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108" yWindow="-48" windowWidth="20736" windowHeight="11700" activeTab="3"/>
  </bookViews>
  <sheets>
    <sheet name="Resumen" sheetId="6" r:id="rId1"/>
    <sheet name="Gral" sheetId="1" r:id="rId2"/>
    <sheet name="Desglosado" sheetId="2" r:id="rId3"/>
    <sheet name="comparativa" sheetId="10" r:id="rId4"/>
  </sheets>
  <definedNames>
    <definedName name="_xlnm.Print_Area" localSheetId="0">Resumen!$A$1:$H$12</definedName>
    <definedName name="_xlnm.Print_Titles" localSheetId="2">Desglosado!$A:$B,Desglosado!$1:$2</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 i="2" l="1"/>
  <c r="F5" i="6" l="1"/>
  <c r="D12" i="1" l="1"/>
  <c r="C12" i="1"/>
  <c r="D4" i="1"/>
  <c r="C4" i="1"/>
  <c r="C2" i="10"/>
  <c r="D11" i="1" l="1"/>
  <c r="E7" i="6" s="1"/>
  <c r="C11" i="1"/>
  <c r="E5" i="6" s="1"/>
  <c r="C8" i="1"/>
  <c r="C9" i="1"/>
  <c r="C10" i="1"/>
  <c r="D8" i="1"/>
  <c r="D9" i="1"/>
  <c r="D10" i="1"/>
  <c r="D6" i="1"/>
  <c r="D5" i="1" s="1"/>
  <c r="D3" i="1"/>
  <c r="A7" i="2"/>
  <c r="D2" i="1" l="1"/>
  <c r="F23" i="2"/>
  <c r="D7" i="1"/>
  <c r="D13" i="1" s="1"/>
  <c r="C7" i="1"/>
  <c r="A4" i="2"/>
  <c r="A18" i="2"/>
  <c r="A11" i="2"/>
  <c r="F1" i="2"/>
  <c r="B7" i="1"/>
  <c r="B11" i="1"/>
  <c r="E3" i="6" s="1"/>
  <c r="B5" i="1"/>
  <c r="B2" i="1"/>
  <c r="C6" i="1" l="1"/>
  <c r="C5" i="1" s="1"/>
  <c r="C3" i="1"/>
  <c r="D23" i="2" s="1"/>
  <c r="G2" i="10"/>
  <c r="C1" i="1"/>
  <c r="C2" i="1" l="1"/>
  <c r="C13" i="1" s="1"/>
  <c r="D3" i="6"/>
  <c r="C3" i="6"/>
  <c r="D1" i="1" l="1"/>
  <c r="D7" i="6" l="1"/>
  <c r="D15" i="1" l="1"/>
  <c r="D5" i="6"/>
  <c r="C5" i="6"/>
  <c r="C7" i="6"/>
  <c r="B5" i="6" l="1"/>
  <c r="G5" i="6" s="1"/>
  <c r="B7" i="6"/>
  <c r="F7" i="6" s="1"/>
  <c r="G7" i="6" s="1"/>
  <c r="A14" i="2" l="1"/>
  <c r="A10" i="2"/>
  <c r="A3" i="2" l="1"/>
  <c r="C15" i="1"/>
</calcChain>
</file>

<file path=xl/sharedStrings.xml><?xml version="1.0" encoding="utf-8"?>
<sst xmlns="http://schemas.openxmlformats.org/spreadsheetml/2006/main" count="95" uniqueCount="86">
  <si>
    <t>Puntuación</t>
  </si>
  <si>
    <t>Comentarios</t>
  </si>
  <si>
    <t>Peso</t>
  </si>
  <si>
    <t>EMPRESA / UTE</t>
  </si>
  <si>
    <t>VT</t>
  </si>
  <si>
    <t>Valoración Técnica VT</t>
  </si>
  <si>
    <t>PUNTUACIÓN ORDINAL</t>
  </si>
  <si>
    <t>Descripción/criterios</t>
  </si>
  <si>
    <t xml:space="preserve">TIPO </t>
  </si>
  <si>
    <t>DIMENSIONES</t>
  </si>
  <si>
    <t>CUMPLE</t>
  </si>
  <si>
    <t>1. Memoria Descriptiva.</t>
  </si>
  <si>
    <t>2. Medios Técnicos</t>
  </si>
  <si>
    <t>1. Memoria Descriptiva (12,5)</t>
  </si>
  <si>
    <r>
      <rPr>
        <u/>
        <sz val="10"/>
        <rFont val="Arial"/>
        <family val="2"/>
      </rPr>
      <t>Desglose de actuaciones</t>
    </r>
    <r>
      <rPr>
        <sz val="10"/>
        <rFont val="Arial"/>
        <family val="2"/>
      </rPr>
      <t>: Se debe explicar, de un modo claro y conciso, cómo piensa que es la mejor manera de ejecutar los trabajos. Para ello se deberá desglosar las actuaciones en etapas secuenciales, ordenadas de una manera lógica y coherente. Para cada etapa se deberán describir los trabajos que se llevan a cabo, qué duración van a tener y qué medios humanos y técnicos van a ser necesarios para llevarlos a cabo.</t>
    </r>
  </si>
  <si>
    <r>
      <rPr>
        <u/>
        <sz val="10"/>
        <rFont val="Arial"/>
        <family val="2"/>
      </rPr>
      <t>Metodología</t>
    </r>
    <r>
      <rPr>
        <sz val="10"/>
        <rFont val="Arial"/>
        <family val="2"/>
      </rPr>
      <t>: Se valorará el contenido y la utilidad de la metodología propuesta de manera que se describan todos los trabajos a ejecutar, de forma secuencial, cronológica y lógica hasta la finalización de los mismos. Deberá proponer la cifra óptima de expedientes por cada entrega (sin superar el máximo de ml establecido en el PPT) dentro de la metodología.</t>
    </r>
  </si>
  <si>
    <t>Se valorará la composición y adecuación de los medios materiales propuestos para la ejecución del contrato.</t>
  </si>
  <si>
    <t>Medios Técnicos (10)</t>
  </si>
  <si>
    <t>4. Otras mejoras (2,5)</t>
  </si>
  <si>
    <t>Se valorará como mejora que se dispongan o se constituyan seguros relativos a protección de datos, pérdida de documentación u otros que guarden relación con este servicio.</t>
  </si>
  <si>
    <t>En relación a la concepción global del Plan de Calidad</t>
  </si>
  <si>
    <t>También se valorará el seguimiento de la Norma UNE EN-15713 Destrucción segura del material confidencial, en lo que se refiere al transporte (recogida, llegada a las instalaciones)</t>
  </si>
  <si>
    <t>Se valorará estar en posesión de la ISO 27001Sistemas de Gestión la Seguridad de la Información, para los Sistemas Gestión de la Seguridad de la Información, que permite a las organizaciones la evaluación del riesgo y la aplicación de los controles necesarios para mitigarlos o eliminarlos</t>
  </si>
  <si>
    <t>3. Plan de Calidad (15): Se trata de definir el proceso del control de Calidad: qué se va a hacer como control de calidad, cómo se va a hacer y qué aspectos se contemplarán en el informe mensual del control de calidad.</t>
  </si>
  <si>
    <t>Zertifika General SL</t>
  </si>
  <si>
    <t>GABINET BALEAR D’INTEGRACIÓ LABORAL, S.L.</t>
  </si>
  <si>
    <t>3. Plan de Calidad</t>
  </si>
  <si>
    <t>4. Otras mejoras</t>
  </si>
  <si>
    <r>
      <t xml:space="preserve">INACEPTABLE </t>
    </r>
    <r>
      <rPr>
        <sz val="10"/>
        <rFont val="Calibri"/>
        <family val="2"/>
      </rPr>
      <t>≤5</t>
    </r>
    <r>
      <rPr>
        <sz val="10"/>
        <rFont val="Arial"/>
        <family val="2"/>
      </rPr>
      <t>0% (20 puntos)</t>
    </r>
  </si>
  <si>
    <r>
      <t>SUFICIENTE &gt;</t>
    </r>
    <r>
      <rPr>
        <sz val="10"/>
        <rFont val="Calibri"/>
        <family val="2"/>
      </rPr>
      <t>50 % (20 puntos)</t>
    </r>
  </si>
  <si>
    <t>6 escáneres Canon DR-G1100C (Velocidad de hasta 200 ipm en blanco y negro o color, lo que hace 5.400 documentos hora; Alimentador de 500 páginas; Capture perfect + VRS)</t>
  </si>
  <si>
    <t>2 escáneres Kodak 3520 (en backup) (Velocidad de 70 imágenes por minuto en blanco y negro, lo que representa 4200 imágenes hora.)</t>
  </si>
  <si>
    <t>2 escáneres Kodak i1220 para fotografías (45 ppm o 2700 paginas hora en color o b/n; VRS)</t>
  </si>
  <si>
    <t>1 escáner cenital Bookeye (Hasta documentos A2; Permite la digitalización y Split de un documento A2 en dos A3 o un A3 en dos A4; Cámara CCD de 22.800 pixeles)</t>
  </si>
  <si>
    <t>1 cámara Canon 10D con trípode cenital Manfrotto (Fotografía de alta resolución; Disparo controlado por software; Diversos objetivos para conseguir tamaños reales (50mm, 105mm, zoom 18-55, zoom 70-200, …)).</t>
  </si>
  <si>
    <t>2 escáneres de planos Contex (Digitalización de planos hasta formato A0+; Resolución hasta 600dpi)</t>
  </si>
  <si>
    <t>UDS</t>
  </si>
  <si>
    <t>Escáner WideTEK 48CL-600 [1 unidad] – Uso: planos (Escáner A2/A1/A0; Resolución de salida: Hasta 1200 dpi; Lado de escaneado: Anverso/reverso; Velocidad horizontal: Color: 200 dpi y Blanco y negro: 200 dpi)</t>
  </si>
  <si>
    <t>Escáner CANON DR-G1130 [2 unidades] – Uso: documentación administrativa + planos (Escáner A3/A4 de sobremesa con alimentador; Resolución de salida: Hasta 600 ppp; Lado de escaneado: Anverso/reverso/a doble cara; Velocidad horizontal: Color: 130 ppm / 260 ipm y Blanco y negro: 130 ppm / 200 ipm)</t>
  </si>
  <si>
    <t>Escáner Fujitsu Fi-7600 [1 unidad] – Uso: documentación adminsitrativa (Escáner A4 de sobremesa con alimentador; Resolución de salida: Hasta 600 ppp; Lado de escaneado: Anverso/reverso/a doble cara; Velocidad horizontal: Color: 80 ppm / 160 ipm y Blanco y negro: 80 ppm / 160 ipm)</t>
  </si>
  <si>
    <t>Escáner RICOH MP C4503 [3 unidades] – Uso: documentación administrativa (Escáner A4 de sobremesa con alimentador; Resolución de salida: Hasta 600 ppp; Lado de escaneado: Anverso/reverso/a doble cara; Velocidad horizontal: Color: 110 ppm / 180 ipm y Blanco y negro: 110 ppm / 180 ipm)</t>
  </si>
  <si>
    <t>o Servidor Huawei 2288H V5/2xDDS 32GB 192GB RAM (3 unidades). 2xIntel Xeon Gold 6136 3.0GHz, 6*GE+2*10GE, SFP+ QLOGIC 2*FC HBA 16Gb, 2xfuente alim, SSD, SATA 6Gb/s-32GB, Hot-Swappable 6,00 33,89 203,34, DDR4 RDIMM Memory,32GB,2666MT, System Onsite Repair 24x7 4 Hour Response</t>
  </si>
  <si>
    <t>o Almacenamiento: Storage Model Huawei 5300 V3 (1 unidad). 2U, Dual Ctrl, AC, 32GB, 8*GE, 25*2.5", SPE33C0225. LPU4FC8V3 4 port 8Gb FC I/O module. SmartDedupe &amp; SmartCompression (for LUN)-Hi-Care Application. Version: V300R006C20. Capacity: 10 TB. System Onsite Repair 24x7 4 Hour Response</t>
  </si>
  <si>
    <t>o Servidores tipo rack 1U IBM X3550 M2 (3 unidades). IBM System x3550M2 7946 - Servidor montado en bastidor - 1U - 2 vías - 2 x Quad-Core Xeon E5504 / 2.0 GHz RAM 32 GB - SAS - hot-swap 2.5" SAS BR10i - Gigabit Ethernet. IBM HDD 146GB 2,5in SFF SLIM SAS. IBM POWER SUPPLY 675W REDUNDANT. QLogic 4Gb FC Dual-Port PCIe. HBA for IBM System Onsite Repair 24x7 4 Hour Response</t>
  </si>
  <si>
    <t>o Sistemas de Almacenamiento (1 unidad) Cabina externa discos IBM DS3400. Ampliable con 3 cajones adicionales de 12 HD cada uno. Capacidad actual configurada RAID 5 + HD Spare neta 3,15 TB / Capacidad bruta 4TB. IBM System Storage DS3400 Dual Controller. Dual fab cooling and power system. 12 x IBM 450GB 3,5in 15K HS SAS HDD</t>
  </si>
  <si>
    <t>o Switching storage (switches de fibra óptica) (2 unidades). IBM System Storage SAN24B-4. Conmutador - 8 puertos - 8Gb Fibre Channel - fibra óptica. 16 x puertos SFP (mini-GBIC) bajo demanda - 1U. IBM 4-Gbps Optical Transceiver. IBM e-ServicePac On-Site Repair.</t>
  </si>
  <si>
    <t>• CPD DR (Disaster Recovery)</t>
  </si>
  <si>
    <t>• CPD principal</t>
  </si>
  <si>
    <t>Capacidad de digitalizar hasta formato A0 cenitalmente sin unión de partes.</t>
  </si>
  <si>
    <t>Escáneres cenitales ccd lineal de barrido vertical de altas prestaciones y con iluminación solo activa en el momento de digitalización.</t>
  </si>
  <si>
    <t>Los escáneres a utilizar cuenten con realización de balance de blancos automático, sin necesidad de calibración por mecanismo humano, que pueda derivar en un error de la misma.</t>
  </si>
  <si>
    <t>Backup de escáneres de idénticas condiciones a las solicitadas en el pliego, como reserva durante la ejecución total del proyecto, garantizando de esta manera la no interrupción del servicio.</t>
  </si>
  <si>
    <t>Los escáneres utilizados para el proyecto, con un solo barrido generarán distintos formatos de imágenes, por ejemplo, TIFF como copia de conservación y PDF como difusión, de esta forma garantizan el ahorro de tiempo y perjuicio en la manipulación de la documentación.</t>
  </si>
  <si>
    <t>OLIEGO</t>
  </si>
  <si>
    <t xml:space="preserve">Alcance de los trabajos a realizar:
• Traslado de los expedientes a las dependencias del contratista en caso de realizar los trabajos en nuestras instalaciones
• Preparación de los expedientes para su digitalización
• Digitalización de los documentos
• Indexación de los documentos del expediente
• Control de calidad
• Entrega e integración en ODILO A3W
• Rearmado del expediente
• Devolución del expediente
Etapas no coincidente con la metodología. Cita la entrega previa al rearmado lo cual es ilógico. No incluye el perfil para la fase de entrega e integración en ODILO A3W. 
Descripción de etapas algo genérica, donde no se especifican de forma detallada los trabajos. Tampoco se detallan los medios técnicos y humanos para cada una de ellas.
Valoración: No aporta etapas de forma secuencial ya que pone la entrega antes del rearmado, lo cual es ilógico. El desglose de las actuaciones en etapas no es coincidente con la descripción de la metodología. Falta el perfil para la fase de entrega e integración en ODILO A3W. </t>
  </si>
  <si>
    <t>- Puntuación: + 4 (Metodología mal estructurada, con incongruencias, genérica e incompleta) = 4</t>
  </si>
  <si>
    <t>- Puntuación: + 4 (Metodología bien estructurada y completa) = 10</t>
  </si>
  <si>
    <t xml:space="preserve">Todos los medios presentados son propios de la empresa sin necesidad de subcontratar ningún otro equipo a terceros.
Con los medios indicados, tienen una capacidad productiva superior a 48.000 páginas digitalizadas por hora (condicionadas al formado de los documentos).
METODOLOGÍA Y TRANSPORTE SEGÚN UNE-EN 15713
1 Diagrama de prestación del servicio
2 Transporte del material de carácter confidencial: No especifica el tipo/tipos de vehículo que va  destinar para este servicio. Se limita a indicar unos requisitos básicos a cumplir por los mismos.
Los vehículos de recogida cumplen los siguientes requisitos:
6 escáneres Canon DR-G1100C (Velocidad de hasta 200 ipm en blanco y negro o color, lo que hace 5.400 documentos hora; Alimentador de 500 páginas; Capture perfect + VRS)
2 escáneres Kodak 3520 (en backup) (Velocidad de 70 imágenes por minuto en blanco y negro, lo que representa 4200 imágenes hora.)
2 escáneres Kodak i1220 para fotografías (45 ppm o 2700 paginas hora en color o b/n; VRS)
1 escáner cenital Bookeye (Hasta documentos A2; Permite la digitalización y Split de un documento A2 en dos A3 o un A3 en dos A4; Cámara CCD de 22.800 pixeles)
1 cámara Canon 10D con trípode cenital Manfrotto (Fotografía de alta resolución; Disparo controlado por software; Diversos objetivos para conseguir tamaños reales (50mm, 105mm, zoom 18-55, zoom 70-200, …)).
2 escáneres de planos Contex (Digitalización de planos hasta formato A0+; Resolución hasta 600dpi)
</t>
  </si>
  <si>
    <r>
      <t xml:space="preserve">Disponen de Certificación ISO 15713:2010 “Destrucción segura del material confidencial. Código de buenas prácticas”, donde se indica expresamente los “Servicios de destrucción confidencial de datos y documentos en soporte papel y digitales”, incluyendo todas las actividades necesarias para su prestación, entre ellas, en transporte.
También indican que adicionalmente, disponen de la certificación ISO 9001:2015 “Sistemas de gestión de la calidad. Requisitos”  (ENAC), donde indica expresamente que se incluyen sus “Servicios logísticos: transporte, almacenaje y distribución de productos no perecederos”.
La certificación, en este último caso, se ha emitido bajo la acreditación Entidad Nacional de Acreditación.
Aunque no presenta certificado de la ISO 15713:2010, menciona expresamente su seguimiento.
</t>
    </r>
    <r>
      <rPr>
        <b/>
        <sz val="10"/>
        <rFont val="Arial"/>
        <family val="2"/>
      </rPr>
      <t xml:space="preserve">
- Puntuación: + 10 (menciona el seguimiento de la ISO 15713) = 10</t>
    </r>
  </si>
  <si>
    <r>
      <t xml:space="preserve">Indican que cumplirá de forma obligatorio con todo lo establecido en las certificaciones disponibles en la empresa en cuanto a calidad, seguridad de la información y destrucción y traslado de la documentación (ISO 9001, ISO 27001, UNE EN-15713, RGPD, y las disposiciones adicionales requeridas por la APB).
Aunque no presenta certificado de la ISO 15713, menciona expresamente su seguimiento.
</t>
    </r>
    <r>
      <rPr>
        <b/>
        <sz val="10"/>
        <rFont val="Arial"/>
        <family val="2"/>
      </rPr>
      <t>- Puntuación: + 10 (menciona el seguimiento de la ISO 15713) = 10</t>
    </r>
  </si>
  <si>
    <r>
      <t xml:space="preserve">Indican que cumplirá de forma obligatorio con todo lo establecido en las certificaciones disponibles en la empresa en cuanto a calidad, seguridad de la información y destrucción y traslado de la documentación (ISO 9001, ISO 27001, UNE EN-15713, RGPD, y las disposiciones adicionales requeridas por la APB).
No aporta certificado que lo avale, tampoco indica la empresa acreditadora de dicha certificación. En la página web aparecen los sellos en pequeño de AENOR pero son ilegibles y no se encuentran el documento de certificación.
</t>
    </r>
    <r>
      <rPr>
        <b/>
        <sz val="10"/>
        <rFont val="Arial"/>
        <family val="2"/>
      </rPr>
      <t xml:space="preserve">  - Puntuación: + 5 (mencionan estar en posesión de certificado ISO 27001) = 5</t>
    </r>
  </si>
  <si>
    <r>
      <t xml:space="preserve">Indican que disponen de Certificación ISO 27001:2013 “Tecnología de la información. Técnicas de seguridad. Sistemas de Gestión de la Seguridad de la Información. Requisitos” (UKAS: United Kingdom Accreditation Service), donde incluyen expresamente la “Gestión documental: custodia física, digitalización, traslado, custodia digital y destrucción confidencial de documentos y archivos”.
No presentan certificado indicado.  En la página web aparecen los sellos en pequeño de SGS como entidad certificadora, pero no se encuentran el documento de certificación. 
</t>
    </r>
    <r>
      <rPr>
        <b/>
        <sz val="10"/>
        <rFont val="Arial"/>
        <family val="2"/>
      </rPr>
      <t xml:space="preserve">  - Puntuación: + 5 (mencionan estar en posesión de certificado ISO 27001) = 5</t>
    </r>
  </si>
  <si>
    <t xml:space="preserve">  - Puntuación: + 4 x 1 (Copias de seguridad de la información durante 3 meses, Portal de seguridad cifrado con certificado de seguridad Geo Trust, Iso 9001:2015 de sist. Gestión de la calidad. Requisitos, ISO 14001:2015 “Sistemas de gestión ambiental. Requisitos con orientación para su uso) = 4</t>
  </si>
  <si>
    <t xml:space="preserve">  - Puntuación: + 4 x 1 (Digitalización certificada, trazabilidad e incidencias con Ticketing, Delegación de certificado y sellado de tiempo) = 4</t>
  </si>
  <si>
    <r>
      <t>+</t>
    </r>
    <r>
      <rPr>
        <b/>
        <sz val="10"/>
        <rFont val="Arial"/>
        <family val="2"/>
      </rPr>
      <t xml:space="preserve"> Metodología: 0- 10</t>
    </r>
    <r>
      <rPr>
        <sz val="10"/>
        <rFont val="Arial"/>
        <family val="2"/>
      </rPr>
      <t xml:space="preserve">
     - Bien desarrollada o concisa: 10 ptos.
     - si es sucinta: 7,5 ptos.
     (escueta, genérica, incompleta: 4)
</t>
    </r>
  </si>
  <si>
    <r>
      <t>+</t>
    </r>
    <r>
      <rPr>
        <b/>
        <sz val="10"/>
        <rFont val="Arial"/>
        <family val="2"/>
      </rPr>
      <t xml:space="preserve"> Desglose completo de etapas, descripción, duración y medios humanos y técnicos: 0 - 10</t>
    </r>
    <r>
      <rPr>
        <sz val="10"/>
        <rFont val="Arial"/>
        <family val="2"/>
      </rPr>
      <t xml:space="preserve">
     - Desglose actuaciones completo en etapas secuenciales: 3 ptos
          (desglose incompleto / genérico / no secuencial: 1,5)
     - Descripción de los trabajos de cada etapa: 4 ptos
          (descripción incompleta / genérica: 2)
     - Descripción de los medios humanos y técnicos necesarios: 3 ptos
          (medios humanos y técnicos incompletos: 1,5)
</t>
    </r>
  </si>
  <si>
    <r>
      <t>+</t>
    </r>
    <r>
      <rPr>
        <b/>
        <sz val="10"/>
        <rFont val="Arial"/>
        <family val="2"/>
      </rPr>
      <t xml:space="preserve">  ISO 27001 Sistemas de Gestión la Seguridad de la Información: 0 - 10 </t>
    </r>
    <r>
      <rPr>
        <sz val="10"/>
        <rFont val="Arial"/>
        <family val="2"/>
      </rPr>
      <t xml:space="preserve">
       - </t>
    </r>
    <r>
      <rPr>
        <sz val="10"/>
        <color theme="1"/>
        <rFont val="Arial"/>
        <family val="2"/>
      </rPr>
      <t xml:space="preserve">Si presenta certificado ISO 27001: 10 ptos
       - Si mencionan estar en posesión de certificado ISO 27001: 5 ptos
      </t>
    </r>
  </si>
  <si>
    <r>
      <t>+</t>
    </r>
    <r>
      <rPr>
        <b/>
        <sz val="10"/>
        <rFont val="Arial"/>
        <family val="2"/>
      </rPr>
      <t xml:space="preserve"> Concepción global del Plan de Calidad: 0 - 10</t>
    </r>
    <r>
      <rPr>
        <sz val="10"/>
        <rFont val="Arial"/>
        <family val="2"/>
      </rPr>
      <t xml:space="preserve">
       - completa y desarrollada: 10 ptos
       - sucinta: 7,5
       - genérica / poco desarrollada: 5 ptos
</t>
    </r>
  </si>
  <si>
    <r>
      <t xml:space="preserve">+ </t>
    </r>
    <r>
      <rPr>
        <b/>
        <sz val="10"/>
        <rFont val="Arial"/>
        <family val="2"/>
      </rPr>
      <t>Seguimiento de la Norma UNE EN-15713 Destrucción segura del material confidencial, en lo que se refiere al transporte: 0 - 10</t>
    </r>
    <r>
      <rPr>
        <sz val="10"/>
        <rFont val="Arial"/>
        <family val="2"/>
      </rPr>
      <t xml:space="preserve">
  </t>
    </r>
  </si>
  <si>
    <r>
      <rPr>
        <b/>
        <sz val="10"/>
        <rFont val="Arial"/>
        <family val="2"/>
      </rPr>
      <t>+ Otras mejoras: 0- 10</t>
    </r>
    <r>
      <rPr>
        <sz val="10"/>
        <rFont val="Arial"/>
        <family val="2"/>
      </rPr>
      <t xml:space="preserve">
      - Seguros de protección de datos, pérdida de documentación u otros que guarden relación con este servicio: 2 ptos c/u, hasta un máximo de 10
           (Resto de mejoras: 0,5 ptos c/u)</t>
    </r>
  </si>
  <si>
    <t xml:space="preserve">METODOLOGÍA DE PRESTACIÓN DEL SERVICIO
 1 - RECOGIDA DE LA DOCUMENTACIÓN: Apartado completo indicando el lugar de recogida, los medios humanos y técnicos.
 2  - RECEPCIÓN Y CUSTODIA DE LA DOCUMENTACIÓN: Aporta plano de ubicación de sus instalaciones con la descripción de la seguridad del recinto. Aporta medios humanos.
 3  - PREPARACIÓN/CLASIFICACIÓN DE LA DOCUMENTACIÓN: Se plantea escenario con diferentes situaciones que se puedan dar. Aporta medios humanos.
  4 - DIGITALIZACIÓN DE LA DOCUMENTACIÓN: Flexibilidad del equipo en función del documento a digitalizar. Indica formatos adecuados y hace una mención especial a los soportes digitales explicando el procedimiento mediante almacenaje en carpetas digitales debidamente identificadas.
  5 - TRATAMIENTO Y GESTIÓN DE INCIDENCIAS: Utilización de programa gladtolink para el seguimiento de los trabajos y resolución de incidencias, y que tendrán acceso las personas autorizadas de la APB
  6 - ENTREGA DE LA DOCUMENTACIÓN DIGITALIZADA POR EXPEDIENTE: Hace mención a la incorporación de la documentación digitalizada al programa de archivo de la APB (ODILO A3W).
  7 - ENTREGA DE LA DOCUMENTACIÓN FÍSICA: Descripción pormenorizada de la devolución física del expediente.
  8- ENTREGA DEFINITIVA DE LA DOCUMENTACIÓN DIGITALIZADA: Indican la entrega de la documentación digitalizada en dispositivo de almacenamiento electrónico.
  9- PLAN DE AHORRO ENERGÉTICO: Incorpora Plan de ahorro energético a aplicar durante el servicio con 5 medidas.
Descripción de etapas completa, donde se especifican de forma detallada los trabajos de cada etapa. 
</t>
  </si>
  <si>
    <t>1. EQUIPOS DE DIGITALIZACIÓN propuestos para la ejecución del servicio:
1.1. MEDIOS PROPIOS
• Escáner WideTEK 48CL-600 [1 unidad] – Uso: planos (Escáner A2/A1/A0; Resolución de salida: Hasta 1200 dpi; Lado de escaneado: Anverso/reverso; Velocidad horizontal: Color: 200 dpi y Blanco y negro: 200 dpi)
• Escáner CANON DR-G1130 [2 unidades] – Uso: documentación administrativa + planos (Escáner A3/A4 de sobremesa con alimentador; Resolución de salida: Hasta 600 ppp; Lado de escaneado: Anverso/reverso/a doble cara; Velocidad horizontal: Color: 130 ppm / 260 ipm y Blanco y negro: 130 ppm / 200 ipm)
• Escáner Fujitsu Fi-7600 [1 unidad] – Uso: documentación administrativa (Escáner A4 de sobremesa con alimentador; Resolución de salida: Hasta 600 ppp; Lado de escaneado: Anverso/reverso/a doble cara; Velocidad horizontal: Color: 80 ppm / 160 ipm y Blanco y negro: 80 ppm / 160 ipm)
• Escáner RICOH MP C4503 [3 unidades] – Uso: documentación administrativa (Escáner A4 de sobremesa con alimentador; Resolución de salida: Hasta 600 ppp; Lado de escaneado: Anverso/reverso/a doble cara; Velocidad horizontal: Color: 110 ppm / 180 ipm y Blanco y negro: 110 ppm / 180 ipm)
2. EQUIPOS DE APOYO propuestos para la ejecución del servicio.
• CPD Principal
o Servidor Huawei 2288H V5/2xDDS 32GB 192GB RAM (3 unidades). 2xIntel Xeon Gold 6136 3.0GHz, 6*GE+2*10GE, SFP+ QLOGIC 2*FC HBA 16Gb, 2xfuente alim, SSD, SATA 6Gb/s-32GB, Hot-Swappable 6,00 33,89 203,34, DDR4 RDIMM Memory,32GB,2666MT, System Onsite Repair 24x7 4 Hour Response
o Almacenamiento: Storage Model Huawei 5300 V3 (1 unidad). 2U, Dual Ctrl, AC, 32GB, 8*GE, 25*2.5", SPE33C0225. LPU4FC8V3 4 port 8Gb FC I/O module. SmartDedupe &amp; SmartCompression (for LUN)-Hi-Care Application. Version: V300R006C20. Capacity: 10 TB. System Onsite Repair 24x7 4 Hour Response
• CPD DR (Disaster Recovery)
o Servidores tipo rack 1U IBM X3550 M2 (3 unidades). IBM System x3550M2 7946 - Servidor montado en bastidor - 1U - 2 vías - 2 x Quad-Core Xeon E5504 / 2.0 GHz RAM 32 GB - SAS - hot-swap 2.5" SAS BR10i - Gigabit Ethernet. IBM HDD 146GB 2,5in SFF SLIM SAS. IBM POWER SUPPLY 675W REDUNDANT. QLogic 4Gb FC Dual-Port PCIe. HBA for IBM System Onsite Repair 24x7 4 Hour Response
o Sistemas de Almacenamiento (1 unidad) Cabina externa discos IBM DS3400. Ampliable con 3 cajones adicionales de 12 HD cada uno. Capacidad actual configurada RAID 5 + HD Spare neta 3,15 TB / Capacidad bruta 4TB. IBM System Storage DS3400 Dual Controller. Dual fab cooling and power system. 12 x IBM 450GB 3,5in 15K HS SAS HDD
o Switching storage (switches de fibra óptica) (2 unidades). IBM System Storage SAN24B-4. Conmutador - 8 puertos - 8Gb Fibre Channel - fibra óptica. 16 x puertos SFP (mini-GBIC) bajo demanda - 1U. IBM 4-Gbps Optical Transceiver. IBM e-ServicePac On-Site Repair.</t>
  </si>
  <si>
    <t>+ Medios técnicos: 0 - 10
     - Escaner cenital: 1 pto cada ud hasta un máximo de 2
     - Escaner planos: 1 pto cada ud hasta un máximo de 2
     - Escaner fotografías: 1 pto cada ud hasta un máximo de 2
     - Escaner de documentos: 1 pto cada ud hasta un máximo de 2
     - Backup de escáneres: 1 pto cada ud hasta un máximo de 2</t>
  </si>
  <si>
    <t>- Puntuación: +1 ( 1 Ud. De Escaner cenital) + 2 (2 Uds. Escaner de planos hasta AO) + 2 (2 Uds. Escaner de fotografías)+ 2 (6 Uds. Escaner de documentos en A4) + 2 (2 Uds. Escaner backup) = 9</t>
  </si>
  <si>
    <t>- Puntuación: + 0 ( no aporta Escaner cenital) + 2 (1 Ud. Escaner de planos hasta AO + 1ud planos A3/A4 ) + 0 (no aporta  Escaner de fotografías)+ 2 (6 Uds. Escaner de documentos en A4) + 2 (2 Uds. De almacenamiento para CPS ppal. y CPD DR) = 6</t>
  </si>
  <si>
    <r>
      <t xml:space="preserve">El responsable de calidad, previa a la preparación del expediente para su devolución, realizara un control adicional de calidad para verificar y certificar que la entrega cumple con las medidas y parámetros establecidos por parte del pliego y la oferta presentada por la empresa. El control de calidad consistirá en la verificación de forma aleatoria de X documentos (un 100% en la fase inicial del proyecto) digitalizados de forma que se verifique de cada uno de los documentos los siguientes parámetros:
   • Cumplimiento de las Prescripciones Técnicas en general
   • Formato de la digitalización: color, dpi, brillo, contraste, perfecta visión del documento, alineación, eliminación de márgenes
   • Documento firmado electrónicamente y con la homologación por parte de la AEAT
   • Documento con OCR incorporado: realización de búsquedas de palabras dentro del documento
   • Documento perfectamente referenciado en el índice correspondiente.
   • Expediente físico en las condiciones iniciales
Se mantendrá un registro de verificación y check donde en dicho registro se evidenciarán las acciones realizadas por parte del responsable de calidad.
En el caso de encontrarse alguna incidencia, se reportará y se dispondrá de un máximo de 15 días para solventar dicha incidencia. La gestión de las incidencias se llevará a cabo mediante la misma herramienta de ticketing mencionada en la memoria descriptiva, y generando un documento de incidencia/no conformidad de acuerdo al formato establecido en la norma 9001.
Aporta ejemplo de Informe de acción correctiva/preventiva
Se generará un informe por cada expediente donde se tendrá la información del tomo, nº de documentos, nº de páginas digitalizadas
Además se generará otro reporte por expediente indicando el Tipo Documento, Nº de documentos y Nº de páginas digitalizadas
Mensualmente se realizará un reporte acumulativo de expedientes digitalizados en el mes y el total acumulado hasta la fecha indicando el Nº Total Expedientes, el Nº Total de Documentos y los TOTALES globales.
Este registro podrá consultarse en cualquier momento por los responsables de la comisión de seguimiento designados por la APB y se entregara como documentación adicional junto con el albarán de devolución del expediente.
Aporta ficha del perfil del responsable de calidad, según se establece en las fichas de requisitos por perfil de puesto de trabajo de la ISO 9001.
Indica que se realizarán dos informes con periodicidades y contenidos diferentes:
   - Control de calidad de cada expediente procesado (por entrega)
   - Informe mensual de situación del proyecto (mensual)
</t>
    </r>
    <r>
      <rPr>
        <b/>
        <sz val="10"/>
        <rFont val="Arial"/>
        <family val="2"/>
      </rPr>
      <t>- Puntuación: + 5 (Descripción sucinta del Plan de Calidad) = 7,5</t>
    </r>
  </si>
  <si>
    <t>• Supervisión y autocontrol: elementos de verificación de conformidad o no conformidad de los datos e imágenes capturadas por parte de los operadores. Anteriormente descrita en la metodología del servicio, y con alcance del 100% de los documentos tratados.
• Inspección y control: elementos de verificación de conformidad o no conformidad con los requisitos establecidos en los protocolos de trabajo del servicio y se refieren tanto a cuestiones materiales como a parámetros de este. Estas actividades son realizadas por el coordinador del servicio de digitalización y consisten:
     ▪ Supervisión de cuadro de mando de indicadores de la actividad: métricas de desempeño y productividad, donde se pueden identificar situaciones anormales.
     ▪ Inspecciones físicas aleatorias, registradas en el marco de su sistema de gestión, para comprobar la corrección de todo el proceso (correcta captura de imagen, datos conformes, procedimiento utilizado, etc.) de digitalización.
• Auditoría Interna: Revisiones, tanto de proceso como de sistema, que evalúan el grado de adecuación de las actividades a la metodología de trabajo descrita en los protocolos. Se realiza con periodicidad anual. Los procesos de digitalización certificada forman parte del alcance de la certificación del sistema y, por tanto, todas las actividades y procesos vinculados están sometidos a auditoría.
• Encuesta de calidad: Se realizará, en el marco de las encuestas mensuales que GABINETBALEAR realiza a sus clientes, un mínimo de una encuesta de calidad de servicio.
El alcance de las metodologías indicadas es de aplicación tanto al control de medios, al control de ejecución como al control de servicio terminado.
Además de las metodologías indicadas, enfocadas a mecanismos de control, y en el marco de la garantía o aseguramiento de la calidad, también cabe destacar:
• Evaluación de incidencias: Sistema de tratamiento y gestión de incidencias que permite la obtención de información útil, así como de indicadores que contribuirán a la mejora continua de la calidad del servicio. La evaluación se realizará con periodicidad mensual.
• Reuniones Internas de Coordinación: Sesión de coordinación semanal (como mínimo) para trasladar información (en sentido ascendente y descendente) entre los miembros del equipo de GABINETBALEAR. Se analizarán las principales incidencias, así como las oportunidades de mejora identificadas en el periodo.
• Reuniones Externas de Coordinación: el Responsable de Servicio y el Coordinador de servicio mantendrán una reunión periódica, inicialmente de carácter mensual, con las personas designadas por parte de la APB. La frecuencia se adaptará a las circunstancias de cada momento y a los requerimientos de la APB.
- Puntuación: + 5 (Descripción sucinta del Plan de Calidad) = 7,5</t>
  </si>
  <si>
    <t>1. COPIAS DE SEGURIDAD DE LA INFORMACIÓN: Realizan copias de seguridad diarias de todos los datos de GABINETBALEAR con Acronis Backup para servidor. Las copias de seguridad se conservan durante 3 meses, con topología GFS (Grandfather-Father-Son). No se considera mejora referente a ningún seguro de protección de datos o pérdida de documentación.
2. ENTORNO SECURIZADO: Disponen de un entorno securizado por FW (Firewal) Fortinet en modo Clúster (Alta Disponibilidad). A nivel de networking, su core está basado en arquitectura Cisco. Toda la estructura de servidores esta virtualizada, lo que otorga flexibilidad y adaptación al cambio. Alojada en un CPD protegido con acceso biométrico, con climatización en alta disponibilidad y alimentado por SAI’s de alto rendimiento en HA (tolerancia a fallos).
El sistema que domina la red es Windows Server 2012 R2 a nivel de servidor y Windows 10 a nivel de estación de trabajo. Todo orquestado por políticas de seguridad de directorio Activo Microsoft.
Portal al cliente cifrado con certificado de seguridad GeoTrust. No se considera mejora referente a ningún seguro de protección de datos o pérdida de documentación.
3. CERTIFICACIÓN DE SISTEMAS DE GESTIÓN DE CALIDAD: Certificación ISO 9001:2015 “Sistemas de gestión de la calidad. Requisitos”  (ENAC), para el servicio licitado, al indicar expresamente que incluyen sus “Servicios de gestión de datos y documentos: custodia física, traslado, digitalización, custodia digital y destrucción, genérica y confidencial”. No se considera mejora referente a ningún seguro de protección de datos o pérdida de documentación.
4. CERTIFICACIÓN DE SISTEMAS DE GESTIÓN AMBIENTAL: Certificación  ISO 14001:2015 “Sistemas de gestión ambiental. Requisitos con orientación para su uso”  (ENAC), para el servicio licitado, al indicar expresamente que incluyen sus “Servicios de gestión de datos y documentos: custodia física, traslado, digitalización, custodia digital y destrucción, genérica y confidencial”. No se considera mejora referente a ningún seguro de protección de datos o pérdida de documentación.</t>
  </si>
  <si>
    <r>
      <t xml:space="preserve">Desglose de las actuaciones:
  - RECOGIDA DE LA DOCUMENTACIÓN: Apartado completo indicando el lugar de recogida, los medios humanos y técnicos.
  - RECEPCIÓN Y CUSTODIA DE LA DOCUMENTACIÓN: Aporta plano de ubicación de sus instalaciones con la descripción de la seguridad del recinto. Aporta medios humanos.
  - PREPARACIÓN/CLASIFICACIÓN DE LA DOCUMENTACIÓN: Se plantea escenario con diferentes situaciones que se puedan dar. Aporta medios humanos.
  - DIGITALIZACIÓN DE LA DOCUMENTACIÓN: Flexibilidad del equipo en función del documento a digitalizar. Indica formatos adecuados y hace una mención especial a los soportes digitales explicando el procedimiento mediante almacenaje en carpetas digitales debidamente identificadas.
  - TRATAMIENTO Y GESTIÓN DE INCIDENCIAS: Utilización de programa gladtolink para el seguimiento de los trabajos y resolución de incidencias, y que tendrán acceso las personas autorizadas de la APB
  - ENTREGA DE LA DOCUMENTACIÓN DIGITALIZADA POR EXPEDIENTE: Hace mención a la incorporación de la documentación digitalizada al programa de archivo de la APB (ODILO A3W).
  - ENTREGA DE LA DOCUMENTACIÓN FÍSICA: Descripción pormenorizada de la devolución física del expediente.
  - ENTREGA DEFINITIVA DE LA DOCUMENTACIÓN DIGITALIZADA: Indican la entrega de la documentación digitalizada en dispositivo de almacenamiento electrónico.
Descripción de etapas secuenciadas de forma lógica. Describe para cada etapa los trabajos, medios humanos y técnicos necesarios.
</t>
    </r>
    <r>
      <rPr>
        <b/>
        <sz val="10"/>
        <rFont val="Arial"/>
        <family val="2"/>
      </rPr>
      <t>- Puntuación: + 2,5 (Desglose completo) + 2,5 (Descripción completa etapas)+ 1,25 (Duración incompleta / no definida) + 1,25 (Medios humanos y técnicos incompletos)= 7,5</t>
    </r>
  </si>
  <si>
    <t>Puntuación: + 1,5 (Desglose de etapas no secuencial) + 2 (descripción genérica de etapas) + 1,5 (medios humanos incompletos) = 5</t>
  </si>
  <si>
    <t xml:space="preserve">Puntuación: + 3 (Desglose de etapas lógico y coherente) + 4 (descripción completa de los trabajos de las etapas) + 3 (medios humanos completos) = 10
</t>
  </si>
  <si>
    <t>E19-0089 "DIGITALIZACIÓN EN FASE I DEL FONDO DOCUMENTAL DE LA AUTORIDAD PORTUARIA DE BALEARES"</t>
  </si>
  <si>
    <t>VALORACIÓN TÉCNICA:</t>
  </si>
  <si>
    <r>
      <rPr>
        <sz val="10"/>
        <rFont val="Arial"/>
        <family val="2"/>
      </rPr>
      <t xml:space="preserve">Las tareas a realizar durante el proceso son las siguientes:
  • Solicitud de digitalización de expediente
  • Traslado de los expedientes a las dependencias del contratista en caso de realizar los trabajos en nuestras instalaciones
  • Preparación de los expedientes para su digitalización
  • Digitalización de los documentos
  • Indexación de los documentos del expediente
  • Rearmado del expediente
  • Control de calidad
  • Devolución del expediente
  • Entrega e integración en ODILO A3W
Indica en su oferta lo siguiente "Todo el proceso desde el inicio al final del servicio tomando como base la recepción, proceso y entrega de los resultados de 2 expedientes (máximo establecido por el PPT de la APB) será de </t>
    </r>
    <r>
      <rPr>
        <b/>
        <sz val="10"/>
        <rFont val="Arial"/>
        <family val="2"/>
      </rPr>
      <t>72h</t>
    </r>
    <r>
      <rPr>
        <sz val="10"/>
        <rFont val="Arial"/>
        <family val="2"/>
      </rPr>
      <t xml:space="preserve"> desde la recogida hasta la entrega, contando días laborables". Lo cual es una INCONGRUENCIA con lo que indica en el PPTP que es de 15 días.
En la fase de Solicitud de digitalización de expediente, indica "Independientemente del tamaño de los expedientes, se tendrá un plazo máximo de 15 días para proceder a su digitalización", lo cual también es una incongruencia con lo indicado anteriormente. ¿Son 72 horas o 15 días?.
En lo referennte al ticketing indica en su oferta "La secuencia de estados puede verse variada en función a una necesidad específica de la APB en la que requiera la devolución del expediente de forma urgente, por lo que en este caso, si el expediente ya había sido preparado para la digitalización o se encuentra en plena digitalización, se suspende el proceso para proceder a rearmar el expediente y entregarlo en la APB en el plazo que estableceremos". Se trata de una INCONGRUENCIA ya que el tiempo está establecido en el PPTP y es de 3 horas.
Posteriormente presentan tabla con características para el proceso de recogida, en la cual presentan el plazo de entrega ofertado para los expedientes a petición de la APB, que es un criterio de adjudicación evaluable de forma automática.</t>
    </r>
    <r>
      <rPr>
        <sz val="10"/>
        <color rgb="FFFF0000"/>
        <rFont val="Arial"/>
        <family val="2"/>
      </rPr>
      <t xml:space="preserve">
</t>
    </r>
    <r>
      <rPr>
        <b/>
        <sz val="10"/>
        <rFont val="Arial"/>
        <family val="2"/>
      </rPr>
      <t xml:space="preserve">*Se informa que ofertante incluye en este apartado que el plazo ofertado  de entrega para los expedientes a petición de la APB, es de 80 minutos. </t>
    </r>
    <r>
      <rPr>
        <sz val="10"/>
        <color rgb="FFFF0000"/>
        <rFont val="Arial"/>
        <family val="2"/>
      </rPr>
      <t xml:space="preserve">
</t>
    </r>
    <r>
      <rPr>
        <sz val="10"/>
        <rFont val="Arial"/>
        <family val="2"/>
      </rPr>
      <t>En el apartado "Devolución del expediente" hacen un corta y pega de la recogida del material que no proce en este apartado.
El aparatdo de entrega e integración en ODILO A3W es genérico y hace mención al PPTP. No está bien explicado.
En general este apartado no está bien estructurado, es incongruente, genérico e incompleto, ya que no incluye Plan de ahorro energético a aplicar durante el servicio con al menos 5 medidas</t>
    </r>
  </si>
  <si>
    <r>
      <t xml:space="preserve">1- Digitalización Certificada: Todos los documentos independientemente del tipos serán digitalizados mediante software de digitalización certificada. No se considera mejora referente a ningún seguro de protección de datos o pérdida de documentación.
2- OCR Texto Libre: Se aplica OCR a todos los documentos independientemente del formato. No se considera mejora, ya que está incluido en el Pliego.
3- Creación de Índices: Todos los documentos serán vinculados al índice proporcionado por la APB de forma que desde la página de índice se pueda abrir el documento correspondiente.  No se considera mejora, ya que está incluido en el Pliego.
4- Creación de catálogos: Se genera un catalogo de búsqueda de texto libre mediante el cual desde ADOBE READER puede abrirse y buscarse cualquier palabra y el sistema devuelve todos los documentos del expediente que contienen dicha palabra y su posición en los documentos. No se considera mejora, ya que está incluido en el Pliego.
5- Reducción de tiempo de proceso: Los expedientes serán devueltos a las 72 horas de su recogida en caso de 2 expedientes. En caso de 1 expediente, se devolverá a las 48 horas. No se considera mejora, ya que está incluido en el Pliego.
5- Reducción de tiempo de devolución sin digitalización: 80 minutos. Presentan el plazo de entrega ofertado para los expedientes a petición de la APB, que es un criterio de adjudicación evaluable de forma automática.
</t>
    </r>
    <r>
      <rPr>
        <b/>
        <sz val="10"/>
        <rFont val="Arial"/>
        <family val="2"/>
      </rPr>
      <t>*Se informa que el ofertante incluye en este apartado que el plazo ofertado  de entrega para los expedientes a petición de la APB, es de 80 minutos</t>
    </r>
    <r>
      <rPr>
        <b/>
        <sz val="10"/>
        <color rgb="FFFF0000"/>
        <rFont val="Arial"/>
        <family val="2"/>
      </rPr>
      <t xml:space="preserve">. </t>
    </r>
    <r>
      <rPr>
        <sz val="10"/>
        <rFont val="Arial"/>
        <family val="2"/>
      </rPr>
      <t xml:space="preserve">
6- Solicitud y trazabilidad por herramienta de ticketing: Habilitación de una herramienta para solicitar las retiradas y controlar el estado de las etapas de procesado. 
7- Ticketing para incidencias: Habilitación de una herramienta de ticketing para reporte y seguimiento de incidencias.
8- Delegación de certificado: Utilización de certificado de proceso de digitalización certificada de Zertifika
9- TSA (Time Stamping): Utilización de sellado de tiempo en el momento de la digitalización (TSA de Firma Profesional) de forma gratuita para la emisión de los sellos de tiempo</t>
    </r>
  </si>
  <si>
    <t>*Se informa  que el ofertante ha incluido en su oferta el Plazo de entrega de expedientes a petición de la APB, que es un criterio de adjudicación evaluables de forma automática.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</si>
</sst>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0"/>
      <name val="Arial"/>
    </font>
    <font>
      <sz val="11"/>
      <color theme="1"/>
      <name val="Calibri"/>
      <family val="2"/>
      <scheme val="minor"/>
    </font>
    <font>
      <sz val="10"/>
      <name val="Arial"/>
      <family val="2"/>
    </font>
    <font>
      <b/>
      <sz val="10"/>
      <name val="Arial"/>
      <family val="2"/>
    </font>
    <font>
      <b/>
      <sz val="10"/>
      <color indexed="9"/>
      <name val="Arial"/>
      <family val="2"/>
    </font>
    <font>
      <sz val="10"/>
      <name val="Arial"/>
      <family val="2"/>
    </font>
    <font>
      <sz val="8"/>
      <name val="Arial"/>
      <family val="2"/>
    </font>
    <font>
      <sz val="11"/>
      <color indexed="8"/>
      <name val="Calibri"/>
      <family val="2"/>
    </font>
    <font>
      <sz val="11"/>
      <color indexed="8"/>
      <name val="Trebuchet MS"/>
      <family val="2"/>
    </font>
    <font>
      <sz val="9"/>
      <name val="Arial"/>
      <family val="2"/>
    </font>
    <font>
      <b/>
      <sz val="9"/>
      <name val="Arial"/>
      <family val="2"/>
    </font>
    <font>
      <b/>
      <sz val="22"/>
      <name val="Arial"/>
      <family val="2"/>
    </font>
    <font>
      <sz val="10"/>
      <color rgb="FFFF0000"/>
      <name val="Arial"/>
      <family val="2"/>
    </font>
    <font>
      <b/>
      <sz val="10"/>
      <color rgb="FFFF0000"/>
      <name val="Arial"/>
      <family val="2"/>
    </font>
    <font>
      <sz val="11"/>
      <name val="Trebuchet MS"/>
      <family val="2"/>
    </font>
    <font>
      <sz val="10"/>
      <color theme="1"/>
      <name val="Arial"/>
      <family val="2"/>
    </font>
    <font>
      <b/>
      <sz val="11"/>
      <name val="Trebuchet MS"/>
      <family val="2"/>
    </font>
    <font>
      <sz val="10"/>
      <name val="Calibri"/>
      <family val="2"/>
    </font>
    <font>
      <u/>
      <sz val="10"/>
      <name val="Arial"/>
      <family val="2"/>
    </font>
    <font>
      <b/>
      <sz val="10"/>
      <color theme="0"/>
      <name val="Arial"/>
      <family val="2"/>
    </font>
  </fonts>
  <fills count="10">
    <fill>
      <patternFill patternType="none"/>
    </fill>
    <fill>
      <patternFill patternType="gray125"/>
    </fill>
    <fill>
      <patternFill patternType="solid">
        <fgColor indexed="44"/>
        <bgColor indexed="64"/>
      </patternFill>
    </fill>
    <fill>
      <patternFill patternType="solid">
        <fgColor indexed="48"/>
        <bgColor indexed="64"/>
      </patternFill>
    </fill>
    <fill>
      <patternFill patternType="solid">
        <fgColor indexed="62"/>
        <bgColor indexed="64"/>
      </patternFill>
    </fill>
    <fill>
      <patternFill patternType="solid">
        <fgColor indexed="22"/>
        <bgColor indexed="64"/>
      </patternFill>
    </fill>
    <fill>
      <patternFill patternType="gray0625">
        <fgColor indexed="22"/>
      </patternFill>
    </fill>
    <fill>
      <patternFill patternType="solid">
        <fgColor indexed="47"/>
        <bgColor indexed="64"/>
      </patternFill>
    </fill>
    <fill>
      <patternFill patternType="solid">
        <fgColor indexed="41"/>
        <bgColor indexed="64"/>
      </patternFill>
    </fill>
    <fill>
      <patternFill patternType="solid">
        <fgColor rgb="FF00206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s>
  <cellStyleXfs count="6">
    <xf numFmtId="0" fontId="0" fillId="0" borderId="0"/>
    <xf numFmtId="0" fontId="2" fillId="0" borderId="0"/>
    <xf numFmtId="0" fontId="1" fillId="0" borderId="0"/>
    <xf numFmtId="0" fontId="1" fillId="0" borderId="0"/>
    <xf numFmtId="0" fontId="2" fillId="0" borderId="0"/>
    <xf numFmtId="0" fontId="1" fillId="0" borderId="0"/>
  </cellStyleXfs>
  <cellXfs count="150">
    <xf numFmtId="0" fontId="0" fillId="0" borderId="0" xfId="0"/>
    <xf numFmtId="0" fontId="0" fillId="0" borderId="0" xfId="0" applyAlignment="1">
      <alignment vertical="center" wrapText="1"/>
    </xf>
    <xf numFmtId="0" fontId="0" fillId="0" borderId="0" xfId="0" applyAlignment="1">
      <alignment vertical="center"/>
    </xf>
    <xf numFmtId="0" fontId="0" fillId="0" borderId="0" xfId="0" applyAlignment="1">
      <alignment horizontal="center" vertical="center"/>
    </xf>
    <xf numFmtId="2" fontId="3" fillId="2" borderId="3" xfId="0" applyNumberFormat="1" applyFont="1" applyFill="1" applyBorder="1" applyAlignment="1">
      <alignment vertical="center"/>
    </xf>
    <xf numFmtId="0" fontId="4" fillId="3" borderId="4" xfId="0" applyFont="1" applyFill="1" applyBorder="1" applyAlignment="1">
      <alignment vertical="center" wrapText="1"/>
    </xf>
    <xf numFmtId="0" fontId="4" fillId="3" borderId="5" xfId="0" applyFont="1" applyFill="1" applyBorder="1" applyAlignment="1">
      <alignment horizontal="center" vertical="center" wrapText="1"/>
    </xf>
    <xf numFmtId="0" fontId="3" fillId="2" borderId="6" xfId="0" applyFont="1" applyFill="1" applyBorder="1" applyAlignment="1">
      <alignment vertical="center"/>
    </xf>
    <xf numFmtId="0" fontId="3" fillId="2" borderId="7" xfId="0" applyFont="1" applyFill="1" applyBorder="1" applyAlignment="1">
      <alignment horizontal="center" vertical="center"/>
    </xf>
    <xf numFmtId="2" fontId="4" fillId="4" borderId="8" xfId="0" applyNumberFormat="1" applyFont="1" applyFill="1" applyBorder="1" applyAlignment="1">
      <alignment vertical="center"/>
    </xf>
    <xf numFmtId="0" fontId="5" fillId="0" borderId="0" xfId="0" applyFont="1"/>
    <xf numFmtId="0" fontId="3" fillId="5" borderId="0" xfId="0" applyFont="1" applyFill="1" applyAlignment="1">
      <alignment horizontal="center"/>
    </xf>
    <xf numFmtId="0" fontId="0" fillId="5" borderId="9" xfId="0" applyFill="1" applyBorder="1"/>
    <xf numFmtId="0" fontId="3" fillId="7" borderId="0" xfId="0" applyFont="1" applyFill="1"/>
    <xf numFmtId="0" fontId="0" fillId="2" borderId="0" xfId="0" applyFill="1"/>
    <xf numFmtId="2" fontId="0" fillId="0" borderId="0" xfId="0" applyNumberFormat="1" applyAlignment="1">
      <alignment vertical="center"/>
    </xf>
    <xf numFmtId="0" fontId="9" fillId="5" borderId="14" xfId="0" applyFont="1" applyFill="1" applyBorder="1" applyAlignment="1">
      <alignment vertical="top" wrapText="1"/>
    </xf>
    <xf numFmtId="1" fontId="0" fillId="0" borderId="0" xfId="0" applyNumberFormat="1" applyAlignment="1">
      <alignment vertical="center"/>
    </xf>
    <xf numFmtId="0" fontId="0" fillId="0" borderId="0" xfId="0" applyAlignment="1">
      <alignment horizontal="right" vertical="center"/>
    </xf>
    <xf numFmtId="0" fontId="5" fillId="0" borderId="0" xfId="0" applyFont="1" applyAlignment="1">
      <alignment vertical="center"/>
    </xf>
    <xf numFmtId="0" fontId="3" fillId="0" borderId="0" xfId="0" applyFont="1" applyAlignment="1">
      <alignment horizontal="right" vertical="center"/>
    </xf>
    <xf numFmtId="0" fontId="3" fillId="3" borderId="1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vertical="center" wrapText="1"/>
    </xf>
    <xf numFmtId="0" fontId="3" fillId="2" borderId="12" xfId="0" applyFont="1" applyFill="1" applyBorder="1" applyAlignment="1">
      <alignment horizontal="center" vertical="center"/>
    </xf>
    <xf numFmtId="2" fontId="3" fillId="2" borderId="6" xfId="0" applyNumberFormat="1" applyFont="1" applyFill="1" applyBorder="1" applyAlignment="1">
      <alignment horizontal="center" vertical="center" wrapText="1"/>
    </xf>
    <xf numFmtId="0" fontId="3" fillId="2" borderId="7" xfId="0" applyFont="1" applyFill="1" applyBorder="1" applyAlignment="1">
      <alignment vertical="center" wrapText="1"/>
    </xf>
    <xf numFmtId="0" fontId="3" fillId="3" borderId="1" xfId="0" applyFont="1" applyFill="1" applyBorder="1" applyAlignment="1">
      <alignment vertical="center"/>
    </xf>
    <xf numFmtId="0" fontId="3" fillId="3" borderId="12" xfId="0" applyFont="1" applyFill="1" applyBorder="1" applyAlignment="1">
      <alignment horizontal="center" vertical="center"/>
    </xf>
    <xf numFmtId="0" fontId="5" fillId="0" borderId="0" xfId="0" applyFont="1" applyAlignment="1">
      <alignment horizontal="center" vertical="center"/>
    </xf>
    <xf numFmtId="0" fontId="2" fillId="0" borderId="0" xfId="0" applyFont="1"/>
    <xf numFmtId="2" fontId="0" fillId="0" borderId="0" xfId="0" applyNumberFormat="1"/>
    <xf numFmtId="0" fontId="2" fillId="0" borderId="1" xfId="0" quotePrefix="1" applyFont="1" applyFill="1" applyBorder="1" applyAlignment="1">
      <alignment vertical="center" wrapText="1"/>
    </xf>
    <xf numFmtId="2" fontId="3" fillId="2" borderId="6" xfId="0" applyNumberFormat="1" applyFont="1" applyFill="1" applyBorder="1" applyAlignment="1">
      <alignment vertical="center"/>
    </xf>
    <xf numFmtId="0" fontId="10" fillId="5" borderId="10" xfId="0" applyFont="1" applyFill="1" applyBorder="1" applyAlignment="1">
      <alignment horizontal="center" vertical="top" wrapText="1"/>
    </xf>
    <xf numFmtId="1" fontId="10" fillId="5" borderId="13" xfId="0" applyNumberFormat="1" applyFont="1" applyFill="1" applyBorder="1" applyAlignment="1">
      <alignment horizontal="center" vertical="top" wrapText="1"/>
    </xf>
    <xf numFmtId="0" fontId="10" fillId="5" borderId="15" xfId="0" applyFont="1" applyFill="1" applyBorder="1" applyAlignment="1">
      <alignment horizontal="center" vertical="center" wrapText="1"/>
    </xf>
    <xf numFmtId="0" fontId="12" fillId="0" borderId="0" xfId="0" applyFont="1"/>
    <xf numFmtId="0" fontId="13" fillId="2" borderId="12" xfId="0" applyFont="1" applyFill="1" applyBorder="1" applyAlignment="1">
      <alignment horizontal="center" vertical="center"/>
    </xf>
    <xf numFmtId="2" fontId="13" fillId="2" borderId="6" xfId="0" applyNumberFormat="1" applyFont="1" applyFill="1" applyBorder="1" applyAlignment="1">
      <alignment horizontal="center" vertical="center" wrapText="1"/>
    </xf>
    <xf numFmtId="0" fontId="13" fillId="2" borderId="7" xfId="0" applyFont="1" applyFill="1" applyBorder="1" applyAlignment="1">
      <alignment vertical="center" wrapText="1"/>
    </xf>
    <xf numFmtId="0" fontId="13" fillId="0" borderId="0" xfId="0" applyFont="1"/>
    <xf numFmtId="2" fontId="13" fillId="0" borderId="0" xfId="0" applyNumberFormat="1" applyFont="1"/>
    <xf numFmtId="0" fontId="2" fillId="0" borderId="12" xfId="0" applyFont="1" applyFill="1" applyBorder="1" applyAlignment="1">
      <alignment horizontal="center" vertical="center" wrapText="1"/>
    </xf>
    <xf numFmtId="0" fontId="2" fillId="6" borderId="7" xfId="0" applyFont="1" applyFill="1" applyBorder="1" applyAlignment="1">
      <alignment horizontal="center" vertical="center" wrapText="1"/>
    </xf>
    <xf numFmtId="2" fontId="2" fillId="0" borderId="3" xfId="0" applyNumberFormat="1" applyFont="1" applyBorder="1" applyAlignment="1">
      <alignment vertical="center"/>
    </xf>
    <xf numFmtId="0" fontId="2" fillId="0" borderId="12" xfId="0" quotePrefix="1" applyFont="1" applyFill="1" applyBorder="1" applyAlignment="1">
      <alignment vertical="center" wrapText="1"/>
    </xf>
    <xf numFmtId="0" fontId="12" fillId="0" borderId="12" xfId="0" applyFont="1" applyFill="1" applyBorder="1" applyAlignment="1">
      <alignment horizontal="center" vertical="center" wrapText="1"/>
    </xf>
    <xf numFmtId="0" fontId="2" fillId="0" borderId="12" xfId="0" applyFont="1" applyFill="1" applyBorder="1" applyAlignment="1">
      <alignment horizontal="center" vertical="center"/>
    </xf>
    <xf numFmtId="2" fontId="2" fillId="0" borderId="3" xfId="0" applyNumberFormat="1" applyFont="1" applyFill="1" applyBorder="1" applyAlignment="1">
      <alignment vertical="center"/>
    </xf>
    <xf numFmtId="2" fontId="13" fillId="3" borderId="18" xfId="0" applyNumberFormat="1" applyFont="1" applyFill="1" applyBorder="1" applyAlignment="1">
      <alignment horizontal="center" vertical="center" wrapText="1"/>
    </xf>
    <xf numFmtId="0" fontId="13" fillId="3" borderId="19" xfId="0" applyFont="1" applyFill="1" applyBorder="1" applyAlignment="1">
      <alignment vertical="center" wrapText="1"/>
    </xf>
    <xf numFmtId="0" fontId="12" fillId="0" borderId="0" xfId="0" applyFont="1" applyAlignment="1">
      <alignment horizontal="center" vertical="center" wrapText="1"/>
    </xf>
    <xf numFmtId="0" fontId="5" fillId="0" borderId="0" xfId="0" applyFont="1" applyFill="1"/>
    <xf numFmtId="0" fontId="9" fillId="8" borderId="3" xfId="0" applyFont="1" applyFill="1" applyBorder="1" applyAlignment="1">
      <alignment horizontal="center" vertical="center" wrapText="1"/>
    </xf>
    <xf numFmtId="0" fontId="12" fillId="0" borderId="0" xfId="0" applyFont="1" applyAlignment="1">
      <alignment horizontal="left" vertical="center"/>
    </xf>
    <xf numFmtId="0" fontId="19" fillId="9" borderId="0" xfId="0" applyFont="1" applyFill="1"/>
    <xf numFmtId="0" fontId="19" fillId="9" borderId="0" xfId="0" applyFont="1" applyFill="1" applyAlignment="1">
      <alignment horizontal="center"/>
    </xf>
    <xf numFmtId="0" fontId="2" fillId="0" borderId="1" xfId="0" applyFont="1" applyBorder="1"/>
    <xf numFmtId="0" fontId="2" fillId="0" borderId="1" xfId="0" applyFont="1" applyBorder="1" applyAlignment="1">
      <alignment horizontal="justify" vertical="top" wrapText="1"/>
    </xf>
    <xf numFmtId="0" fontId="12" fillId="0" borderId="32" xfId="0" applyFont="1" applyBorder="1" applyAlignment="1">
      <alignment horizontal="justify" vertical="top" wrapText="1"/>
    </xf>
    <xf numFmtId="0" fontId="0" fillId="0" borderId="0" xfId="0"/>
    <xf numFmtId="0" fontId="2" fillId="0" borderId="34" xfId="0" applyFont="1" applyFill="1" applyBorder="1"/>
    <xf numFmtId="0" fontId="2" fillId="0" borderId="0" xfId="0" applyFont="1" applyFill="1" applyBorder="1"/>
    <xf numFmtId="0" fontId="2" fillId="0" borderId="0" xfId="0" applyFont="1" applyAlignment="1">
      <alignment wrapText="1"/>
    </xf>
    <xf numFmtId="0" fontId="3" fillId="0" borderId="0" xfId="0" applyFont="1"/>
    <xf numFmtId="0" fontId="2" fillId="0" borderId="24" xfId="0" quotePrefix="1" applyFont="1" applyFill="1" applyBorder="1" applyAlignment="1">
      <alignment horizontal="left" vertical="top" wrapText="1"/>
    </xf>
    <xf numFmtId="164" fontId="10" fillId="5" borderId="13" xfId="0" applyNumberFormat="1" applyFont="1" applyFill="1" applyBorder="1" applyAlignment="1">
      <alignment horizontal="center" vertical="top" wrapText="1"/>
    </xf>
    <xf numFmtId="0" fontId="10" fillId="5" borderId="11" xfId="0" applyFont="1" applyFill="1" applyBorder="1" applyAlignment="1">
      <alignment horizontal="center" vertical="center" wrapText="1"/>
    </xf>
    <xf numFmtId="0" fontId="2" fillId="6" borderId="6" xfId="0" applyFont="1" applyFill="1" applyBorder="1" applyAlignment="1">
      <alignment horizontal="justify" vertical="top" wrapText="1"/>
    </xf>
    <xf numFmtId="0" fontId="3" fillId="2" borderId="6" xfId="0" applyFont="1" applyFill="1" applyBorder="1" applyAlignment="1">
      <alignment horizontal="justify" vertical="top" wrapText="1"/>
    </xf>
    <xf numFmtId="0" fontId="2" fillId="0" borderId="1" xfId="0" quotePrefix="1" applyFont="1" applyFill="1" applyBorder="1" applyAlignment="1">
      <alignment horizontal="left" vertical="top" wrapText="1"/>
    </xf>
    <xf numFmtId="0" fontId="2" fillId="0" borderId="7" xfId="0" quotePrefix="1" applyFont="1" applyFill="1" applyBorder="1" applyAlignment="1">
      <alignment horizontal="left" vertical="top" wrapText="1"/>
    </xf>
    <xf numFmtId="0" fontId="2" fillId="0" borderId="27" xfId="0" quotePrefix="1" applyFont="1" applyFill="1" applyBorder="1" applyAlignment="1">
      <alignment horizontal="left" vertical="top" wrapText="1"/>
    </xf>
    <xf numFmtId="0" fontId="2" fillId="0" borderId="1" xfId="0" applyFont="1" applyBorder="1" applyAlignment="1">
      <alignment horizontal="justify" vertical="top"/>
    </xf>
    <xf numFmtId="4" fontId="2" fillId="0" borderId="1" xfId="0" applyNumberFormat="1" applyFont="1" applyBorder="1" applyAlignment="1">
      <alignment horizontal="center" vertical="center"/>
    </xf>
    <xf numFmtId="4" fontId="2" fillId="0" borderId="1" xfId="0" applyNumberFormat="1" applyFont="1" applyBorder="1" applyAlignment="1">
      <alignment horizontal="center" vertical="center" wrapText="1"/>
    </xf>
    <xf numFmtId="0" fontId="3" fillId="0" borderId="31" xfId="0" applyFont="1" applyFill="1" applyBorder="1" applyAlignment="1">
      <alignment horizontal="justify" vertical="top" wrapText="1"/>
    </xf>
    <xf numFmtId="0" fontId="3" fillId="0" borderId="31" xfId="0" quotePrefix="1" applyFont="1" applyFill="1" applyBorder="1" applyAlignment="1">
      <alignment horizontal="justify" vertical="top" wrapText="1"/>
    </xf>
    <xf numFmtId="0" fontId="3" fillId="0" borderId="31" xfId="0" quotePrefix="1" applyFont="1" applyFill="1" applyBorder="1" applyAlignment="1">
      <alignment horizontal="left" vertical="top" wrapText="1"/>
    </xf>
    <xf numFmtId="4" fontId="3" fillId="0" borderId="6" xfId="0" applyNumberFormat="1" applyFont="1" applyFill="1" applyBorder="1" applyAlignment="1">
      <alignment horizontal="center" vertical="center" wrapText="1"/>
    </xf>
    <xf numFmtId="4" fontId="3" fillId="0" borderId="23" xfId="0" applyNumberFormat="1" applyFont="1" applyFill="1" applyBorder="1" applyAlignment="1">
      <alignment horizontal="center" vertical="center" wrapText="1"/>
    </xf>
    <xf numFmtId="0" fontId="3" fillId="0" borderId="9" xfId="0" applyFont="1" applyBorder="1" applyAlignment="1">
      <alignment horizontal="justify" vertical="top" wrapText="1"/>
    </xf>
    <xf numFmtId="0" fontId="3" fillId="5" borderId="16" xfId="0" applyFont="1" applyFill="1" applyBorder="1" applyAlignment="1">
      <alignment horizontal="justify" wrapText="1"/>
    </xf>
    <xf numFmtId="0" fontId="3" fillId="5" borderId="17" xfId="0" applyFont="1" applyFill="1" applyBorder="1" applyAlignment="1">
      <alignment horizontal="justify" wrapText="1"/>
    </xf>
    <xf numFmtId="0" fontId="3" fillId="5" borderId="39" xfId="0" applyFont="1" applyFill="1" applyBorder="1" applyAlignment="1">
      <alignment horizontal="justify" wrapText="1"/>
    </xf>
    <xf numFmtId="0" fontId="3" fillId="5" borderId="15"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14" xfId="0" applyFont="1" applyFill="1" applyBorder="1" applyAlignment="1">
      <alignment horizontal="center" vertical="center" wrapText="1"/>
    </xf>
    <xf numFmtId="2" fontId="8" fillId="0" borderId="15" xfId="0" applyNumberFormat="1" applyFont="1" applyBorder="1" applyAlignment="1">
      <alignment horizontal="center" vertical="center"/>
    </xf>
    <xf numFmtId="2" fontId="8" fillId="0" borderId="14" xfId="0" applyNumberFormat="1" applyFont="1" applyBorder="1" applyAlignment="1">
      <alignment horizontal="center" vertical="center"/>
    </xf>
    <xf numFmtId="2" fontId="2" fillId="0" borderId="1" xfId="0" applyNumberFormat="1" applyFont="1" applyBorder="1" applyAlignment="1">
      <alignment horizontal="justify" vertical="top" wrapText="1"/>
    </xf>
    <xf numFmtId="2" fontId="0" fillId="0" borderId="1" xfId="0" applyNumberFormat="1" applyBorder="1" applyAlignment="1">
      <alignment horizontal="justify" vertical="top"/>
    </xf>
    <xf numFmtId="2" fontId="16" fillId="0" borderId="35" xfId="0" applyNumberFormat="1" applyFont="1" applyBorder="1" applyAlignment="1">
      <alignment horizontal="center" vertical="center"/>
    </xf>
    <xf numFmtId="0" fontId="16" fillId="0" borderId="20" xfId="0" applyFont="1" applyBorder="1" applyAlignment="1">
      <alignment horizontal="center" vertical="center"/>
    </xf>
    <xf numFmtId="2" fontId="14" fillId="0" borderId="15" xfId="0" applyNumberFormat="1" applyFont="1" applyBorder="1" applyAlignment="1">
      <alignment horizontal="center" vertical="center"/>
    </xf>
    <xf numFmtId="0" fontId="14" fillId="0" borderId="14" xfId="0" applyFont="1" applyBorder="1" applyAlignment="1">
      <alignment horizontal="center" vertical="center"/>
    </xf>
    <xf numFmtId="0" fontId="7" fillId="0" borderId="15" xfId="0" applyFont="1" applyBorder="1" applyAlignment="1">
      <alignment horizontal="left" vertical="center" wrapText="1"/>
    </xf>
    <xf numFmtId="0" fontId="7" fillId="0" borderId="14" xfId="0" applyFont="1" applyBorder="1" applyAlignment="1">
      <alignment horizontal="left" vertical="center" wrapText="1"/>
    </xf>
    <xf numFmtId="2" fontId="14" fillId="0" borderId="14" xfId="0" applyNumberFormat="1" applyFont="1" applyBorder="1" applyAlignment="1">
      <alignment horizontal="center" vertical="center"/>
    </xf>
    <xf numFmtId="0" fontId="4" fillId="4" borderId="20" xfId="0" applyFont="1" applyFill="1" applyBorder="1" applyAlignment="1">
      <alignment horizontal="right" vertical="center"/>
    </xf>
    <xf numFmtId="0" fontId="4" fillId="4" borderId="21" xfId="0" applyFont="1" applyFill="1" applyBorder="1" applyAlignment="1">
      <alignment horizontal="right" vertical="center"/>
    </xf>
    <xf numFmtId="0" fontId="2" fillId="0" borderId="27" xfId="0" quotePrefix="1" applyFont="1" applyFill="1" applyBorder="1" applyAlignment="1">
      <alignment horizontal="left" vertical="center" wrapText="1"/>
    </xf>
    <xf numFmtId="0" fontId="2" fillId="0" borderId="28" xfId="0" quotePrefix="1" applyFont="1" applyFill="1" applyBorder="1" applyAlignment="1">
      <alignment horizontal="left" vertical="center" wrapText="1"/>
    </xf>
    <xf numFmtId="0" fontId="2" fillId="0" borderId="29" xfId="0" quotePrefix="1" applyFont="1" applyFill="1" applyBorder="1" applyAlignment="1">
      <alignment horizontal="left" vertical="center" wrapText="1"/>
    </xf>
    <xf numFmtId="0" fontId="2" fillId="0" borderId="30" xfId="0" quotePrefix="1" applyFont="1" applyFill="1" applyBorder="1" applyAlignment="1">
      <alignment horizontal="left" vertical="center" wrapText="1"/>
    </xf>
    <xf numFmtId="4" fontId="3" fillId="0" borderId="23" xfId="0" applyNumberFormat="1" applyFont="1" applyFill="1" applyBorder="1" applyAlignment="1">
      <alignment horizontal="center" vertical="center" wrapText="1"/>
    </xf>
    <xf numFmtId="4" fontId="3" fillId="0" borderId="22" xfId="0" applyNumberFormat="1" applyFont="1" applyFill="1" applyBorder="1" applyAlignment="1">
      <alignment horizontal="center" vertical="center" wrapText="1"/>
    </xf>
    <xf numFmtId="4" fontId="3" fillId="0" borderId="25" xfId="0" applyNumberFormat="1" applyFont="1" applyFill="1" applyBorder="1" applyAlignment="1">
      <alignment horizontal="center" vertical="center" wrapText="1"/>
    </xf>
    <xf numFmtId="0" fontId="2" fillId="0" borderId="32" xfId="0" quotePrefix="1" applyFont="1" applyFill="1" applyBorder="1" applyAlignment="1">
      <alignment horizontal="justify" vertical="center" wrapText="1"/>
    </xf>
    <xf numFmtId="0" fontId="2" fillId="0" borderId="33" xfId="0" quotePrefix="1" applyFont="1" applyFill="1" applyBorder="1" applyAlignment="1">
      <alignment horizontal="justify" vertical="center" wrapText="1"/>
    </xf>
    <xf numFmtId="2" fontId="3" fillId="0" borderId="23" xfId="0" applyNumberFormat="1" applyFont="1" applyFill="1" applyBorder="1" applyAlignment="1">
      <alignment horizontal="center" vertical="center" wrapText="1"/>
    </xf>
    <xf numFmtId="2" fontId="3" fillId="0" borderId="22" xfId="0" applyNumberFormat="1" applyFont="1" applyFill="1" applyBorder="1" applyAlignment="1">
      <alignment horizontal="center" vertical="center" wrapText="1"/>
    </xf>
    <xf numFmtId="2" fontId="3" fillId="0" borderId="25" xfId="0" applyNumberFormat="1" applyFont="1" applyFill="1" applyBorder="1" applyAlignment="1">
      <alignment horizontal="center" vertical="center" wrapText="1"/>
    </xf>
    <xf numFmtId="0" fontId="2" fillId="0" borderId="29" xfId="0" quotePrefix="1" applyFont="1" applyFill="1" applyBorder="1" applyAlignment="1">
      <alignment horizontal="justify" vertical="center" wrapText="1"/>
    </xf>
    <xf numFmtId="0" fontId="2" fillId="0" borderId="30" xfId="0" quotePrefix="1" applyFont="1" applyFill="1" applyBorder="1" applyAlignment="1">
      <alignment horizontal="justify" vertical="center" wrapText="1"/>
    </xf>
    <xf numFmtId="0" fontId="2" fillId="0" borderId="24" xfId="0" applyFont="1" applyFill="1" applyBorder="1" applyAlignment="1">
      <alignment horizontal="left" vertical="top" wrapText="1"/>
    </xf>
    <xf numFmtId="0" fontId="2" fillId="0" borderId="26" xfId="0" applyFont="1" applyFill="1" applyBorder="1" applyAlignment="1">
      <alignment horizontal="left" vertical="top"/>
    </xf>
    <xf numFmtId="0" fontId="11" fillId="0" borderId="2" xfId="0" applyFont="1" applyBorder="1" applyAlignment="1">
      <alignment horizontal="justify" vertical="top" wrapText="1"/>
    </xf>
    <xf numFmtId="0" fontId="2" fillId="8" borderId="4" xfId="0" applyFont="1" applyFill="1" applyBorder="1" applyAlignment="1">
      <alignment horizontal="center" vertical="center" wrapText="1"/>
    </xf>
    <xf numFmtId="0" fontId="5" fillId="8" borderId="5" xfId="0" applyFont="1" applyFill="1" applyBorder="1" applyAlignment="1">
      <alignment horizontal="center" vertical="center" wrapText="1"/>
    </xf>
    <xf numFmtId="0" fontId="3" fillId="2" borderId="12" xfId="0" applyFont="1" applyFill="1" applyBorder="1" applyAlignment="1">
      <alignment vertical="center"/>
    </xf>
    <xf numFmtId="0" fontId="3" fillId="2" borderId="3" xfId="0" applyFont="1" applyFill="1" applyBorder="1" applyAlignment="1">
      <alignment vertical="center"/>
    </xf>
    <xf numFmtId="0" fontId="3" fillId="3" borderId="1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0" borderId="27" xfId="0" applyFont="1" applyFill="1" applyBorder="1" applyAlignment="1">
      <alignment horizontal="justify" vertical="top" wrapText="1"/>
    </xf>
    <xf numFmtId="0" fontId="2" fillId="0" borderId="28" xfId="0" applyFont="1" applyFill="1" applyBorder="1" applyAlignment="1">
      <alignment horizontal="justify" vertical="top" wrapText="1"/>
    </xf>
    <xf numFmtId="0" fontId="2" fillId="0" borderId="1" xfId="0" quotePrefix="1" applyFont="1" applyFill="1" applyBorder="1" applyAlignment="1">
      <alignment horizontal="justify" vertical="center" wrapText="1"/>
    </xf>
    <xf numFmtId="0" fontId="12" fillId="0" borderId="24" xfId="0" applyFont="1" applyFill="1" applyBorder="1" applyAlignment="1">
      <alignment vertical="top" wrapText="1"/>
    </xf>
    <xf numFmtId="0" fontId="12" fillId="0" borderId="26" xfId="0" applyFont="1" applyFill="1" applyBorder="1" applyAlignment="1">
      <alignment vertical="top"/>
    </xf>
    <xf numFmtId="0" fontId="2" fillId="0" borderId="24" xfId="0" quotePrefix="1" applyFont="1" applyFill="1" applyBorder="1" applyAlignment="1">
      <alignment horizontal="left" vertical="top" wrapText="1"/>
    </xf>
    <xf numFmtId="0" fontId="2" fillId="0" borderId="31" xfId="0" quotePrefix="1" applyFont="1" applyFill="1" applyBorder="1" applyAlignment="1">
      <alignment horizontal="left" vertical="top" wrapText="1"/>
    </xf>
    <xf numFmtId="0" fontId="2" fillId="0" borderId="27"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3" fillId="2" borderId="12" xfId="0" applyFont="1" applyFill="1" applyBorder="1" applyAlignment="1">
      <alignment horizontal="justify" vertical="top" wrapText="1"/>
    </xf>
    <xf numFmtId="0" fontId="3" fillId="2" borderId="3" xfId="0" applyFont="1" applyFill="1" applyBorder="1" applyAlignment="1">
      <alignment horizontal="justify" vertical="top" wrapText="1"/>
    </xf>
    <xf numFmtId="0" fontId="2" fillId="0" borderId="26" xfId="0" quotePrefix="1" applyFont="1" applyFill="1" applyBorder="1" applyAlignment="1">
      <alignment horizontal="left" vertical="top" wrapText="1"/>
    </xf>
    <xf numFmtId="0" fontId="2" fillId="0" borderId="12" xfId="0" quotePrefix="1" applyFont="1" applyFill="1" applyBorder="1" applyAlignment="1">
      <alignment horizontal="left" vertical="center" wrapText="1"/>
    </xf>
    <xf numFmtId="0" fontId="2" fillId="0" borderId="3" xfId="0" quotePrefix="1" applyFont="1" applyFill="1" applyBorder="1" applyAlignment="1">
      <alignment horizontal="left" vertical="center" wrapText="1"/>
    </xf>
    <xf numFmtId="0" fontId="19" fillId="9" borderId="0" xfId="0" applyFont="1" applyFill="1" applyAlignment="1">
      <alignment horizontal="center"/>
    </xf>
    <xf numFmtId="0" fontId="2" fillId="0" borderId="36" xfId="0" applyFont="1" applyBorder="1" applyAlignment="1">
      <alignment vertical="center"/>
    </xf>
    <xf numFmtId="0" fontId="2" fillId="0" borderId="37" xfId="0" applyFont="1" applyBorder="1" applyAlignment="1">
      <alignment vertical="center"/>
    </xf>
    <xf numFmtId="0" fontId="2" fillId="0" borderId="36" xfId="0" applyFont="1" applyBorder="1" applyAlignment="1">
      <alignment horizontal="center" vertical="center"/>
    </xf>
    <xf numFmtId="0" fontId="2" fillId="0" borderId="38" xfId="0" applyFont="1" applyBorder="1" applyAlignment="1">
      <alignment horizontal="center" vertical="center"/>
    </xf>
    <xf numFmtId="0" fontId="2" fillId="0" borderId="37" xfId="0" applyFont="1" applyBorder="1" applyAlignment="1">
      <alignment horizontal="center" vertical="center"/>
    </xf>
    <xf numFmtId="0" fontId="2" fillId="0" borderId="36" xfId="0" applyFont="1" applyBorder="1" applyAlignment="1">
      <alignment horizontal="justify" vertical="center"/>
    </xf>
    <xf numFmtId="0" fontId="2" fillId="0" borderId="38" xfId="0" applyFont="1" applyBorder="1" applyAlignment="1">
      <alignment horizontal="justify" vertical="center"/>
    </xf>
    <xf numFmtId="0" fontId="2" fillId="0" borderId="37" xfId="0" applyFont="1" applyBorder="1" applyAlignment="1">
      <alignment horizontal="justify" vertical="center"/>
    </xf>
    <xf numFmtId="2" fontId="3" fillId="0" borderId="1" xfId="0" applyNumberFormat="1" applyFont="1" applyBorder="1" applyAlignment="1">
      <alignment horizontal="justify" vertical="top" wrapText="1"/>
    </xf>
    <xf numFmtId="2" fontId="3" fillId="0" borderId="1" xfId="0" applyNumberFormat="1" applyFont="1" applyBorder="1" applyAlignment="1">
      <alignment horizontal="justify" vertical="top"/>
    </xf>
  </cellXfs>
  <cellStyles count="6">
    <cellStyle name="Normal" xfId="0" builtinId="0"/>
    <cellStyle name="Normal 2" xfId="2"/>
    <cellStyle name="Normal 2 2" xfId="5"/>
    <cellStyle name="Normal 2 3" xfId="3"/>
    <cellStyle name="Normal 3" xfId="4"/>
    <cellStyle name="Normal 4" xfId="1"/>
  </cellStyles>
  <dxfs count="2">
    <dxf>
      <font>
        <b/>
        <i val="0"/>
        <condense val="0"/>
        <extend val="0"/>
        <color indexed="9"/>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8"/>
    <pageSetUpPr fitToPage="1"/>
  </sheetPr>
  <dimension ref="A1:I12"/>
  <sheetViews>
    <sheetView view="pageBreakPreview" zoomScale="70" zoomScaleNormal="85" zoomScaleSheetLayoutView="70" workbookViewId="0">
      <selection sqref="A1:H8"/>
    </sheetView>
  </sheetViews>
  <sheetFormatPr baseColWidth="10" defaultRowHeight="13.2" x14ac:dyDescent="0.25"/>
  <cols>
    <col min="1" max="1" width="32.109375" customWidth="1"/>
    <col min="2" max="2" width="18.5546875" customWidth="1"/>
    <col min="3" max="3" width="18" customWidth="1"/>
    <col min="4" max="4" width="21.109375" customWidth="1"/>
    <col min="5" max="5" width="21.109375" style="61" customWidth="1"/>
    <col min="6" max="6" width="25" customWidth="1"/>
    <col min="7" max="7" width="28" customWidth="1"/>
    <col min="8" max="8" width="67.109375" customWidth="1"/>
    <col min="9" max="9" width="75.109375" bestFit="1" customWidth="1"/>
  </cols>
  <sheetData>
    <row r="1" spans="1:9" ht="27.75" customHeight="1" thickBot="1" x14ac:dyDescent="0.3">
      <c r="A1" s="82" t="s">
        <v>82</v>
      </c>
      <c r="B1" s="83" t="s">
        <v>81</v>
      </c>
      <c r="C1" s="84"/>
      <c r="D1" s="84"/>
      <c r="E1" s="84"/>
      <c r="F1" s="85"/>
    </row>
    <row r="2" spans="1:9" ht="52.5" customHeight="1" x14ac:dyDescent="0.25">
      <c r="A2" s="11" t="s">
        <v>3</v>
      </c>
      <c r="B2" s="36" t="s">
        <v>11</v>
      </c>
      <c r="C2" s="36" t="s">
        <v>12</v>
      </c>
      <c r="D2" s="36" t="s">
        <v>26</v>
      </c>
      <c r="E2" s="68" t="s">
        <v>27</v>
      </c>
      <c r="F2" s="86" t="s">
        <v>4</v>
      </c>
      <c r="I2" s="13"/>
    </row>
    <row r="3" spans="1:9" x14ac:dyDescent="0.25">
      <c r="A3" s="11"/>
      <c r="B3" s="67">
        <v>12.5</v>
      </c>
      <c r="C3" s="67">
        <f>Gral!B5</f>
        <v>10</v>
      </c>
      <c r="D3" s="67">
        <f>Gral!B7</f>
        <v>15</v>
      </c>
      <c r="E3" s="67">
        <f>Gral!B11</f>
        <v>2.5</v>
      </c>
      <c r="F3" s="87"/>
      <c r="I3" s="14"/>
    </row>
    <row r="4" spans="1:9" ht="23.25" customHeight="1" thickBot="1" x14ac:dyDescent="0.3">
      <c r="A4" s="12"/>
      <c r="B4" s="16"/>
      <c r="C4" s="35"/>
      <c r="D4" s="34"/>
      <c r="E4" s="34"/>
      <c r="F4" s="88"/>
      <c r="H4" s="65" t="s">
        <v>1</v>
      </c>
      <c r="I4" s="14"/>
    </row>
    <row r="5" spans="1:9" ht="36" customHeight="1" x14ac:dyDescent="0.25">
      <c r="A5" s="97" t="s">
        <v>24</v>
      </c>
      <c r="B5" s="95">
        <f>Gral!C2</f>
        <v>5.625</v>
      </c>
      <c r="C5" s="95">
        <f>Gral!C5</f>
        <v>9</v>
      </c>
      <c r="D5" s="89">
        <f>Gral!C7</f>
        <v>11.25</v>
      </c>
      <c r="E5" s="89">
        <f>Gral!C11</f>
        <v>1</v>
      </c>
      <c r="F5" s="95">
        <f>SUM(B5:E6)</f>
        <v>26.875</v>
      </c>
      <c r="G5" s="93" t="str">
        <f>IF(F5&lt;=20,"NO ACEPTABLE","ACEPTABLE")</f>
        <v>ACEPTABLE</v>
      </c>
      <c r="H5" s="148" t="s">
        <v>85</v>
      </c>
    </row>
    <row r="6" spans="1:9" ht="13.8" thickBot="1" x14ac:dyDescent="0.3">
      <c r="A6" s="98"/>
      <c r="B6" s="99"/>
      <c r="C6" s="99"/>
      <c r="D6" s="90"/>
      <c r="E6" s="90"/>
      <c r="F6" s="96"/>
      <c r="G6" s="94"/>
      <c r="H6" s="149"/>
    </row>
    <row r="7" spans="1:9" ht="49.5" customHeight="1" x14ac:dyDescent="0.25">
      <c r="A7" s="97" t="s">
        <v>25</v>
      </c>
      <c r="B7" s="95">
        <f>Gral!D2</f>
        <v>12.5</v>
      </c>
      <c r="C7" s="95">
        <f>Gral!D5</f>
        <v>6</v>
      </c>
      <c r="D7" s="89">
        <f>Gral!D7</f>
        <v>11.25</v>
      </c>
      <c r="E7" s="89">
        <f>Gral!D11</f>
        <v>1</v>
      </c>
      <c r="F7" s="95">
        <f>SUM(B7:E8)</f>
        <v>30.75</v>
      </c>
      <c r="G7" s="93" t="str">
        <f>IF(F7&lt;=20,"NO ACEPTABLE","ACEPTABLE")</f>
        <v>ACEPTABLE</v>
      </c>
      <c r="H7" s="91"/>
    </row>
    <row r="8" spans="1:9" ht="13.8" thickBot="1" x14ac:dyDescent="0.3">
      <c r="A8" s="98"/>
      <c r="B8" s="99"/>
      <c r="C8" s="99"/>
      <c r="D8" s="90"/>
      <c r="E8" s="90"/>
      <c r="F8" s="96"/>
      <c r="G8" s="94"/>
      <c r="H8" s="92"/>
    </row>
    <row r="9" spans="1:9" x14ac:dyDescent="0.25">
      <c r="H9" s="30"/>
    </row>
    <row r="10" spans="1:9" x14ac:dyDescent="0.25">
      <c r="G10" s="31"/>
    </row>
    <row r="11" spans="1:9" ht="22.5" customHeight="1" x14ac:dyDescent="0.3">
      <c r="A11" s="30" t="s">
        <v>28</v>
      </c>
      <c r="B11" s="64"/>
      <c r="C11" s="61"/>
      <c r="D11" s="61"/>
      <c r="F11" s="61"/>
      <c r="G11" s="61"/>
      <c r="H11" s="61"/>
    </row>
    <row r="12" spans="1:9" ht="30" customHeight="1" x14ac:dyDescent="0.3">
      <c r="A12" s="30" t="s">
        <v>29</v>
      </c>
      <c r="B12" s="61"/>
      <c r="C12" s="61"/>
      <c r="D12" s="61"/>
      <c r="F12" s="61"/>
      <c r="G12" s="61"/>
      <c r="H12" s="61"/>
    </row>
  </sheetData>
  <mergeCells count="18">
    <mergeCell ref="A5:A6"/>
    <mergeCell ref="B5:B6"/>
    <mergeCell ref="C5:C6"/>
    <mergeCell ref="A7:A8"/>
    <mergeCell ref="B7:B8"/>
    <mergeCell ref="C7:C8"/>
    <mergeCell ref="B1:F1"/>
    <mergeCell ref="F2:F4"/>
    <mergeCell ref="D7:D8"/>
    <mergeCell ref="D5:D6"/>
    <mergeCell ref="H5:H6"/>
    <mergeCell ref="H7:H8"/>
    <mergeCell ref="G5:G6"/>
    <mergeCell ref="G7:G8"/>
    <mergeCell ref="F7:F8"/>
    <mergeCell ref="F5:F6"/>
    <mergeCell ref="E5:E6"/>
    <mergeCell ref="E7:E8"/>
  </mergeCells>
  <phoneticPr fontId="6" type="noConversion"/>
  <printOptions horizontalCentered="1" verticalCentered="1"/>
  <pageMargins left="0.25" right="0.25" top="0.75" bottom="0.75" header="0.3" footer="0.3"/>
  <pageSetup paperSize="9" scale="43"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8"/>
    <pageSetUpPr fitToPage="1"/>
  </sheetPr>
  <dimension ref="A1:F15"/>
  <sheetViews>
    <sheetView zoomScale="78" zoomScaleNormal="78" workbookViewId="0">
      <pane xSplit="2" ySplit="1" topLeftCell="C5" activePane="bottomRight" state="frozen"/>
      <selection pane="topRight" activeCell="C1" sqref="C1"/>
      <selection pane="bottomLeft" activeCell="A2" sqref="A2"/>
      <selection pane="bottomRight" activeCell="D32" sqref="D32"/>
    </sheetView>
  </sheetViews>
  <sheetFormatPr baseColWidth="10" defaultColWidth="9.109375" defaultRowHeight="13.2" x14ac:dyDescent="0.25"/>
  <cols>
    <col min="1" max="1" width="74.33203125" style="2" bestFit="1" customWidth="1"/>
    <col min="2" max="2" width="8.88671875" style="3" customWidth="1"/>
    <col min="3" max="3" width="16.5546875" style="2" bestFit="1" customWidth="1"/>
    <col min="4" max="4" width="25.88671875" style="2" customWidth="1"/>
  </cols>
  <sheetData>
    <row r="1" spans="1:6" s="1" customFormat="1" ht="26.4" x14ac:dyDescent="0.25">
      <c r="A1" s="5" t="s">
        <v>81</v>
      </c>
      <c r="B1" s="6" t="s">
        <v>2</v>
      </c>
      <c r="C1" s="54" t="str">
        <f>Resumen!A5</f>
        <v>Zertifika General SL</v>
      </c>
      <c r="D1" s="54" t="str">
        <f>+Resumen!A7</f>
        <v>GABINET BALEAR D’INTEGRACIÓ LABORAL, S.L.</v>
      </c>
    </row>
    <row r="2" spans="1:6" s="41" customFormat="1" x14ac:dyDescent="0.25">
      <c r="A2" s="7" t="s">
        <v>13</v>
      </c>
      <c r="B2" s="8">
        <f>SUM(B3:B4)</f>
        <v>12.5</v>
      </c>
      <c r="C2" s="4">
        <f>+SUMPRODUCT($B$3:$B$4,C3:C4)/10</f>
        <v>5.625</v>
      </c>
      <c r="D2" s="4">
        <f>+SUMPRODUCT($B$3:$B$4,D3:D4)/10</f>
        <v>12.5</v>
      </c>
    </row>
    <row r="3" spans="1:6" s="37" customFormat="1" ht="79.2" x14ac:dyDescent="0.25">
      <c r="A3" s="69" t="s">
        <v>14</v>
      </c>
      <c r="B3" s="44">
        <v>6.25</v>
      </c>
      <c r="C3" s="49">
        <f>Desglosado!D4</f>
        <v>5</v>
      </c>
      <c r="D3" s="49">
        <f>Desglosado!F4</f>
        <v>10</v>
      </c>
    </row>
    <row r="4" spans="1:6" s="37" customFormat="1" ht="66" x14ac:dyDescent="0.25">
      <c r="A4" s="69" t="s">
        <v>15</v>
      </c>
      <c r="B4" s="44">
        <v>6.25</v>
      </c>
      <c r="C4" s="49">
        <f>Desglosado!D7</f>
        <v>4</v>
      </c>
      <c r="D4" s="49">
        <f>Desglosado!F7</f>
        <v>10</v>
      </c>
    </row>
    <row r="5" spans="1:6" s="41" customFormat="1" x14ac:dyDescent="0.25">
      <c r="A5" s="7" t="s">
        <v>17</v>
      </c>
      <c r="B5" s="8">
        <f>SUM(B6)</f>
        <v>10</v>
      </c>
      <c r="C5" s="4">
        <f>+C6*$B$6/10</f>
        <v>9</v>
      </c>
      <c r="D5" s="4">
        <f>+D6*$B$6/10</f>
        <v>6</v>
      </c>
      <c r="E5" s="42"/>
      <c r="F5" s="42"/>
    </row>
    <row r="6" spans="1:6" s="37" customFormat="1" ht="26.4" x14ac:dyDescent="0.25">
      <c r="A6" s="69" t="s">
        <v>16</v>
      </c>
      <c r="B6" s="44">
        <v>10</v>
      </c>
      <c r="C6" s="45">
        <f>+Desglosado!D11</f>
        <v>9</v>
      </c>
      <c r="D6" s="45">
        <f>+Desglosado!F11</f>
        <v>6</v>
      </c>
      <c r="E6" s="55"/>
    </row>
    <row r="7" spans="1:6" ht="54.75" customHeight="1" x14ac:dyDescent="0.25">
      <c r="A7" s="70" t="s">
        <v>23</v>
      </c>
      <c r="B7" s="24">
        <f>SUM(B8:B10)</f>
        <v>15</v>
      </c>
      <c r="C7" s="33">
        <f>+SUMPRODUCT(+C8:C10*$B$8:$B$10/10)</f>
        <v>11.25</v>
      </c>
      <c r="D7" s="33">
        <f>+SUMPRODUCT(+D8:D10*$B$8:$B$10/10)</f>
        <v>11.25</v>
      </c>
    </row>
    <row r="8" spans="1:6" ht="52.8" x14ac:dyDescent="0.25">
      <c r="A8" s="69" t="s">
        <v>22</v>
      </c>
      <c r="B8" s="44">
        <v>5</v>
      </c>
      <c r="C8" s="49">
        <f>+Desglosado!D15</f>
        <v>5</v>
      </c>
      <c r="D8" s="49">
        <f>+Desglosado!F15</f>
        <v>5</v>
      </c>
    </row>
    <row r="9" spans="1:6" s="61" customFormat="1" ht="39.6" x14ac:dyDescent="0.25">
      <c r="A9" s="69" t="s">
        <v>21</v>
      </c>
      <c r="B9" s="44">
        <v>5</v>
      </c>
      <c r="C9" s="49">
        <f>+Desglosado!D16</f>
        <v>10</v>
      </c>
      <c r="D9" s="49">
        <f>+Desglosado!F16</f>
        <v>10</v>
      </c>
    </row>
    <row r="10" spans="1:6" s="61" customFormat="1" x14ac:dyDescent="0.25">
      <c r="A10" s="69" t="s">
        <v>20</v>
      </c>
      <c r="B10" s="44">
        <v>5</v>
      </c>
      <c r="C10" s="49">
        <f>+Desglosado!D17</f>
        <v>7.5</v>
      </c>
      <c r="D10" s="49">
        <f>+Desglosado!F17</f>
        <v>7.5</v>
      </c>
    </row>
    <row r="11" spans="1:6" s="61" customFormat="1" x14ac:dyDescent="0.25">
      <c r="A11" s="7" t="s">
        <v>18</v>
      </c>
      <c r="B11" s="24">
        <f>SUM(B12)</f>
        <v>2.5</v>
      </c>
      <c r="C11" s="33">
        <f>+C12*$B$12/10</f>
        <v>1</v>
      </c>
      <c r="D11" s="33">
        <f>+D12*$B$12/10</f>
        <v>1</v>
      </c>
    </row>
    <row r="12" spans="1:6" s="61" customFormat="1" ht="40.200000000000003" thickBot="1" x14ac:dyDescent="0.3">
      <c r="A12" s="69" t="s">
        <v>19</v>
      </c>
      <c r="B12" s="44">
        <v>2.5</v>
      </c>
      <c r="C12" s="49">
        <f>Desglosado!D19</f>
        <v>4</v>
      </c>
      <c r="D12" s="49">
        <f>Desglosado!F19</f>
        <v>4</v>
      </c>
    </row>
    <row r="13" spans="1:6" ht="13.8" thickBot="1" x14ac:dyDescent="0.3">
      <c r="A13" s="100" t="s">
        <v>5</v>
      </c>
      <c r="B13" s="101"/>
      <c r="C13" s="9">
        <f>+C2+C5+C7+C11</f>
        <v>26.875</v>
      </c>
      <c r="D13" s="9">
        <f>+D2+D5+D7+D11</f>
        <v>30.75</v>
      </c>
    </row>
    <row r="15" spans="1:6" x14ac:dyDescent="0.25">
      <c r="A15" s="18" t="s">
        <v>6</v>
      </c>
      <c r="B15" s="15"/>
      <c r="C15" s="17">
        <f>_xlfn.RANK.EQ(C13,$C$13:$D$13)</f>
        <v>2</v>
      </c>
      <c r="D15" s="17">
        <f>_xlfn.RANK.EQ(D13,$C$13:$D$13)</f>
        <v>1</v>
      </c>
    </row>
  </sheetData>
  <mergeCells count="1">
    <mergeCell ref="A13:B13"/>
  </mergeCells>
  <phoneticPr fontId="0" type="noConversion"/>
  <conditionalFormatting sqref="C13:D13">
    <cfRule type="cellIs" dxfId="1" priority="3" stopIfTrue="1" operator="lessThan">
      <formula>60</formula>
    </cfRule>
    <cfRule type="cellIs" dxfId="0" priority="4" stopIfTrue="1" operator="greaterThanOrEqual">
      <formula>60</formula>
    </cfRule>
  </conditionalFormatting>
  <printOptions horizontalCentered="1" verticalCentered="1"/>
  <pageMargins left="0.25" right="0.25" top="0.75" bottom="0.75" header="0.3" footer="0.3"/>
  <pageSetup paperSize="8"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1"/>
  </sheetPr>
  <dimension ref="A1:G23"/>
  <sheetViews>
    <sheetView view="pageBreakPreview" zoomScale="70" zoomScaleNormal="85" zoomScaleSheetLayoutView="70" workbookViewId="0">
      <pane xSplit="3" ySplit="2" topLeftCell="D3" activePane="bottomRight" state="frozen"/>
      <selection pane="topRight" activeCell="D1" sqref="D1"/>
      <selection pane="bottomLeft" activeCell="A3" sqref="A3"/>
      <selection pane="bottomRight" activeCell="D1" sqref="D1:E1"/>
    </sheetView>
  </sheetViews>
  <sheetFormatPr baseColWidth="10" defaultColWidth="9.109375" defaultRowHeight="13.2" x14ac:dyDescent="0.25"/>
  <cols>
    <col min="1" max="1" width="36" style="19" customWidth="1"/>
    <col min="2" max="2" width="55.5546875" style="19" customWidth="1"/>
    <col min="3" max="3" width="0.109375" style="29" customWidth="1"/>
    <col min="4" max="4" width="15.33203125" style="10" customWidth="1"/>
    <col min="5" max="5" width="115.6640625" style="10" customWidth="1"/>
    <col min="6" max="6" width="15.6640625" style="10" customWidth="1"/>
    <col min="7" max="7" width="115.88671875" style="10" customWidth="1"/>
    <col min="8" max="16384" width="9.109375" style="10"/>
  </cols>
  <sheetData>
    <row r="1" spans="1:7" ht="88.5" customHeight="1" x14ac:dyDescent="0.25">
      <c r="A1" s="118" t="s">
        <v>81</v>
      </c>
      <c r="B1" s="118"/>
      <c r="C1" s="20"/>
      <c r="D1" s="119" t="str">
        <f>+Resumen!A5</f>
        <v>Zertifika General SL</v>
      </c>
      <c r="E1" s="120"/>
      <c r="F1" s="119" t="str">
        <f>Resumen!A7</f>
        <v>GABINET BALEAR D’INTEGRACIÓ LABORAL, S.L.</v>
      </c>
      <c r="G1" s="120"/>
    </row>
    <row r="2" spans="1:7" ht="52.8" x14ac:dyDescent="0.25">
      <c r="A2" s="123" t="s">
        <v>7</v>
      </c>
      <c r="B2" s="124"/>
      <c r="C2" s="21" t="s">
        <v>2</v>
      </c>
      <c r="D2" s="22" t="s">
        <v>0</v>
      </c>
      <c r="E2" s="23" t="s">
        <v>1</v>
      </c>
      <c r="F2" s="22" t="s">
        <v>0</v>
      </c>
      <c r="G2" s="23" t="s">
        <v>1</v>
      </c>
    </row>
    <row r="3" spans="1:7" s="37" customFormat="1" x14ac:dyDescent="0.25">
      <c r="A3" s="121" t="str">
        <f>+Gral!A2</f>
        <v>1. Memoria Descriptiva (12,5)</v>
      </c>
      <c r="B3" s="122"/>
      <c r="C3" s="38"/>
      <c r="D3" s="39"/>
      <c r="E3" s="40"/>
      <c r="F3" s="39"/>
      <c r="G3" s="40"/>
    </row>
    <row r="4" spans="1:7" s="37" customFormat="1" ht="63.75" customHeight="1" x14ac:dyDescent="0.25">
      <c r="A4" s="125" t="str">
        <f>Gral!A3</f>
        <v>Desglose de actuaciones: Se debe explicar, de un modo claro y conciso, cómo piensa que es la mejor manera de ejecutar los trabajos. Para ello se deberá desglosar las actuaciones en etapas secuenciales, ordenadas de una manera lógica y coherente. Para cada etapa se deberán describir los trabajos que se llevan a cabo, qué duración van a tener y qué medios humanos y técnicos van a ser necesarios para llevarlos a cabo.</v>
      </c>
      <c r="B4" s="126"/>
      <c r="C4" s="32"/>
      <c r="D4" s="111">
        <v>5</v>
      </c>
      <c r="E4" s="116" t="s">
        <v>54</v>
      </c>
      <c r="F4" s="111">
        <v>10</v>
      </c>
      <c r="G4" s="116" t="s">
        <v>78</v>
      </c>
    </row>
    <row r="5" spans="1:7" s="37" customFormat="1" ht="176.25" customHeight="1" x14ac:dyDescent="0.25">
      <c r="A5" s="109" t="s">
        <v>65</v>
      </c>
      <c r="B5" s="110"/>
      <c r="C5" s="46"/>
      <c r="D5" s="112"/>
      <c r="E5" s="117"/>
      <c r="F5" s="112"/>
      <c r="G5" s="117"/>
    </row>
    <row r="6" spans="1:7" s="37" customFormat="1" ht="49.5" customHeight="1" x14ac:dyDescent="0.25">
      <c r="A6" s="114"/>
      <c r="B6" s="115"/>
      <c r="C6" s="46"/>
      <c r="D6" s="113"/>
      <c r="E6" s="77" t="s">
        <v>79</v>
      </c>
      <c r="F6" s="113"/>
      <c r="G6" s="77" t="s">
        <v>80</v>
      </c>
    </row>
    <row r="7" spans="1:7" s="37" customFormat="1" ht="54.75" customHeight="1" x14ac:dyDescent="0.25">
      <c r="A7" s="125" t="str">
        <f>Gral!A4</f>
        <v>Metodología: Se valorará el contenido y la utilidad de la metodología propuesta de manera que se describan todos los trabajos a ejecutar, de forma secuencial, cronológica y lógica hasta la finalización de los mismos. Deberá proponer la cifra óptima de expedientes por cada entrega (sin superar el máximo de ml establecido en el PPT) dentro de la metodología.</v>
      </c>
      <c r="B7" s="126"/>
      <c r="C7" s="38"/>
      <c r="D7" s="111">
        <v>4</v>
      </c>
      <c r="E7" s="128" t="s">
        <v>83</v>
      </c>
      <c r="F7" s="111">
        <v>10</v>
      </c>
      <c r="G7" s="116" t="s">
        <v>70</v>
      </c>
    </row>
    <row r="8" spans="1:7" s="37" customFormat="1" ht="323.25" customHeight="1" x14ac:dyDescent="0.25">
      <c r="A8" s="109" t="s">
        <v>64</v>
      </c>
      <c r="B8" s="110"/>
      <c r="C8" s="43"/>
      <c r="D8" s="112"/>
      <c r="E8" s="129"/>
      <c r="F8" s="112"/>
      <c r="G8" s="117"/>
    </row>
    <row r="9" spans="1:7" s="37" customFormat="1" ht="24.75" customHeight="1" x14ac:dyDescent="0.25">
      <c r="A9" s="114"/>
      <c r="B9" s="115"/>
      <c r="C9" s="43"/>
      <c r="D9" s="113"/>
      <c r="E9" s="78" t="s">
        <v>55</v>
      </c>
      <c r="F9" s="113"/>
      <c r="G9" s="78" t="s">
        <v>56</v>
      </c>
    </row>
    <row r="10" spans="1:7" s="37" customFormat="1" x14ac:dyDescent="0.25">
      <c r="A10" s="121" t="str">
        <f>+Gral!A5</f>
        <v>Medios Técnicos (10)</v>
      </c>
      <c r="B10" s="122"/>
      <c r="C10" s="24"/>
      <c r="D10" s="25"/>
      <c r="E10" s="26"/>
      <c r="F10" s="25"/>
      <c r="G10" s="26"/>
    </row>
    <row r="11" spans="1:7" s="37" customFormat="1" ht="29.25" customHeight="1" x14ac:dyDescent="0.25">
      <c r="A11" s="132" t="str">
        <f>Gral!A6</f>
        <v>Se valorará la composición y adecuación de los medios materiales propuestos para la ejecución del contrato.</v>
      </c>
      <c r="B11" s="133"/>
      <c r="C11" s="32"/>
      <c r="D11" s="111">
        <v>9</v>
      </c>
      <c r="E11" s="130" t="s">
        <v>57</v>
      </c>
      <c r="F11" s="111">
        <v>6</v>
      </c>
      <c r="G11" s="130" t="s">
        <v>71</v>
      </c>
    </row>
    <row r="12" spans="1:7" s="37" customFormat="1" ht="378" customHeight="1" x14ac:dyDescent="0.25">
      <c r="A12" s="109" t="s">
        <v>72</v>
      </c>
      <c r="B12" s="110"/>
      <c r="C12" s="47"/>
      <c r="D12" s="112"/>
      <c r="E12" s="131"/>
      <c r="F12" s="112"/>
      <c r="G12" s="131"/>
    </row>
    <row r="13" spans="1:7" s="37" customFormat="1" ht="45" customHeight="1" x14ac:dyDescent="0.25">
      <c r="A13" s="114"/>
      <c r="B13" s="115"/>
      <c r="C13" s="47"/>
      <c r="D13" s="113"/>
      <c r="E13" s="78" t="s">
        <v>73</v>
      </c>
      <c r="F13" s="113"/>
      <c r="G13" s="78" t="s">
        <v>74</v>
      </c>
    </row>
    <row r="14" spans="1:7" ht="52.5" customHeight="1" x14ac:dyDescent="0.25">
      <c r="A14" s="134" t="str">
        <f>+Gral!A7</f>
        <v>3. Plan de Calidad (15): Se trata de definir el proceso del control de Calidad: qué se va a hacer como control de calidad, cómo se va a hacer y qué aspectos se contemplarán en el informe mensual del control de calidad.</v>
      </c>
      <c r="B14" s="135"/>
      <c r="C14" s="24"/>
      <c r="D14" s="39"/>
      <c r="E14" s="40"/>
      <c r="F14" s="39"/>
      <c r="G14" s="40"/>
    </row>
    <row r="15" spans="1:7" s="53" customFormat="1" ht="101.25" customHeight="1" x14ac:dyDescent="0.25">
      <c r="A15" s="127" t="s">
        <v>66</v>
      </c>
      <c r="B15" s="127"/>
      <c r="C15" s="48"/>
      <c r="D15" s="80">
        <v>5</v>
      </c>
      <c r="E15" s="71" t="s">
        <v>60</v>
      </c>
      <c r="F15" s="80">
        <v>5</v>
      </c>
      <c r="G15" s="72" t="s">
        <v>61</v>
      </c>
    </row>
    <row r="16" spans="1:7" s="53" customFormat="1" ht="136.5" customHeight="1" x14ac:dyDescent="0.25">
      <c r="A16" s="127" t="s">
        <v>68</v>
      </c>
      <c r="B16" s="127"/>
      <c r="C16" s="48"/>
      <c r="D16" s="80">
        <v>10</v>
      </c>
      <c r="E16" s="71" t="s">
        <v>59</v>
      </c>
      <c r="F16" s="80">
        <v>10</v>
      </c>
      <c r="G16" s="72" t="s">
        <v>58</v>
      </c>
    </row>
    <row r="17" spans="1:7" s="53" customFormat="1" ht="377.25" customHeight="1" x14ac:dyDescent="0.25">
      <c r="A17" s="109" t="s">
        <v>67</v>
      </c>
      <c r="B17" s="110"/>
      <c r="C17" s="48"/>
      <c r="D17" s="81">
        <v>7.5</v>
      </c>
      <c r="E17" s="73" t="s">
        <v>75</v>
      </c>
      <c r="F17" s="81">
        <v>7.5</v>
      </c>
      <c r="G17" s="66" t="s">
        <v>76</v>
      </c>
    </row>
    <row r="18" spans="1:7" x14ac:dyDescent="0.25">
      <c r="A18" s="121" t="str">
        <f>+Gral!A11</f>
        <v>4. Otras mejoras (2,5)</v>
      </c>
      <c r="B18" s="122"/>
      <c r="C18" s="24"/>
      <c r="D18" s="39"/>
      <c r="E18" s="40"/>
      <c r="F18" s="39"/>
      <c r="G18" s="40"/>
    </row>
    <row r="19" spans="1:7" s="53" customFormat="1" ht="37.5" customHeight="1" x14ac:dyDescent="0.25">
      <c r="A19" s="137" t="s">
        <v>19</v>
      </c>
      <c r="B19" s="138"/>
      <c r="C19" s="48"/>
      <c r="D19" s="106">
        <v>4</v>
      </c>
      <c r="E19" s="130" t="s">
        <v>84</v>
      </c>
      <c r="F19" s="106">
        <v>4</v>
      </c>
      <c r="G19" s="130" t="s">
        <v>77</v>
      </c>
    </row>
    <row r="20" spans="1:7" s="53" customFormat="1" ht="250.5" customHeight="1" x14ac:dyDescent="0.25">
      <c r="A20" s="102" t="s">
        <v>69</v>
      </c>
      <c r="B20" s="103"/>
      <c r="C20" s="48"/>
      <c r="D20" s="107"/>
      <c r="E20" s="136"/>
      <c r="F20" s="107"/>
      <c r="G20" s="136"/>
    </row>
    <row r="21" spans="1:7" s="53" customFormat="1" ht="52.5" customHeight="1" x14ac:dyDescent="0.25">
      <c r="A21" s="104"/>
      <c r="B21" s="105"/>
      <c r="C21" s="48"/>
      <c r="D21" s="108"/>
      <c r="E21" s="79" t="s">
        <v>63</v>
      </c>
      <c r="F21" s="108"/>
      <c r="G21" s="79" t="s">
        <v>62</v>
      </c>
    </row>
    <row r="22" spans="1:7" ht="13.8" thickBot="1" x14ac:dyDescent="0.3">
      <c r="A22" s="27"/>
      <c r="B22" s="27"/>
      <c r="C22" s="28"/>
      <c r="D22" s="50"/>
      <c r="E22" s="51"/>
      <c r="F22" s="50"/>
      <c r="G22" s="51"/>
    </row>
    <row r="23" spans="1:7" x14ac:dyDescent="0.25">
      <c r="D23" s="52" t="str">
        <f>IF(SUM(D4:D21)=SUM(Gral!C3:C4,Gral!C6,Gral!C8:C10,Gral!C12),"OK","MAL")</f>
        <v>OK</v>
      </c>
      <c r="E23" s="52"/>
      <c r="F23" s="52" t="str">
        <f>IF(SUM(F4:F21)=SUM(Gral!D3:D4,Gral!D6,Gral!D8:D10,Gral!D12),"OK","MAL")</f>
        <v>OK</v>
      </c>
      <c r="G23" s="52"/>
    </row>
  </sheetData>
  <mergeCells count="35">
    <mergeCell ref="G19:G20"/>
    <mergeCell ref="A19:B19"/>
    <mergeCell ref="G7:G8"/>
    <mergeCell ref="A16:B16"/>
    <mergeCell ref="A7:B7"/>
    <mergeCell ref="E7:E8"/>
    <mergeCell ref="G11:G12"/>
    <mergeCell ref="E11:E12"/>
    <mergeCell ref="A15:B15"/>
    <mergeCell ref="A11:B11"/>
    <mergeCell ref="A14:B14"/>
    <mergeCell ref="A10:B10"/>
    <mergeCell ref="A8:B9"/>
    <mergeCell ref="G4:G5"/>
    <mergeCell ref="A1:B1"/>
    <mergeCell ref="D1:E1"/>
    <mergeCell ref="F1:G1"/>
    <mergeCell ref="A3:B3"/>
    <mergeCell ref="A2:B2"/>
    <mergeCell ref="E4:E5"/>
    <mergeCell ref="A4:B4"/>
    <mergeCell ref="D4:D6"/>
    <mergeCell ref="A5:B6"/>
    <mergeCell ref="F4:F6"/>
    <mergeCell ref="A20:B21"/>
    <mergeCell ref="D19:D21"/>
    <mergeCell ref="F19:F21"/>
    <mergeCell ref="A17:B17"/>
    <mergeCell ref="D7:D9"/>
    <mergeCell ref="F7:F9"/>
    <mergeCell ref="D11:D13"/>
    <mergeCell ref="F11:F13"/>
    <mergeCell ref="A12:B13"/>
    <mergeCell ref="A18:B18"/>
    <mergeCell ref="E19:E20"/>
  </mergeCells>
  <phoneticPr fontId="0" type="noConversion"/>
  <pageMargins left="0.62992125984251968" right="3.937007874015748E-2" top="0.19685039370078741" bottom="0.15748031496062992" header="0" footer="0"/>
  <pageSetup paperSize="9" scale="22" orientation="portrait" r:id="rId1"/>
  <headerFooter alignWithMargins="0"/>
  <colBreaks count="1" manualBreakCount="1">
    <brk id="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2"/>
  <sheetViews>
    <sheetView tabSelected="1" zoomScale="115" zoomScaleNormal="115" workbookViewId="0">
      <selection activeCell="E5" sqref="E5"/>
    </sheetView>
  </sheetViews>
  <sheetFormatPr baseColWidth="10" defaultRowHeight="13.2" x14ac:dyDescent="0.25"/>
  <cols>
    <col min="2" max="2" width="29.88671875" bestFit="1" customWidth="1"/>
    <col min="3" max="3" width="4.88671875" style="61" bestFit="1" customWidth="1"/>
    <col min="4" max="4" width="19.109375" style="61" customWidth="1"/>
    <col min="5" max="5" width="24.5546875" customWidth="1"/>
    <col min="6" max="6" width="10" customWidth="1"/>
    <col min="7" max="7" width="30.88671875" bestFit="1" customWidth="1"/>
    <col min="8" max="8" width="25.88671875" customWidth="1"/>
    <col min="9" max="9" width="14.6640625" customWidth="1"/>
    <col min="10" max="10" width="18.44140625" customWidth="1"/>
  </cols>
  <sheetData>
    <row r="2" spans="2:10" x14ac:dyDescent="0.25">
      <c r="B2" s="57" t="s">
        <v>53</v>
      </c>
      <c r="C2" s="139" t="str">
        <f>Resumen!A5</f>
        <v>Zertifika General SL</v>
      </c>
      <c r="D2" s="139"/>
      <c r="E2" s="139"/>
      <c r="F2" s="139"/>
      <c r="G2" s="139" t="str">
        <f>Resumen!A7</f>
        <v>GABINET BALEAR D’INTEGRACIÓ LABORAL, S.L.</v>
      </c>
      <c r="H2" s="139"/>
      <c r="I2" s="139"/>
    </row>
    <row r="3" spans="2:10" x14ac:dyDescent="0.25">
      <c r="B3" s="56" t="s">
        <v>8</v>
      </c>
      <c r="C3" s="56" t="s">
        <v>36</v>
      </c>
      <c r="D3" s="56"/>
      <c r="E3" s="56" t="s">
        <v>9</v>
      </c>
      <c r="F3" s="56" t="s">
        <v>10</v>
      </c>
      <c r="G3" s="56" t="s">
        <v>36</v>
      </c>
      <c r="H3" s="56"/>
      <c r="I3" s="56" t="s">
        <v>10</v>
      </c>
    </row>
    <row r="4" spans="2:10" ht="132" x14ac:dyDescent="0.25">
      <c r="B4" s="74" t="s">
        <v>48</v>
      </c>
      <c r="C4" s="75"/>
      <c r="D4" s="74" t="s">
        <v>30</v>
      </c>
      <c r="E4" s="58"/>
      <c r="F4" s="58"/>
      <c r="G4" s="76">
        <v>1</v>
      </c>
      <c r="H4" s="74" t="s">
        <v>39</v>
      </c>
      <c r="I4" s="58"/>
    </row>
    <row r="5" spans="2:10" ht="145.19999999999999" x14ac:dyDescent="0.25">
      <c r="B5" s="74" t="s">
        <v>49</v>
      </c>
      <c r="C5" s="75"/>
      <c r="D5" s="74" t="s">
        <v>31</v>
      </c>
      <c r="E5" s="58"/>
      <c r="F5" s="58"/>
      <c r="G5" s="76">
        <v>2</v>
      </c>
      <c r="H5" s="74" t="s">
        <v>38</v>
      </c>
      <c r="I5" s="58"/>
    </row>
    <row r="6" spans="2:10" ht="145.19999999999999" x14ac:dyDescent="0.25">
      <c r="B6" s="74" t="s">
        <v>50</v>
      </c>
      <c r="C6" s="75"/>
      <c r="D6" s="74" t="s">
        <v>32</v>
      </c>
      <c r="E6" s="58"/>
      <c r="F6" s="58"/>
      <c r="G6" s="76">
        <v>3</v>
      </c>
      <c r="H6" s="74" t="s">
        <v>40</v>
      </c>
      <c r="I6" s="58"/>
    </row>
    <row r="7" spans="2:10" ht="118.8" x14ac:dyDescent="0.25">
      <c r="B7" s="74"/>
      <c r="C7" s="75"/>
      <c r="D7" s="74" t="s">
        <v>33</v>
      </c>
      <c r="E7" s="58"/>
      <c r="F7" s="58"/>
      <c r="G7" s="76"/>
      <c r="H7" s="74"/>
      <c r="I7" s="58"/>
    </row>
    <row r="8" spans="2:10" ht="158.4" x14ac:dyDescent="0.25">
      <c r="B8" s="74" t="s">
        <v>52</v>
      </c>
      <c r="C8" s="75">
        <v>6</v>
      </c>
      <c r="D8" s="74" t="s">
        <v>34</v>
      </c>
      <c r="E8" s="58"/>
      <c r="F8" s="58"/>
      <c r="G8" s="76"/>
      <c r="H8" s="74"/>
      <c r="I8" s="58"/>
    </row>
    <row r="9" spans="2:10" ht="118.8" x14ac:dyDescent="0.25">
      <c r="B9" s="58"/>
      <c r="C9" s="75">
        <v>2</v>
      </c>
      <c r="D9" s="74" t="s">
        <v>35</v>
      </c>
      <c r="E9" s="59"/>
      <c r="F9" s="58"/>
      <c r="G9" s="76">
        <v>1</v>
      </c>
      <c r="H9" s="74" t="s">
        <v>37</v>
      </c>
      <c r="I9" s="58"/>
    </row>
    <row r="10" spans="2:10" ht="171.6" x14ac:dyDescent="0.25">
      <c r="B10" s="145" t="s">
        <v>51</v>
      </c>
      <c r="C10" s="75">
        <v>2</v>
      </c>
      <c r="D10" s="74"/>
      <c r="E10" s="58"/>
      <c r="F10" s="58"/>
      <c r="G10" s="140" t="s">
        <v>47</v>
      </c>
      <c r="H10" s="74" t="s">
        <v>41</v>
      </c>
      <c r="I10" s="58"/>
    </row>
    <row r="11" spans="2:10" ht="158.4" x14ac:dyDescent="0.25">
      <c r="B11" s="146"/>
      <c r="C11" s="75">
        <v>1</v>
      </c>
      <c r="D11" s="74"/>
      <c r="E11" s="58"/>
      <c r="F11" s="58"/>
      <c r="G11" s="141"/>
      <c r="H11" s="74" t="s">
        <v>42</v>
      </c>
      <c r="I11" s="58"/>
    </row>
    <row r="12" spans="2:10" ht="198" x14ac:dyDescent="0.25">
      <c r="B12" s="146"/>
      <c r="C12" s="75">
        <v>1</v>
      </c>
      <c r="D12" s="74"/>
      <c r="E12" s="58"/>
      <c r="F12" s="58"/>
      <c r="G12" s="142" t="s">
        <v>46</v>
      </c>
      <c r="H12" s="74" t="s">
        <v>43</v>
      </c>
      <c r="I12" s="58"/>
    </row>
    <row r="13" spans="2:10" ht="218.25" customHeight="1" x14ac:dyDescent="0.25">
      <c r="B13" s="146"/>
      <c r="C13" s="76">
        <v>2</v>
      </c>
      <c r="D13" s="74"/>
      <c r="E13" s="58"/>
      <c r="F13" s="58"/>
      <c r="G13" s="143"/>
      <c r="H13" s="74" t="s">
        <v>44</v>
      </c>
      <c r="I13" s="58"/>
      <c r="J13" s="60"/>
    </row>
    <row r="14" spans="2:10" ht="168.75" customHeight="1" x14ac:dyDescent="0.25">
      <c r="B14" s="147"/>
      <c r="C14" s="58"/>
      <c r="D14" s="74"/>
      <c r="E14" s="58"/>
      <c r="F14" s="58"/>
      <c r="G14" s="144"/>
      <c r="H14" s="74" t="s">
        <v>45</v>
      </c>
      <c r="I14" s="58"/>
    </row>
    <row r="15" spans="2:10" x14ac:dyDescent="0.25">
      <c r="B15" s="62"/>
    </row>
    <row r="16" spans="2:10" x14ac:dyDescent="0.25">
      <c r="B16" s="63"/>
    </row>
    <row r="22" spans="10:10" x14ac:dyDescent="0.25">
      <c r="J22" s="37"/>
    </row>
  </sheetData>
  <mergeCells count="5">
    <mergeCell ref="G2:I2"/>
    <mergeCell ref="G10:G11"/>
    <mergeCell ref="G12:G14"/>
    <mergeCell ref="B10:B14"/>
    <mergeCell ref="C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Resumen</vt:lpstr>
      <vt:lpstr>Gral</vt:lpstr>
      <vt:lpstr>Desglosado</vt:lpstr>
      <vt:lpstr>comparativa</vt:lpstr>
      <vt:lpstr>Resumen!Área_de_impresión</vt:lpstr>
      <vt:lpstr>Desglosado!Títulos_a_imprimir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Peñalver de Lamo, Olga</cp:lastModifiedBy>
  <cp:lastPrinted>2016-05-31T10:08:11Z</cp:lastPrinted>
  <dcterms:created xsi:type="dcterms:W3CDTF">1996-11-27T10:00:04Z</dcterms:created>
  <dcterms:modified xsi:type="dcterms:W3CDTF">2021-02-01T11:16:08Z</dcterms:modified>
</cp:coreProperties>
</file>