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ECONÓMICA'!$A$1:$G$128</definedName>
  </definedNames>
  <calcPr calcId="145621"/>
</workbook>
</file>

<file path=xl/calcChain.xml><?xml version="1.0" encoding="utf-8"?>
<calcChain xmlns="http://schemas.openxmlformats.org/spreadsheetml/2006/main">
  <c r="F127" i="1" l="1"/>
  <c r="G124" i="1" l="1"/>
  <c r="G20" i="1"/>
  <c r="E20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5" i="1"/>
  <c r="G54" i="1"/>
  <c r="G53" i="1"/>
  <c r="G52" i="1"/>
  <c r="G51" i="1"/>
  <c r="G49" i="1"/>
  <c r="G48" i="1"/>
  <c r="G47" i="1"/>
  <c r="G46" i="1"/>
  <c r="G45" i="1"/>
  <c r="G42" i="1"/>
  <c r="G39" i="1"/>
  <c r="G38" i="1"/>
  <c r="G37" i="1"/>
  <c r="G36" i="1"/>
  <c r="G35" i="1"/>
  <c r="G34" i="1"/>
  <c r="G33" i="1"/>
  <c r="G31" i="1"/>
  <c r="G30" i="1"/>
  <c r="G29" i="1"/>
  <c r="G28" i="1"/>
  <c r="G27" i="1"/>
  <c r="G26" i="1"/>
  <c r="G23" i="1"/>
  <c r="G19" i="1"/>
  <c r="G18" i="1"/>
  <c r="G17" i="1"/>
  <c r="G15" i="1"/>
  <c r="E124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5" i="1"/>
  <c r="E54" i="1"/>
  <c r="E53" i="1"/>
  <c r="E52" i="1"/>
  <c r="E51" i="1"/>
  <c r="E49" i="1"/>
  <c r="E48" i="1"/>
  <c r="E47" i="1"/>
  <c r="E46" i="1"/>
  <c r="E45" i="1"/>
  <c r="E42" i="1"/>
  <c r="E39" i="1"/>
  <c r="E38" i="1"/>
  <c r="E37" i="1"/>
  <c r="E36" i="1"/>
  <c r="E35" i="1"/>
  <c r="E34" i="1"/>
  <c r="E33" i="1"/>
  <c r="E31" i="1"/>
  <c r="E30" i="1"/>
  <c r="E29" i="1"/>
  <c r="E28" i="1"/>
  <c r="E27" i="1"/>
  <c r="E26" i="1"/>
  <c r="E23" i="1"/>
  <c r="E19" i="1"/>
  <c r="E18" i="1"/>
  <c r="E17" i="1"/>
  <c r="E15" i="1"/>
  <c r="G125" i="1" l="1"/>
  <c r="E125" i="1"/>
</calcChain>
</file>

<file path=xl/sharedStrings.xml><?xml version="1.0" encoding="utf-8"?>
<sst xmlns="http://schemas.openxmlformats.org/spreadsheetml/2006/main" count="128" uniqueCount="116">
  <si>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</si>
  <si>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</si>
  <si>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</si>
  <si>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</si>
  <si>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</si>
  <si>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</si>
  <si>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</si>
  <si>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</si>
  <si>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</si>
  <si>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</si>
  <si>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CAPÍTULO 4 - MANTENIMIENTO CORRECTIVO</t>
  </si>
  <si>
    <t>Mantenimiento correctivo</t>
  </si>
  <si>
    <t>TOTAL PROPOSICIÓN ECONÓMICA DEL LICITADOR (sin IVA):</t>
  </si>
  <si>
    <t>PROPOSICIÓN ECONÓMICA
LOTE 1</t>
  </si>
  <si>
    <t>MANTENIMIENTO DE OBRA CIVIL DE LOS FAROS, BALIZAS Y BOYAS DE LA AUTORIDAD PORTUARIA DE BALEARES</t>
  </si>
  <si>
    <t>INFORMES</t>
  </si>
  <si>
    <t>Informe de estado de equipos</t>
  </si>
  <si>
    <t>MANTENIMIENTO PREVENTIVO</t>
  </si>
  <si>
    <t>Mantenimiento BOYAS</t>
  </si>
  <si>
    <t>Mantenimiento ANUAL TREN DE FONDEO</t>
  </si>
  <si>
    <t>Mantenimiento ANUAL BOYARÍN + TREN DE FONDEO</t>
  </si>
  <si>
    <t>MANTEMIENTO PREVENTIVO</t>
  </si>
  <si>
    <t>BALIZAS TIERRA</t>
  </si>
  <si>
    <t>Mantenimiento ANUAL BALIZAS OBRA CIVIL</t>
  </si>
  <si>
    <t>Pintado BALIZAS OBRA CIVIL</t>
  </si>
  <si>
    <t>Pintado carpinterías de madera BALIZAS OBRA CIVIL</t>
  </si>
  <si>
    <t>Pintado elementos metálicos BALIZAS OBRA CIVIL</t>
  </si>
  <si>
    <t>Mantenimiento ANUAL BALIZAS POSTE</t>
  </si>
  <si>
    <t>Pintado BALIZAS POSTE</t>
  </si>
  <si>
    <t>BALIZAS AGUA</t>
  </si>
  <si>
    <t>Pintado MARCAS CANTIL</t>
  </si>
  <si>
    <t>FAROS TIERRA</t>
  </si>
  <si>
    <t>Mantenimiento ANUAL FAROS</t>
  </si>
  <si>
    <t>Pintado fachadas FAROS</t>
  </si>
  <si>
    <t>Impermeabilización de cubiertas</t>
  </si>
  <si>
    <t>Pintado carpinterías de madera FAROS</t>
  </si>
  <si>
    <t>Pintado elementos metálicos FAROS</t>
  </si>
  <si>
    <t>FAROS AGUA</t>
  </si>
  <si>
    <t>Mantenimiento ANUAL FAROS AGUA</t>
  </si>
  <si>
    <t>Pintado fachadas FAROS AGUA</t>
  </si>
  <si>
    <t>Pintado carpinterías de madera FAROS AGUA</t>
  </si>
  <si>
    <t>Pintado elementos metálicos FAROS AGUA</t>
  </si>
  <si>
    <t>BOYAS</t>
  </si>
  <si>
    <t>Cadena galvanizado 28 mm</t>
  </si>
  <si>
    <t>Cadena galvanizado 24 mm</t>
  </si>
  <si>
    <t>Cadena galvanizado 22 mm</t>
  </si>
  <si>
    <t>Cadena galvanizado 20 mm</t>
  </si>
  <si>
    <t>Cadena galvanizado 18 mm</t>
  </si>
  <si>
    <t>Cadena galvanizado 16 mm</t>
  </si>
  <si>
    <t>Cadena galvanizado 12 mm</t>
  </si>
  <si>
    <t>Grillete forja lira cabeza punzón 30 mm</t>
  </si>
  <si>
    <t>Grillete forja lira cabeza punzón 26 mm</t>
  </si>
  <si>
    <t>Grillete forja lira cabeza punzón 20 mm</t>
  </si>
  <si>
    <t>Grillete forja lira cabeza punzón 16 mm</t>
  </si>
  <si>
    <t>Grillete galvanizado lira cabeza punzón 30 mm</t>
  </si>
  <si>
    <t>Grillete galvanizado lira cabeza punzón 26 mm</t>
  </si>
  <si>
    <t>Grillete galvanizado lira cabeza punzón 20 mm</t>
  </si>
  <si>
    <t>Grillete galvanizado lira cabeza punzón 16 mm</t>
  </si>
  <si>
    <t>Grillete galvanizado giratorio 26 mm</t>
  </si>
  <si>
    <t>Grillete galvanizado giratorio 24 mm</t>
  </si>
  <si>
    <t>Grillete galvanizado giratorio 22 mm</t>
  </si>
  <si>
    <t>Grillete galvanizado giratorio 20 mm</t>
  </si>
  <si>
    <t>Guardacabos inoxidable 22 mm</t>
  </si>
  <si>
    <t>Guardacabos inoxidable 20 mm</t>
  </si>
  <si>
    <t>Guardacabos inoxidable 16 mm</t>
  </si>
  <si>
    <t>Cabo de amarre de nylon de 20 mm</t>
  </si>
  <si>
    <t>Cabo de amarre de nylon de 18 mm</t>
  </si>
  <si>
    <t>Cabo de amarre de nylon de 16 mm</t>
  </si>
  <si>
    <t>Cabo de amarre de nylon de 14 mm</t>
  </si>
  <si>
    <t>Ánodo de zinc ZE-4 de 2 kg para protección de cadena madre</t>
  </si>
  <si>
    <t>Boyarín</t>
  </si>
  <si>
    <t>Media jornada trabajos hasta 8 m equipos autónomos</t>
  </si>
  <si>
    <t>Media jornada trabajos mas 8 m equipos autónomos</t>
  </si>
  <si>
    <t>Media jornada trabajos equipos NO autónomos</t>
  </si>
  <si>
    <t>FAROS y  BALIZAS</t>
  </si>
  <si>
    <t>Desbroce terreno</t>
  </si>
  <si>
    <t>Tala árbol</t>
  </si>
  <si>
    <t>Desmontaje de carpintería existente, metálica, madera o aluminio</t>
  </si>
  <si>
    <t>Repicado de revestimientos</t>
  </si>
  <si>
    <t>Arranque alicatado paramento vertical</t>
  </si>
  <si>
    <t>Arranque de aparato sanitario</t>
  </si>
  <si>
    <t>Demolición de falso techo</t>
  </si>
  <si>
    <t>Derribo tabique</t>
  </si>
  <si>
    <t>Desmontaje manual de teja con recuperación</t>
  </si>
  <si>
    <t>Desmontaje manual de teja</t>
  </si>
  <si>
    <t>Enfoscado maestreado en paramentos verticales</t>
  </si>
  <si>
    <t>Alicatado azulejo 20x20</t>
  </si>
  <si>
    <t>Acristalamiento</t>
  </si>
  <si>
    <t>Cubierta de teja cerámica</t>
  </si>
  <si>
    <t>Limahoya con teja cerámica</t>
  </si>
  <si>
    <t>Limatesa con teja cerámica</t>
  </si>
  <si>
    <t>Formación pendientes cubierta de teja</t>
  </si>
  <si>
    <t>Reparación de fisura</t>
  </si>
  <si>
    <t>Repicado puntual de elemento estructural de hormigón armado</t>
  </si>
  <si>
    <t>Descamado y cepillado de armadura deteriorada</t>
  </si>
  <si>
    <t>Pasivado armadura con restitución de volumen de estructuras de hormigón</t>
  </si>
  <si>
    <t>Hormigón en masa</t>
  </si>
  <si>
    <t>Puerta acero inoxidable AISI 316</t>
  </si>
  <si>
    <t>Bajante circular de PVC Ø90</t>
  </si>
  <si>
    <t>Canalón semicircular de PVC 110mm</t>
  </si>
  <si>
    <t>Carga y transporte de escombros inertes a gestor autorizado</t>
  </si>
  <si>
    <t>Carga y transporte de restos vegetales a gestor autorizado</t>
  </si>
  <si>
    <t>Carga y transporte de residuos voluminosos a gestor autorizado</t>
  </si>
  <si>
    <t>Carga y transporte de baterías a gestor autorizado</t>
  </si>
  <si>
    <t>Transporte de personas y medios ligeros con embarcación</t>
  </si>
  <si>
    <t>Transporte de personas y medios pesados con embarcación</t>
  </si>
  <si>
    <t>Transporte terrestre de personas y medios ligeros</t>
  </si>
  <si>
    <t>Transporte terrestre de personas y medios pesados</t>
  </si>
  <si>
    <t>VARIOS</t>
  </si>
  <si>
    <t>CAPÍTULO 1 - MANTENIMIENTO PREVENTIVO BOYAS</t>
  </si>
  <si>
    <t>CAPÍTULO 2 - MANTENIMIENTO PREVENTIVO BALIZAS</t>
  </si>
  <si>
    <t>CAPÍTULO 3 - MANTENIMIENTO PREVENTIVO FAROS</t>
  </si>
  <si>
    <t>LOTE 2. MENORCA</t>
  </si>
  <si>
    <t>Mantenimiento ANUAL BOYA ARTÍCULADA + TREN DE FONDEO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</si>
  <si>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10.000,00 € del mantenimiento correctivo que se mantienen inalterables)</t>
    </r>
  </si>
  <si>
    <t>Expediente E21-0084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</si>
</sst>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0" fontId="10" fillId="7" borderId="10" xfId="0" applyFont="1" applyFill="1" applyBorder="1" applyAlignment="1" applyProtection="1">
      <alignment horizontal="center" vertical="center" wrapText="1"/>
    </xf>
    <xf numFmtId="2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  <protection locked="0"/>
    </xf>
    <xf numFmtId="164" fontId="10" fillId="7" borderId="15" xfId="0" applyNumberFormat="1" applyFont="1" applyFill="1" applyBorder="1" applyAlignment="1" applyProtection="1">
      <alignment vertical="center" wrapText="1"/>
    </xf>
    <xf numFmtId="0" fontId="11" fillId="7" borderId="14" xfId="0" applyFont="1" applyFill="1" applyBorder="1" applyAlignment="1" applyProtection="1">
      <alignment vertical="center" wrapText="1"/>
    </xf>
    <xf numFmtId="0" fontId="9" fillId="8" borderId="13" xfId="0" applyFont="1" applyFill="1" applyBorder="1" applyAlignment="1" applyProtection="1">
      <alignment vertical="center" wrapText="1"/>
    </xf>
    <xf numFmtId="0" fontId="7" fillId="8" borderId="14" xfId="0" applyFont="1" applyFill="1" applyBorder="1" applyAlignment="1" applyProtection="1">
      <alignment vertical="center" wrapText="1"/>
    </xf>
    <xf numFmtId="0" fontId="9" fillId="8" borderId="14" xfId="0" applyFont="1" applyFill="1" applyBorder="1" applyAlignment="1" applyProtection="1">
      <alignment horizontal="center" vertical="center" wrapText="1"/>
    </xf>
    <xf numFmtId="0" fontId="9" fillId="8" borderId="15" xfId="0" applyFont="1" applyFill="1" applyBorder="1" applyAlignment="1" applyProtection="1">
      <alignment horizontal="center" vertical="center" wrapText="1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4" fontId="9" fillId="8" borderId="14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6" fillId="2" borderId="0" xfId="0" applyFont="1" applyFill="1" applyBorder="1" applyAlignment="1" applyProtection="1">
      <alignment horizontal="left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8"/>
  <sheetViews>
    <sheetView tabSelected="1" view="pageBreakPreview" topLeftCell="A97" zoomScale="115" zoomScaleNormal="100" zoomScaleSheetLayoutView="115" workbookViewId="0">
      <selection activeCell="D16" sqref="D16"/>
    </sheetView>
  </sheetViews>
  <sheetFormatPr baseColWidth="10" defaultColWidth="11.44140625" defaultRowHeight="14.4" x14ac:dyDescent="0.3"/>
  <cols>
    <col min="1" max="1" width="5.77734375" style="1" customWidth="1"/>
    <col min="2" max="2" width="58.8867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41" t="s">
        <v>0</v>
      </c>
      <c r="B1" s="42"/>
      <c r="C1" s="42"/>
      <c r="D1" s="42"/>
      <c r="E1" s="42"/>
      <c r="F1" s="42"/>
      <c r="G1" s="43"/>
    </row>
    <row r="2" spans="1:13" ht="18.75" customHeight="1" x14ac:dyDescent="0.3">
      <c r="A2" s="44" t="s">
        <v>14</v>
      </c>
      <c r="B2" s="45"/>
      <c r="C2" s="45"/>
      <c r="D2" s="45"/>
      <c r="E2" s="45"/>
      <c r="F2" s="45"/>
      <c r="G2" s="46"/>
    </row>
    <row r="3" spans="1:13" ht="15.75" customHeight="1" thickBot="1" x14ac:dyDescent="0.35">
      <c r="A3" s="47" t="s">
        <v>115</v>
      </c>
      <c r="B3" s="48"/>
      <c r="C3" s="48"/>
      <c r="D3" s="48"/>
      <c r="E3" s="48"/>
      <c r="F3" s="48"/>
      <c r="G3" s="49"/>
    </row>
    <row r="4" spans="1:13" x14ac:dyDescent="0.3">
      <c r="A4" s="2"/>
      <c r="B4" s="2"/>
      <c r="C4" s="2"/>
      <c r="D4" s="2"/>
      <c r="E4" s="2"/>
      <c r="F4" s="2"/>
      <c r="G4" s="2"/>
    </row>
    <row r="5" spans="1:13" ht="18" x14ac:dyDescent="0.35">
      <c r="A5" s="59" t="s">
        <v>112</v>
      </c>
      <c r="B5" s="59"/>
      <c r="C5" s="59"/>
      <c r="D5" s="59"/>
      <c r="E5" s="59"/>
      <c r="F5" s="59"/>
      <c r="G5" s="59"/>
    </row>
    <row r="6" spans="1:13" ht="15.75" customHeight="1" x14ac:dyDescent="0.3">
      <c r="A6" s="50" t="s">
        <v>13</v>
      </c>
      <c r="B6" s="50"/>
      <c r="C6" s="50"/>
      <c r="D6" s="50"/>
      <c r="E6" s="50"/>
      <c r="F6" s="50"/>
      <c r="G6" s="50"/>
    </row>
    <row r="7" spans="1:13" x14ac:dyDescent="0.3">
      <c r="A7" s="51" t="s">
        <v>1</v>
      </c>
      <c r="B7" s="51"/>
      <c r="C7" s="51"/>
      <c r="D7" s="51"/>
      <c r="E7" s="51"/>
      <c r="F7" s="51"/>
      <c r="G7" s="51"/>
    </row>
    <row r="8" spans="1:13" ht="15.75" thickBot="1" x14ac:dyDescent="0.3">
      <c r="A8" s="2"/>
      <c r="B8" s="2"/>
      <c r="C8" s="2"/>
      <c r="D8" s="2"/>
      <c r="E8" s="2"/>
      <c r="F8" s="2"/>
      <c r="G8" s="2"/>
    </row>
    <row r="9" spans="1:13" ht="15" customHeight="1" x14ac:dyDescent="0.3">
      <c r="A9" s="52" t="s">
        <v>2</v>
      </c>
      <c r="B9" s="52"/>
      <c r="C9" s="53"/>
      <c r="D9" s="54"/>
      <c r="E9" s="54"/>
      <c r="F9" s="54"/>
      <c r="G9" s="55"/>
    </row>
    <row r="10" spans="1:13" ht="15.75" customHeight="1" thickBot="1" x14ac:dyDescent="0.35">
      <c r="A10" s="52"/>
      <c r="B10" s="52"/>
      <c r="C10" s="56"/>
      <c r="D10" s="57"/>
      <c r="E10" s="57"/>
      <c r="F10" s="57"/>
      <c r="G10" s="58"/>
    </row>
    <row r="11" spans="1:13" ht="15.75" thickBot="1" x14ac:dyDescent="0.3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24"/>
      <c r="B13" s="29" t="s">
        <v>109</v>
      </c>
      <c r="C13" s="25"/>
      <c r="D13" s="26"/>
      <c r="E13" s="26"/>
      <c r="F13" s="27"/>
      <c r="G13" s="28"/>
      <c r="K13" s="21"/>
      <c r="M13" s="21"/>
    </row>
    <row r="14" spans="1:13" x14ac:dyDescent="0.3">
      <c r="A14" s="6"/>
      <c r="B14" s="7" t="s">
        <v>15</v>
      </c>
      <c r="C14" s="8"/>
      <c r="D14" s="34"/>
      <c r="E14" s="8"/>
      <c r="F14" s="8"/>
      <c r="G14" s="9"/>
      <c r="K14" s="21"/>
      <c r="M14" s="21"/>
    </row>
    <row r="15" spans="1:13" x14ac:dyDescent="0.3">
      <c r="A15" s="5">
        <v>1</v>
      </c>
      <c r="B15" s="10" t="s">
        <v>16</v>
      </c>
      <c r="C15" s="11">
        <v>23</v>
      </c>
      <c r="D15" s="12">
        <v>178.61</v>
      </c>
      <c r="E15" s="12">
        <f t="shared" ref="E15:E77" si="0">ROUND(C15*D15,2)</f>
        <v>4108.03</v>
      </c>
      <c r="F15" s="23">
        <v>0</v>
      </c>
      <c r="G15" s="13">
        <f>IF(F15&gt;D15,F15/0,ROUND(C15*F15,2))</f>
        <v>0</v>
      </c>
      <c r="K15" s="21"/>
      <c r="M15" s="21"/>
    </row>
    <row r="16" spans="1:13" x14ac:dyDescent="0.3">
      <c r="A16" s="6"/>
      <c r="B16" s="7" t="s">
        <v>17</v>
      </c>
      <c r="C16" s="8"/>
      <c r="D16" s="34"/>
      <c r="E16" s="8"/>
      <c r="F16" s="8"/>
      <c r="G16" s="9"/>
      <c r="K16" s="21"/>
      <c r="M16" s="21"/>
    </row>
    <row r="17" spans="1:13" x14ac:dyDescent="0.3">
      <c r="A17" s="5">
        <v>2</v>
      </c>
      <c r="B17" s="10" t="s">
        <v>18</v>
      </c>
      <c r="C17" s="11">
        <v>2</v>
      </c>
      <c r="D17" s="12">
        <v>6097</v>
      </c>
      <c r="E17" s="12">
        <f t="shared" si="0"/>
        <v>12194</v>
      </c>
      <c r="F17" s="23">
        <v>0</v>
      </c>
      <c r="G17" s="13">
        <f t="shared" ref="G17:G19" si="1">IF(F17&gt;D17,F17/0,ROUND(C17*F17,2))</f>
        <v>0</v>
      </c>
      <c r="K17" s="21"/>
      <c r="M17" s="21"/>
    </row>
    <row r="18" spans="1:13" x14ac:dyDescent="0.3">
      <c r="A18" s="5">
        <v>3</v>
      </c>
      <c r="B18" s="10" t="s">
        <v>19</v>
      </c>
      <c r="C18" s="11">
        <v>4</v>
      </c>
      <c r="D18" s="12">
        <v>661.89</v>
      </c>
      <c r="E18" s="12">
        <f t="shared" si="0"/>
        <v>2647.56</v>
      </c>
      <c r="F18" s="23">
        <v>0</v>
      </c>
      <c r="G18" s="13">
        <f t="shared" si="1"/>
        <v>0</v>
      </c>
      <c r="K18" s="21"/>
      <c r="M18" s="21"/>
    </row>
    <row r="19" spans="1:13" x14ac:dyDescent="0.3">
      <c r="A19" s="5">
        <v>4</v>
      </c>
      <c r="B19" s="10" t="s">
        <v>20</v>
      </c>
      <c r="C19" s="11">
        <v>17</v>
      </c>
      <c r="D19" s="12">
        <v>661.89</v>
      </c>
      <c r="E19" s="12">
        <f t="shared" si="0"/>
        <v>11252.13</v>
      </c>
      <c r="F19" s="23">
        <v>0</v>
      </c>
      <c r="G19" s="13">
        <f t="shared" si="1"/>
        <v>0</v>
      </c>
      <c r="K19" s="21"/>
      <c r="M19" s="21"/>
    </row>
    <row r="20" spans="1:13" x14ac:dyDescent="0.3">
      <c r="A20" s="5">
        <v>5</v>
      </c>
      <c r="B20" s="10" t="s">
        <v>113</v>
      </c>
      <c r="C20" s="11">
        <v>2</v>
      </c>
      <c r="D20" s="12">
        <v>1544.39</v>
      </c>
      <c r="E20" s="12">
        <f t="shared" ref="E20" si="2">ROUND(C20*D20,2)</f>
        <v>3088.78</v>
      </c>
      <c r="F20" s="23">
        <v>0</v>
      </c>
      <c r="G20" s="13">
        <f t="shared" ref="G20" si="3">IF(F20&gt;D20,F20/0,ROUND(C20*F20,2))</f>
        <v>0</v>
      </c>
      <c r="K20" s="21"/>
      <c r="M20" s="21"/>
    </row>
    <row r="21" spans="1:13" x14ac:dyDescent="0.3">
      <c r="A21" s="24"/>
      <c r="B21" s="29" t="s">
        <v>110</v>
      </c>
      <c r="C21" s="25"/>
      <c r="D21" s="26"/>
      <c r="E21" s="26"/>
      <c r="F21" s="27"/>
      <c r="G21" s="28"/>
      <c r="K21" s="21"/>
      <c r="M21" s="21"/>
    </row>
    <row r="22" spans="1:13" x14ac:dyDescent="0.3">
      <c r="A22" s="6"/>
      <c r="B22" s="7" t="s">
        <v>15</v>
      </c>
      <c r="C22" s="8"/>
      <c r="D22" s="34"/>
      <c r="E22" s="8"/>
      <c r="F22" s="8"/>
      <c r="G22" s="9"/>
      <c r="K22" s="21"/>
      <c r="M22" s="21"/>
    </row>
    <row r="23" spans="1:13" x14ac:dyDescent="0.3">
      <c r="A23" s="5">
        <v>6</v>
      </c>
      <c r="B23" s="10" t="s">
        <v>16</v>
      </c>
      <c r="C23" s="11">
        <v>27</v>
      </c>
      <c r="D23" s="12">
        <v>178.61</v>
      </c>
      <c r="E23" s="12">
        <f t="shared" si="0"/>
        <v>4822.47</v>
      </c>
      <c r="F23" s="23">
        <v>0</v>
      </c>
      <c r="G23" s="13">
        <f>IF(F23&gt;D23,F23/0,ROUND(C23*F23,2))</f>
        <v>0</v>
      </c>
      <c r="K23" s="21"/>
      <c r="M23" s="21"/>
    </row>
    <row r="24" spans="1:13" x14ac:dyDescent="0.3">
      <c r="A24" s="6"/>
      <c r="B24" s="7" t="s">
        <v>21</v>
      </c>
      <c r="C24" s="8"/>
      <c r="D24" s="34"/>
      <c r="E24" s="8"/>
      <c r="F24" s="8"/>
      <c r="G24" s="9"/>
      <c r="K24" s="21"/>
      <c r="M24" s="21"/>
    </row>
    <row r="25" spans="1:13" x14ac:dyDescent="0.3">
      <c r="A25" s="30"/>
      <c r="B25" s="31" t="s">
        <v>22</v>
      </c>
      <c r="C25" s="32"/>
      <c r="D25" s="35"/>
      <c r="E25" s="32"/>
      <c r="F25" s="32"/>
      <c r="G25" s="33"/>
      <c r="K25" s="21"/>
      <c r="M25" s="21"/>
    </row>
    <row r="26" spans="1:13" x14ac:dyDescent="0.3">
      <c r="A26" s="5">
        <v>7</v>
      </c>
      <c r="B26" s="10" t="s">
        <v>23</v>
      </c>
      <c r="C26" s="11">
        <v>5</v>
      </c>
      <c r="D26" s="12">
        <v>267.36</v>
      </c>
      <c r="E26" s="12">
        <f t="shared" si="0"/>
        <v>1336.8</v>
      </c>
      <c r="F26" s="23">
        <v>0</v>
      </c>
      <c r="G26" s="13">
        <f t="shared" ref="G26:G31" si="4">IF(F26&gt;D26,F26/0,ROUND(C26*F26,2))</f>
        <v>0</v>
      </c>
      <c r="K26" s="21"/>
      <c r="M26" s="21"/>
    </row>
    <row r="27" spans="1:13" x14ac:dyDescent="0.3">
      <c r="A27" s="5">
        <v>8</v>
      </c>
      <c r="B27" s="10" t="s">
        <v>24</v>
      </c>
      <c r="C27" s="11">
        <v>325</v>
      </c>
      <c r="D27" s="12">
        <v>17.25</v>
      </c>
      <c r="E27" s="12">
        <f t="shared" si="0"/>
        <v>5606.25</v>
      </c>
      <c r="F27" s="23">
        <v>0</v>
      </c>
      <c r="G27" s="13">
        <f t="shared" si="4"/>
        <v>0</v>
      </c>
      <c r="K27" s="21"/>
      <c r="M27" s="21"/>
    </row>
    <row r="28" spans="1:13" x14ac:dyDescent="0.3">
      <c r="A28" s="5">
        <v>9</v>
      </c>
      <c r="B28" s="10" t="s">
        <v>25</v>
      </c>
      <c r="C28" s="11">
        <v>60</v>
      </c>
      <c r="D28" s="12">
        <v>31.53</v>
      </c>
      <c r="E28" s="12">
        <f t="shared" si="0"/>
        <v>1891.8</v>
      </c>
      <c r="F28" s="23">
        <v>0</v>
      </c>
      <c r="G28" s="13">
        <f t="shared" si="4"/>
        <v>0</v>
      </c>
      <c r="K28" s="21"/>
      <c r="M28" s="21"/>
    </row>
    <row r="29" spans="1:13" x14ac:dyDescent="0.3">
      <c r="A29" s="5">
        <v>10</v>
      </c>
      <c r="B29" s="10" t="s">
        <v>26</v>
      </c>
      <c r="C29" s="11">
        <v>40</v>
      </c>
      <c r="D29" s="12">
        <v>37.270000000000003</v>
      </c>
      <c r="E29" s="12">
        <f t="shared" si="0"/>
        <v>1490.8</v>
      </c>
      <c r="F29" s="23">
        <v>0</v>
      </c>
      <c r="G29" s="13">
        <f t="shared" si="4"/>
        <v>0</v>
      </c>
      <c r="K29" s="21"/>
      <c r="M29" s="21"/>
    </row>
    <row r="30" spans="1:13" x14ac:dyDescent="0.3">
      <c r="A30" s="5">
        <v>11</v>
      </c>
      <c r="B30" s="10" t="s">
        <v>27</v>
      </c>
      <c r="C30" s="11">
        <v>11</v>
      </c>
      <c r="D30" s="12">
        <v>195.96</v>
      </c>
      <c r="E30" s="12">
        <f t="shared" si="0"/>
        <v>2155.56</v>
      </c>
      <c r="F30" s="23">
        <v>0</v>
      </c>
      <c r="G30" s="13">
        <f t="shared" si="4"/>
        <v>0</v>
      </c>
      <c r="K30" s="21"/>
      <c r="M30" s="21"/>
    </row>
    <row r="31" spans="1:13" x14ac:dyDescent="0.3">
      <c r="A31" s="5">
        <v>12</v>
      </c>
      <c r="B31" s="10" t="s">
        <v>28</v>
      </c>
      <c r="C31" s="11">
        <v>80</v>
      </c>
      <c r="D31" s="12">
        <v>31.54</v>
      </c>
      <c r="E31" s="12">
        <f t="shared" si="0"/>
        <v>2523.1999999999998</v>
      </c>
      <c r="F31" s="23">
        <v>0</v>
      </c>
      <c r="G31" s="13">
        <f t="shared" si="4"/>
        <v>0</v>
      </c>
      <c r="K31" s="21"/>
      <c r="M31" s="21"/>
    </row>
    <row r="32" spans="1:13" x14ac:dyDescent="0.3">
      <c r="A32" s="30"/>
      <c r="B32" s="31" t="s">
        <v>29</v>
      </c>
      <c r="C32" s="32"/>
      <c r="D32" s="35"/>
      <c r="E32" s="32"/>
      <c r="F32" s="32"/>
      <c r="G32" s="33"/>
      <c r="K32" s="21"/>
      <c r="M32" s="21"/>
    </row>
    <row r="33" spans="1:13" x14ac:dyDescent="0.3">
      <c r="A33" s="5">
        <v>13</v>
      </c>
      <c r="B33" s="10" t="s">
        <v>23</v>
      </c>
      <c r="C33" s="11">
        <v>9</v>
      </c>
      <c r="D33" s="12">
        <v>578.16</v>
      </c>
      <c r="E33" s="12">
        <f t="shared" si="0"/>
        <v>5203.4399999999996</v>
      </c>
      <c r="F33" s="23">
        <v>0</v>
      </c>
      <c r="G33" s="13">
        <f t="shared" ref="G33:G39" si="5">IF(F33&gt;D33,F33/0,ROUND(C33*F33,2))</f>
        <v>0</v>
      </c>
      <c r="K33" s="21"/>
      <c r="M33" s="21"/>
    </row>
    <row r="34" spans="1:13" x14ac:dyDescent="0.3">
      <c r="A34" s="5">
        <v>14</v>
      </c>
      <c r="B34" s="10" t="s">
        <v>24</v>
      </c>
      <c r="C34" s="11">
        <v>500</v>
      </c>
      <c r="D34" s="12">
        <v>29.94</v>
      </c>
      <c r="E34" s="12">
        <f t="shared" si="0"/>
        <v>14970</v>
      </c>
      <c r="F34" s="23">
        <v>0</v>
      </c>
      <c r="G34" s="13">
        <f t="shared" si="5"/>
        <v>0</v>
      </c>
      <c r="K34" s="21"/>
      <c r="M34" s="21"/>
    </row>
    <row r="35" spans="1:13" x14ac:dyDescent="0.3">
      <c r="A35" s="5">
        <v>15</v>
      </c>
      <c r="B35" s="10" t="s">
        <v>25</v>
      </c>
      <c r="C35" s="11">
        <v>60</v>
      </c>
      <c r="D35" s="12">
        <v>47.07</v>
      </c>
      <c r="E35" s="12">
        <f t="shared" si="0"/>
        <v>2824.2</v>
      </c>
      <c r="F35" s="23">
        <v>0</v>
      </c>
      <c r="G35" s="13">
        <f t="shared" si="5"/>
        <v>0</v>
      </c>
      <c r="K35" s="21"/>
      <c r="M35" s="21"/>
    </row>
    <row r="36" spans="1:13" x14ac:dyDescent="0.3">
      <c r="A36" s="5">
        <v>16</v>
      </c>
      <c r="B36" s="10" t="s">
        <v>26</v>
      </c>
      <c r="C36" s="11">
        <v>50</v>
      </c>
      <c r="D36" s="12">
        <v>52.82</v>
      </c>
      <c r="E36" s="12">
        <f t="shared" si="0"/>
        <v>2641</v>
      </c>
      <c r="F36" s="23">
        <v>0</v>
      </c>
      <c r="G36" s="13">
        <f t="shared" si="5"/>
        <v>0</v>
      </c>
      <c r="K36" s="21"/>
      <c r="M36" s="21"/>
    </row>
    <row r="37" spans="1:13" x14ac:dyDescent="0.3">
      <c r="A37" s="5">
        <v>17</v>
      </c>
      <c r="B37" s="10" t="s">
        <v>27</v>
      </c>
      <c r="C37" s="11">
        <v>2</v>
      </c>
      <c r="D37" s="12">
        <v>506.76</v>
      </c>
      <c r="E37" s="12">
        <f t="shared" si="0"/>
        <v>1013.52</v>
      </c>
      <c r="F37" s="23">
        <v>0</v>
      </c>
      <c r="G37" s="13">
        <f t="shared" si="5"/>
        <v>0</v>
      </c>
      <c r="K37" s="21"/>
      <c r="M37" s="21"/>
    </row>
    <row r="38" spans="1:13" x14ac:dyDescent="0.3">
      <c r="A38" s="5">
        <v>18</v>
      </c>
      <c r="B38" s="10" t="s">
        <v>28</v>
      </c>
      <c r="C38" s="11">
        <v>100</v>
      </c>
      <c r="D38" s="12">
        <v>55.91</v>
      </c>
      <c r="E38" s="12">
        <f t="shared" si="0"/>
        <v>5591</v>
      </c>
      <c r="F38" s="23">
        <v>0</v>
      </c>
      <c r="G38" s="13">
        <f t="shared" si="5"/>
        <v>0</v>
      </c>
      <c r="K38" s="21"/>
      <c r="M38" s="21"/>
    </row>
    <row r="39" spans="1:13" x14ac:dyDescent="0.3">
      <c r="A39" s="5">
        <v>19</v>
      </c>
      <c r="B39" s="10" t="s">
        <v>30</v>
      </c>
      <c r="C39" s="11">
        <v>40</v>
      </c>
      <c r="D39" s="12">
        <v>52.22</v>
      </c>
      <c r="E39" s="12">
        <f t="shared" si="0"/>
        <v>2088.8000000000002</v>
      </c>
      <c r="F39" s="23">
        <v>0</v>
      </c>
      <c r="G39" s="13">
        <f t="shared" si="5"/>
        <v>0</v>
      </c>
      <c r="K39" s="21"/>
      <c r="M39" s="21"/>
    </row>
    <row r="40" spans="1:13" x14ac:dyDescent="0.3">
      <c r="A40" s="24"/>
      <c r="B40" s="29" t="s">
        <v>111</v>
      </c>
      <c r="C40" s="25"/>
      <c r="D40" s="26"/>
      <c r="E40" s="26"/>
      <c r="F40" s="27"/>
      <c r="G40" s="28"/>
      <c r="K40" s="21"/>
      <c r="M40" s="21"/>
    </row>
    <row r="41" spans="1:13" x14ac:dyDescent="0.3">
      <c r="A41" s="6"/>
      <c r="B41" s="7" t="s">
        <v>15</v>
      </c>
      <c r="C41" s="8"/>
      <c r="D41" s="34"/>
      <c r="E41" s="8"/>
      <c r="F41" s="8"/>
      <c r="G41" s="9"/>
      <c r="K41" s="21"/>
      <c r="M41" s="21"/>
    </row>
    <row r="42" spans="1:13" x14ac:dyDescent="0.3">
      <c r="A42" s="5">
        <v>20</v>
      </c>
      <c r="B42" s="10" t="s">
        <v>16</v>
      </c>
      <c r="C42" s="11">
        <v>7</v>
      </c>
      <c r="D42" s="12">
        <v>178.61</v>
      </c>
      <c r="E42" s="12">
        <f t="shared" si="0"/>
        <v>1250.27</v>
      </c>
      <c r="F42" s="23">
        <v>0</v>
      </c>
      <c r="G42" s="13">
        <f>IF(F42&gt;D42,F42/0,ROUND(C42*F42,2))</f>
        <v>0</v>
      </c>
      <c r="K42" s="21"/>
      <c r="M42" s="21"/>
    </row>
    <row r="43" spans="1:13" x14ac:dyDescent="0.3">
      <c r="A43" s="6"/>
      <c r="B43" s="7" t="s">
        <v>17</v>
      </c>
      <c r="C43" s="8"/>
      <c r="D43" s="34"/>
      <c r="E43" s="8"/>
      <c r="F43" s="8"/>
      <c r="G43" s="9"/>
      <c r="K43" s="21"/>
      <c r="M43" s="21"/>
    </row>
    <row r="44" spans="1:13" x14ac:dyDescent="0.3">
      <c r="A44" s="30"/>
      <c r="B44" s="31" t="s">
        <v>31</v>
      </c>
      <c r="C44" s="32"/>
      <c r="D44" s="35"/>
      <c r="E44" s="32"/>
      <c r="F44" s="32"/>
      <c r="G44" s="33"/>
      <c r="K44" s="21"/>
      <c r="M44" s="21"/>
    </row>
    <row r="45" spans="1:13" x14ac:dyDescent="0.3">
      <c r="A45" s="5">
        <v>21</v>
      </c>
      <c r="B45" s="10" t="s">
        <v>32</v>
      </c>
      <c r="C45" s="11">
        <v>6</v>
      </c>
      <c r="D45" s="12">
        <v>585.72</v>
      </c>
      <c r="E45" s="12">
        <f t="shared" si="0"/>
        <v>3514.32</v>
      </c>
      <c r="F45" s="23">
        <v>0</v>
      </c>
      <c r="G45" s="13">
        <f t="shared" ref="G45:G49" si="6">IF(F45&gt;D45,F45/0,ROUND(C45*F45,2))</f>
        <v>0</v>
      </c>
      <c r="K45" s="21"/>
      <c r="M45" s="21"/>
    </row>
    <row r="46" spans="1:13" x14ac:dyDescent="0.3">
      <c r="A46" s="5">
        <v>22</v>
      </c>
      <c r="B46" s="10" t="s">
        <v>33</v>
      </c>
      <c r="C46" s="11">
        <v>1200</v>
      </c>
      <c r="D46" s="12">
        <v>17.25</v>
      </c>
      <c r="E46" s="12">
        <f t="shared" si="0"/>
        <v>20700</v>
      </c>
      <c r="F46" s="23">
        <v>0</v>
      </c>
      <c r="G46" s="13">
        <f t="shared" si="6"/>
        <v>0</v>
      </c>
      <c r="K46" s="21"/>
      <c r="M46" s="21"/>
    </row>
    <row r="47" spans="1:13" x14ac:dyDescent="0.3">
      <c r="A47" s="5">
        <v>23</v>
      </c>
      <c r="B47" s="10" t="s">
        <v>34</v>
      </c>
      <c r="C47" s="11">
        <v>700</v>
      </c>
      <c r="D47" s="12">
        <v>18.39</v>
      </c>
      <c r="E47" s="12">
        <f t="shared" si="0"/>
        <v>12873</v>
      </c>
      <c r="F47" s="23">
        <v>0</v>
      </c>
      <c r="G47" s="13">
        <f t="shared" si="6"/>
        <v>0</v>
      </c>
      <c r="K47" s="21"/>
      <c r="M47" s="21"/>
    </row>
    <row r="48" spans="1:13" x14ac:dyDescent="0.3">
      <c r="A48" s="5">
        <v>24</v>
      </c>
      <c r="B48" s="10" t="s">
        <v>35</v>
      </c>
      <c r="C48" s="11">
        <v>50</v>
      </c>
      <c r="D48" s="12">
        <v>31.53</v>
      </c>
      <c r="E48" s="12">
        <f t="shared" si="0"/>
        <v>1576.5</v>
      </c>
      <c r="F48" s="23">
        <v>0</v>
      </c>
      <c r="G48" s="13">
        <f t="shared" si="6"/>
        <v>0</v>
      </c>
      <c r="K48" s="21"/>
      <c r="M48" s="21"/>
    </row>
    <row r="49" spans="1:13" x14ac:dyDescent="0.3">
      <c r="A49" s="5">
        <v>25</v>
      </c>
      <c r="B49" s="10" t="s">
        <v>36</v>
      </c>
      <c r="C49" s="11">
        <v>560</v>
      </c>
      <c r="D49" s="12">
        <v>37.270000000000003</v>
      </c>
      <c r="E49" s="12">
        <f t="shared" si="0"/>
        <v>20871.2</v>
      </c>
      <c r="F49" s="23">
        <v>0</v>
      </c>
      <c r="G49" s="13">
        <f t="shared" si="6"/>
        <v>0</v>
      </c>
      <c r="K49" s="21"/>
      <c r="M49" s="21"/>
    </row>
    <row r="50" spans="1:13" x14ac:dyDescent="0.3">
      <c r="A50" s="30"/>
      <c r="B50" s="31" t="s">
        <v>37</v>
      </c>
      <c r="C50" s="32"/>
      <c r="D50" s="35"/>
      <c r="E50" s="32"/>
      <c r="F50" s="32"/>
      <c r="G50" s="33"/>
      <c r="K50" s="21"/>
      <c r="M50" s="21"/>
    </row>
    <row r="51" spans="1:13" x14ac:dyDescent="0.3">
      <c r="A51" s="5">
        <v>26</v>
      </c>
      <c r="B51" s="10" t="s">
        <v>38</v>
      </c>
      <c r="C51" s="11">
        <v>1</v>
      </c>
      <c r="D51" s="12">
        <v>1207.31</v>
      </c>
      <c r="E51" s="12">
        <f t="shared" si="0"/>
        <v>1207.31</v>
      </c>
      <c r="F51" s="23">
        <v>0</v>
      </c>
      <c r="G51" s="13">
        <f t="shared" ref="G51:G55" si="7">IF(F51&gt;D51,F51/0,ROUND(C51*F51,2))</f>
        <v>0</v>
      </c>
      <c r="K51" s="21"/>
      <c r="M51" s="21"/>
    </row>
    <row r="52" spans="1:13" x14ac:dyDescent="0.3">
      <c r="A52" s="5">
        <v>27</v>
      </c>
      <c r="B52" s="10" t="s">
        <v>39</v>
      </c>
      <c r="C52" s="11">
        <v>500</v>
      </c>
      <c r="D52" s="12">
        <v>29.94</v>
      </c>
      <c r="E52" s="12">
        <f t="shared" si="0"/>
        <v>14970</v>
      </c>
      <c r="F52" s="23">
        <v>0</v>
      </c>
      <c r="G52" s="13">
        <f t="shared" si="7"/>
        <v>0</v>
      </c>
      <c r="K52" s="21"/>
      <c r="M52" s="21"/>
    </row>
    <row r="53" spans="1:13" x14ac:dyDescent="0.3">
      <c r="A53" s="5">
        <v>28</v>
      </c>
      <c r="B53" s="10" t="s">
        <v>34</v>
      </c>
      <c r="C53" s="11">
        <v>150</v>
      </c>
      <c r="D53" s="12">
        <v>33.94</v>
      </c>
      <c r="E53" s="12">
        <f t="shared" si="0"/>
        <v>5091</v>
      </c>
      <c r="F53" s="23">
        <v>0</v>
      </c>
      <c r="G53" s="13">
        <f t="shared" si="7"/>
        <v>0</v>
      </c>
      <c r="K53" s="21"/>
      <c r="M53" s="21"/>
    </row>
    <row r="54" spans="1:13" x14ac:dyDescent="0.3">
      <c r="A54" s="5">
        <v>29</v>
      </c>
      <c r="B54" s="10" t="s">
        <v>40</v>
      </c>
      <c r="C54" s="11">
        <v>48</v>
      </c>
      <c r="D54" s="12">
        <v>47.07</v>
      </c>
      <c r="E54" s="12">
        <f t="shared" si="0"/>
        <v>2259.36</v>
      </c>
      <c r="F54" s="23">
        <v>0</v>
      </c>
      <c r="G54" s="13">
        <f t="shared" si="7"/>
        <v>0</v>
      </c>
      <c r="K54" s="21"/>
      <c r="M54" s="21"/>
    </row>
    <row r="55" spans="1:13" x14ac:dyDescent="0.3">
      <c r="A55" s="5">
        <v>30</v>
      </c>
      <c r="B55" s="10" t="s">
        <v>41</v>
      </c>
      <c r="C55" s="11">
        <v>150</v>
      </c>
      <c r="D55" s="12">
        <v>52.82</v>
      </c>
      <c r="E55" s="12">
        <f t="shared" si="0"/>
        <v>7923</v>
      </c>
      <c r="F55" s="23">
        <v>0</v>
      </c>
      <c r="G55" s="13">
        <f t="shared" si="7"/>
        <v>0</v>
      </c>
      <c r="K55" s="21"/>
      <c r="M55" s="21"/>
    </row>
    <row r="56" spans="1:13" x14ac:dyDescent="0.3">
      <c r="A56" s="24"/>
      <c r="B56" s="29" t="s">
        <v>10</v>
      </c>
      <c r="C56" s="25"/>
      <c r="D56" s="26"/>
      <c r="E56" s="26"/>
      <c r="F56" s="27"/>
      <c r="G56" s="28"/>
      <c r="K56" s="21"/>
      <c r="M56" s="21"/>
    </row>
    <row r="57" spans="1:13" x14ac:dyDescent="0.3">
      <c r="A57" s="6"/>
      <c r="B57" s="7" t="s">
        <v>42</v>
      </c>
      <c r="C57" s="8"/>
      <c r="D57" s="34"/>
      <c r="E57" s="8"/>
      <c r="F57" s="8"/>
      <c r="G57" s="9"/>
      <c r="K57" s="21"/>
      <c r="M57" s="21"/>
    </row>
    <row r="58" spans="1:13" x14ac:dyDescent="0.3">
      <c r="A58" s="5">
        <v>31</v>
      </c>
      <c r="B58" s="10" t="s">
        <v>43</v>
      </c>
      <c r="C58" s="11">
        <v>16</v>
      </c>
      <c r="D58" s="12">
        <v>31.23</v>
      </c>
      <c r="E58" s="12">
        <f t="shared" si="0"/>
        <v>499.68</v>
      </c>
      <c r="F58" s="23">
        <v>0</v>
      </c>
      <c r="G58" s="13">
        <f t="shared" ref="G58:G88" si="8">IF(F58&gt;D58,F58/0,ROUND(C58*F58,2))</f>
        <v>0</v>
      </c>
      <c r="K58" s="21"/>
      <c r="M58" s="21"/>
    </row>
    <row r="59" spans="1:13" x14ac:dyDescent="0.3">
      <c r="A59" s="5">
        <v>32</v>
      </c>
      <c r="B59" s="10" t="s">
        <v>44</v>
      </c>
      <c r="C59" s="11">
        <v>4</v>
      </c>
      <c r="D59" s="12">
        <v>32.44</v>
      </c>
      <c r="E59" s="12">
        <f t="shared" si="0"/>
        <v>129.76</v>
      </c>
      <c r="F59" s="23">
        <v>0</v>
      </c>
      <c r="G59" s="13">
        <f t="shared" si="8"/>
        <v>0</v>
      </c>
      <c r="K59" s="21"/>
      <c r="M59" s="21"/>
    </row>
    <row r="60" spans="1:13" x14ac:dyDescent="0.3">
      <c r="A60" s="5">
        <v>33</v>
      </c>
      <c r="B60" s="10" t="s">
        <v>45</v>
      </c>
      <c r="C60" s="11">
        <v>4</v>
      </c>
      <c r="D60" s="12">
        <v>31.23</v>
      </c>
      <c r="E60" s="12">
        <f t="shared" si="0"/>
        <v>124.92</v>
      </c>
      <c r="F60" s="23">
        <v>0</v>
      </c>
      <c r="G60" s="13">
        <f t="shared" si="8"/>
        <v>0</v>
      </c>
      <c r="K60" s="21"/>
      <c r="M60" s="21"/>
    </row>
    <row r="61" spans="1:13" x14ac:dyDescent="0.3">
      <c r="A61" s="5">
        <v>34</v>
      </c>
      <c r="B61" s="10" t="s">
        <v>46</v>
      </c>
      <c r="C61" s="11">
        <v>4</v>
      </c>
      <c r="D61" s="12">
        <v>26.43</v>
      </c>
      <c r="E61" s="12">
        <f t="shared" si="0"/>
        <v>105.72</v>
      </c>
      <c r="F61" s="23">
        <v>0</v>
      </c>
      <c r="G61" s="13">
        <f t="shared" si="8"/>
        <v>0</v>
      </c>
      <c r="K61" s="21"/>
      <c r="M61" s="21"/>
    </row>
    <row r="62" spans="1:13" x14ac:dyDescent="0.3">
      <c r="A62" s="5">
        <v>35</v>
      </c>
      <c r="B62" s="10" t="s">
        <v>47</v>
      </c>
      <c r="C62" s="11">
        <v>4</v>
      </c>
      <c r="D62" s="12">
        <v>16.82</v>
      </c>
      <c r="E62" s="12">
        <f t="shared" si="0"/>
        <v>67.28</v>
      </c>
      <c r="F62" s="23">
        <v>0</v>
      </c>
      <c r="G62" s="13">
        <f t="shared" si="8"/>
        <v>0</v>
      </c>
      <c r="K62" s="21"/>
      <c r="M62" s="21"/>
    </row>
    <row r="63" spans="1:13" x14ac:dyDescent="0.3">
      <c r="A63" s="5">
        <v>36</v>
      </c>
      <c r="B63" s="10" t="s">
        <v>48</v>
      </c>
      <c r="C63" s="11">
        <v>4</v>
      </c>
      <c r="D63" s="12">
        <v>12.65</v>
      </c>
      <c r="E63" s="12">
        <f t="shared" si="0"/>
        <v>50.6</v>
      </c>
      <c r="F63" s="23">
        <v>0</v>
      </c>
      <c r="G63" s="13">
        <f t="shared" si="8"/>
        <v>0</v>
      </c>
      <c r="K63" s="21"/>
      <c r="M63" s="21"/>
    </row>
    <row r="64" spans="1:13" x14ac:dyDescent="0.3">
      <c r="A64" s="5">
        <v>37</v>
      </c>
      <c r="B64" s="10" t="s">
        <v>49</v>
      </c>
      <c r="C64" s="11">
        <v>4</v>
      </c>
      <c r="D64" s="12">
        <v>8.4</v>
      </c>
      <c r="E64" s="12">
        <f t="shared" si="0"/>
        <v>33.6</v>
      </c>
      <c r="F64" s="23">
        <v>0</v>
      </c>
      <c r="G64" s="13">
        <f t="shared" si="8"/>
        <v>0</v>
      </c>
      <c r="K64" s="21"/>
      <c r="M64" s="21"/>
    </row>
    <row r="65" spans="1:13" x14ac:dyDescent="0.3">
      <c r="A65" s="5">
        <v>38</v>
      </c>
      <c r="B65" s="10" t="s">
        <v>50</v>
      </c>
      <c r="C65" s="11">
        <v>16</v>
      </c>
      <c r="D65" s="12">
        <v>18.010000000000002</v>
      </c>
      <c r="E65" s="12">
        <f t="shared" si="0"/>
        <v>288.16000000000003</v>
      </c>
      <c r="F65" s="23">
        <v>0</v>
      </c>
      <c r="G65" s="13">
        <f t="shared" si="8"/>
        <v>0</v>
      </c>
      <c r="K65" s="21"/>
      <c r="M65" s="21"/>
    </row>
    <row r="66" spans="1:13" x14ac:dyDescent="0.3">
      <c r="A66" s="5">
        <v>39</v>
      </c>
      <c r="B66" s="10" t="s">
        <v>51</v>
      </c>
      <c r="C66" s="11">
        <v>3</v>
      </c>
      <c r="D66" s="12">
        <v>10.220000000000001</v>
      </c>
      <c r="E66" s="12">
        <f t="shared" si="0"/>
        <v>30.66</v>
      </c>
      <c r="F66" s="23">
        <v>0</v>
      </c>
      <c r="G66" s="13">
        <f t="shared" si="8"/>
        <v>0</v>
      </c>
      <c r="K66" s="21"/>
      <c r="M66" s="21"/>
    </row>
    <row r="67" spans="1:13" x14ac:dyDescent="0.3">
      <c r="A67" s="5">
        <v>40</v>
      </c>
      <c r="B67" s="10" t="s">
        <v>52</v>
      </c>
      <c r="C67" s="11">
        <v>3</v>
      </c>
      <c r="D67" s="12">
        <v>4.2</v>
      </c>
      <c r="E67" s="12">
        <f t="shared" si="0"/>
        <v>12.6</v>
      </c>
      <c r="F67" s="23">
        <v>0</v>
      </c>
      <c r="G67" s="13">
        <f t="shared" si="8"/>
        <v>0</v>
      </c>
      <c r="K67" s="21"/>
      <c r="M67" s="21"/>
    </row>
    <row r="68" spans="1:13" x14ac:dyDescent="0.3">
      <c r="A68" s="5">
        <v>41</v>
      </c>
      <c r="B68" s="10" t="s">
        <v>53</v>
      </c>
      <c r="C68" s="11">
        <v>3</v>
      </c>
      <c r="D68" s="12">
        <v>1.8</v>
      </c>
      <c r="E68" s="12">
        <f t="shared" si="0"/>
        <v>5.4</v>
      </c>
      <c r="F68" s="23">
        <v>0</v>
      </c>
      <c r="G68" s="13">
        <f t="shared" si="8"/>
        <v>0</v>
      </c>
      <c r="K68" s="21"/>
      <c r="M68" s="21"/>
    </row>
    <row r="69" spans="1:13" x14ac:dyDescent="0.3">
      <c r="A69" s="5">
        <v>42</v>
      </c>
      <c r="B69" s="10" t="s">
        <v>54</v>
      </c>
      <c r="C69" s="11">
        <v>16</v>
      </c>
      <c r="D69" s="12">
        <v>25.82</v>
      </c>
      <c r="E69" s="12">
        <f t="shared" si="0"/>
        <v>413.12</v>
      </c>
      <c r="F69" s="23">
        <v>0</v>
      </c>
      <c r="G69" s="13">
        <f t="shared" si="8"/>
        <v>0</v>
      </c>
      <c r="K69" s="21"/>
      <c r="M69" s="21"/>
    </row>
    <row r="70" spans="1:13" x14ac:dyDescent="0.3">
      <c r="A70" s="5">
        <v>43</v>
      </c>
      <c r="B70" s="10" t="s">
        <v>55</v>
      </c>
      <c r="C70" s="11">
        <v>3</v>
      </c>
      <c r="D70" s="12">
        <v>10.81</v>
      </c>
      <c r="E70" s="12">
        <f t="shared" si="0"/>
        <v>32.43</v>
      </c>
      <c r="F70" s="23">
        <v>0</v>
      </c>
      <c r="G70" s="13">
        <f t="shared" si="8"/>
        <v>0</v>
      </c>
      <c r="K70" s="21"/>
      <c r="M70" s="21"/>
    </row>
    <row r="71" spans="1:13" x14ac:dyDescent="0.3">
      <c r="A71" s="5">
        <v>44</v>
      </c>
      <c r="B71" s="10" t="s">
        <v>56</v>
      </c>
      <c r="C71" s="11">
        <v>3</v>
      </c>
      <c r="D71" s="12">
        <v>5.4</v>
      </c>
      <c r="E71" s="12">
        <f t="shared" si="0"/>
        <v>16.2</v>
      </c>
      <c r="F71" s="23">
        <v>0</v>
      </c>
      <c r="G71" s="13">
        <f t="shared" si="8"/>
        <v>0</v>
      </c>
      <c r="K71" s="21"/>
      <c r="M71" s="21"/>
    </row>
    <row r="72" spans="1:13" x14ac:dyDescent="0.3">
      <c r="A72" s="5">
        <v>45</v>
      </c>
      <c r="B72" s="10" t="s">
        <v>57</v>
      </c>
      <c r="C72" s="11">
        <v>3</v>
      </c>
      <c r="D72" s="12">
        <v>3.01</v>
      </c>
      <c r="E72" s="12">
        <f t="shared" si="0"/>
        <v>9.0299999999999994</v>
      </c>
      <c r="F72" s="23">
        <v>0</v>
      </c>
      <c r="G72" s="13">
        <f t="shared" si="8"/>
        <v>0</v>
      </c>
      <c r="K72" s="21"/>
      <c r="M72" s="21"/>
    </row>
    <row r="73" spans="1:13" x14ac:dyDescent="0.3">
      <c r="A73" s="5">
        <v>46</v>
      </c>
      <c r="B73" s="10" t="s">
        <v>58</v>
      </c>
      <c r="C73" s="11">
        <v>16</v>
      </c>
      <c r="D73" s="12">
        <v>31.23</v>
      </c>
      <c r="E73" s="12">
        <f t="shared" si="0"/>
        <v>499.68</v>
      </c>
      <c r="F73" s="23">
        <v>0</v>
      </c>
      <c r="G73" s="13">
        <f t="shared" si="8"/>
        <v>0</v>
      </c>
      <c r="K73" s="21"/>
      <c r="M73" s="21"/>
    </row>
    <row r="74" spans="1:13" x14ac:dyDescent="0.3">
      <c r="A74" s="5">
        <v>47</v>
      </c>
      <c r="B74" s="10" t="s">
        <v>59</v>
      </c>
      <c r="C74" s="11">
        <v>3</v>
      </c>
      <c r="D74" s="12">
        <v>25.22</v>
      </c>
      <c r="E74" s="12">
        <f t="shared" si="0"/>
        <v>75.66</v>
      </c>
      <c r="F74" s="23">
        <v>0</v>
      </c>
      <c r="G74" s="13">
        <f t="shared" si="8"/>
        <v>0</v>
      </c>
      <c r="K74" s="21"/>
      <c r="M74" s="21"/>
    </row>
    <row r="75" spans="1:13" x14ac:dyDescent="0.3">
      <c r="A75" s="5">
        <v>48</v>
      </c>
      <c r="B75" s="10" t="s">
        <v>60</v>
      </c>
      <c r="C75" s="11">
        <v>3</v>
      </c>
      <c r="D75" s="12">
        <v>20.420000000000002</v>
      </c>
      <c r="E75" s="12">
        <f t="shared" si="0"/>
        <v>61.26</v>
      </c>
      <c r="F75" s="23">
        <v>0</v>
      </c>
      <c r="G75" s="13">
        <f t="shared" si="8"/>
        <v>0</v>
      </c>
      <c r="K75" s="21"/>
      <c r="M75" s="21"/>
    </row>
    <row r="76" spans="1:13" x14ac:dyDescent="0.3">
      <c r="A76" s="5">
        <v>49</v>
      </c>
      <c r="B76" s="10" t="s">
        <v>61</v>
      </c>
      <c r="C76" s="11">
        <v>3</v>
      </c>
      <c r="D76" s="12">
        <v>18.010000000000002</v>
      </c>
      <c r="E76" s="12">
        <f t="shared" si="0"/>
        <v>54.03</v>
      </c>
      <c r="F76" s="23">
        <v>0</v>
      </c>
      <c r="G76" s="13">
        <f t="shared" si="8"/>
        <v>0</v>
      </c>
      <c r="K76" s="21"/>
      <c r="M76" s="21"/>
    </row>
    <row r="77" spans="1:13" x14ac:dyDescent="0.3">
      <c r="A77" s="5">
        <v>50</v>
      </c>
      <c r="B77" s="10" t="s">
        <v>62</v>
      </c>
      <c r="C77" s="11">
        <v>16</v>
      </c>
      <c r="D77" s="12">
        <v>7.83</v>
      </c>
      <c r="E77" s="12">
        <f t="shared" si="0"/>
        <v>125.28</v>
      </c>
      <c r="F77" s="23">
        <v>0</v>
      </c>
      <c r="G77" s="13">
        <f t="shared" si="8"/>
        <v>0</v>
      </c>
      <c r="K77" s="21"/>
      <c r="M77" s="21"/>
    </row>
    <row r="78" spans="1:13" x14ac:dyDescent="0.3">
      <c r="A78" s="5">
        <v>51</v>
      </c>
      <c r="B78" s="10" t="s">
        <v>63</v>
      </c>
      <c r="C78" s="11">
        <v>5</v>
      </c>
      <c r="D78" s="12">
        <v>5.74</v>
      </c>
      <c r="E78" s="12">
        <f t="shared" ref="E78:E124" si="9">ROUND(C78*D78,2)</f>
        <v>28.7</v>
      </c>
      <c r="F78" s="23">
        <v>0</v>
      </c>
      <c r="G78" s="13">
        <f t="shared" si="8"/>
        <v>0</v>
      </c>
      <c r="K78" s="21"/>
      <c r="M78" s="21"/>
    </row>
    <row r="79" spans="1:13" x14ac:dyDescent="0.3">
      <c r="A79" s="5">
        <v>52</v>
      </c>
      <c r="B79" s="10" t="s">
        <v>64</v>
      </c>
      <c r="C79" s="11">
        <v>5</v>
      </c>
      <c r="D79" s="12">
        <v>4.7</v>
      </c>
      <c r="E79" s="12">
        <f t="shared" si="9"/>
        <v>23.5</v>
      </c>
      <c r="F79" s="23">
        <v>0</v>
      </c>
      <c r="G79" s="13">
        <f t="shared" si="8"/>
        <v>0</v>
      </c>
      <c r="K79" s="21"/>
      <c r="M79" s="21"/>
    </row>
    <row r="80" spans="1:13" x14ac:dyDescent="0.3">
      <c r="A80" s="5">
        <v>53</v>
      </c>
      <c r="B80" s="10" t="s">
        <v>65</v>
      </c>
      <c r="C80" s="11">
        <v>150</v>
      </c>
      <c r="D80" s="12">
        <v>2.0499999999999998</v>
      </c>
      <c r="E80" s="12">
        <f t="shared" si="9"/>
        <v>307.5</v>
      </c>
      <c r="F80" s="23">
        <v>0</v>
      </c>
      <c r="G80" s="13">
        <f t="shared" si="8"/>
        <v>0</v>
      </c>
      <c r="K80" s="21"/>
      <c r="M80" s="21"/>
    </row>
    <row r="81" spans="1:13" x14ac:dyDescent="0.3">
      <c r="A81" s="5">
        <v>54</v>
      </c>
      <c r="B81" s="10" t="s">
        <v>66</v>
      </c>
      <c r="C81" s="11">
        <v>75</v>
      </c>
      <c r="D81" s="12">
        <v>1.8</v>
      </c>
      <c r="E81" s="12">
        <f t="shared" si="9"/>
        <v>135</v>
      </c>
      <c r="F81" s="23">
        <v>0</v>
      </c>
      <c r="G81" s="13">
        <f t="shared" si="8"/>
        <v>0</v>
      </c>
      <c r="K81" s="21"/>
      <c r="M81" s="21"/>
    </row>
    <row r="82" spans="1:13" x14ac:dyDescent="0.3">
      <c r="A82" s="5">
        <v>55</v>
      </c>
      <c r="B82" s="10" t="s">
        <v>67</v>
      </c>
      <c r="C82" s="11">
        <v>75</v>
      </c>
      <c r="D82" s="12">
        <v>1.44</v>
      </c>
      <c r="E82" s="12">
        <f t="shared" si="9"/>
        <v>108</v>
      </c>
      <c r="F82" s="23">
        <v>0</v>
      </c>
      <c r="G82" s="13">
        <f t="shared" si="8"/>
        <v>0</v>
      </c>
      <c r="K82" s="21"/>
      <c r="M82" s="21"/>
    </row>
    <row r="83" spans="1:13" x14ac:dyDescent="0.3">
      <c r="A83" s="5">
        <v>56</v>
      </c>
      <c r="B83" s="10" t="s">
        <v>68</v>
      </c>
      <c r="C83" s="11">
        <v>75</v>
      </c>
      <c r="D83" s="12">
        <v>0.72</v>
      </c>
      <c r="E83" s="12">
        <f t="shared" si="9"/>
        <v>54</v>
      </c>
      <c r="F83" s="23">
        <v>0</v>
      </c>
      <c r="G83" s="13">
        <f t="shared" si="8"/>
        <v>0</v>
      </c>
      <c r="K83" s="21"/>
      <c r="M83" s="21"/>
    </row>
    <row r="84" spans="1:13" x14ac:dyDescent="0.3">
      <c r="A84" s="5">
        <v>57</v>
      </c>
      <c r="B84" s="10" t="s">
        <v>69</v>
      </c>
      <c r="C84" s="11">
        <v>4</v>
      </c>
      <c r="D84" s="12">
        <v>31.08</v>
      </c>
      <c r="E84" s="12">
        <f t="shared" si="9"/>
        <v>124.32</v>
      </c>
      <c r="F84" s="23">
        <v>0</v>
      </c>
      <c r="G84" s="13">
        <f t="shared" si="8"/>
        <v>0</v>
      </c>
      <c r="K84" s="21"/>
      <c r="M84" s="21"/>
    </row>
    <row r="85" spans="1:13" x14ac:dyDescent="0.3">
      <c r="A85" s="5">
        <v>58</v>
      </c>
      <c r="B85" s="10" t="s">
        <v>70</v>
      </c>
      <c r="C85" s="11">
        <v>5</v>
      </c>
      <c r="D85" s="12">
        <v>339.48</v>
      </c>
      <c r="E85" s="12">
        <f t="shared" si="9"/>
        <v>1697.4</v>
      </c>
      <c r="F85" s="23">
        <v>0</v>
      </c>
      <c r="G85" s="13">
        <f t="shared" si="8"/>
        <v>0</v>
      </c>
      <c r="K85" s="21"/>
      <c r="M85" s="21"/>
    </row>
    <row r="86" spans="1:13" x14ac:dyDescent="0.3">
      <c r="A86" s="5">
        <v>59</v>
      </c>
      <c r="B86" s="10" t="s">
        <v>71</v>
      </c>
      <c r="C86" s="11">
        <v>2</v>
      </c>
      <c r="D86" s="12">
        <v>931.55</v>
      </c>
      <c r="E86" s="12">
        <f t="shared" si="9"/>
        <v>1863.1</v>
      </c>
      <c r="F86" s="23">
        <v>0</v>
      </c>
      <c r="G86" s="13">
        <f t="shared" si="8"/>
        <v>0</v>
      </c>
      <c r="K86" s="21"/>
      <c r="M86" s="21"/>
    </row>
    <row r="87" spans="1:13" x14ac:dyDescent="0.3">
      <c r="A87" s="5">
        <v>60</v>
      </c>
      <c r="B87" s="10" t="s">
        <v>72</v>
      </c>
      <c r="C87" s="11">
        <v>2</v>
      </c>
      <c r="D87" s="12">
        <v>1078.6300000000001</v>
      </c>
      <c r="E87" s="12">
        <f t="shared" si="9"/>
        <v>2157.2600000000002</v>
      </c>
      <c r="F87" s="23">
        <v>0</v>
      </c>
      <c r="G87" s="13">
        <f t="shared" si="8"/>
        <v>0</v>
      </c>
      <c r="K87" s="21"/>
      <c r="M87" s="21"/>
    </row>
    <row r="88" spans="1:13" x14ac:dyDescent="0.3">
      <c r="A88" s="5">
        <v>61</v>
      </c>
      <c r="B88" s="10" t="s">
        <v>73</v>
      </c>
      <c r="C88" s="11">
        <v>4</v>
      </c>
      <c r="D88" s="12">
        <v>1225.71</v>
      </c>
      <c r="E88" s="12">
        <f t="shared" si="9"/>
        <v>4902.84</v>
      </c>
      <c r="F88" s="23">
        <v>0</v>
      </c>
      <c r="G88" s="13">
        <f t="shared" si="8"/>
        <v>0</v>
      </c>
      <c r="K88" s="21"/>
      <c r="M88" s="21"/>
    </row>
    <row r="89" spans="1:13" x14ac:dyDescent="0.3">
      <c r="A89" s="6"/>
      <c r="B89" s="7" t="s">
        <v>74</v>
      </c>
      <c r="C89" s="8"/>
      <c r="D89" s="34"/>
      <c r="E89" s="8"/>
      <c r="F89" s="8"/>
      <c r="G89" s="9"/>
      <c r="K89" s="21"/>
      <c r="M89" s="21"/>
    </row>
    <row r="90" spans="1:13" x14ac:dyDescent="0.3">
      <c r="A90" s="5">
        <v>62</v>
      </c>
      <c r="B90" s="10" t="s">
        <v>75</v>
      </c>
      <c r="C90" s="11">
        <v>100</v>
      </c>
      <c r="D90" s="12">
        <v>21.11</v>
      </c>
      <c r="E90" s="12">
        <f t="shared" si="9"/>
        <v>2111</v>
      </c>
      <c r="F90" s="23">
        <v>0</v>
      </c>
      <c r="G90" s="13">
        <f t="shared" ref="G90:G124" si="10">IF(F90&gt;D90,F90/0,ROUND(C90*F90,2))</f>
        <v>0</v>
      </c>
      <c r="K90" s="21"/>
      <c r="M90" s="21"/>
    </row>
    <row r="91" spans="1:13" x14ac:dyDescent="0.3">
      <c r="A91" s="5">
        <v>63</v>
      </c>
      <c r="B91" s="10" t="s">
        <v>76</v>
      </c>
      <c r="C91" s="11">
        <v>2</v>
      </c>
      <c r="D91" s="12">
        <v>489.64</v>
      </c>
      <c r="E91" s="12">
        <f t="shared" si="9"/>
        <v>979.28</v>
      </c>
      <c r="F91" s="23">
        <v>0</v>
      </c>
      <c r="G91" s="13">
        <f t="shared" si="10"/>
        <v>0</v>
      </c>
      <c r="K91" s="21"/>
      <c r="M91" s="21"/>
    </row>
    <row r="92" spans="1:13" x14ac:dyDescent="0.3">
      <c r="A92" s="5">
        <v>64</v>
      </c>
      <c r="B92" s="10" t="s">
        <v>77</v>
      </c>
      <c r="C92" s="11">
        <v>5</v>
      </c>
      <c r="D92" s="12">
        <v>102.14</v>
      </c>
      <c r="E92" s="12">
        <f t="shared" si="9"/>
        <v>510.7</v>
      </c>
      <c r="F92" s="23">
        <v>0</v>
      </c>
      <c r="G92" s="13">
        <f t="shared" si="10"/>
        <v>0</v>
      </c>
      <c r="K92" s="21"/>
      <c r="M92" s="21"/>
    </row>
    <row r="93" spans="1:13" x14ac:dyDescent="0.3">
      <c r="A93" s="5">
        <v>65</v>
      </c>
      <c r="B93" s="10" t="s">
        <v>78</v>
      </c>
      <c r="C93" s="11">
        <v>15</v>
      </c>
      <c r="D93" s="12">
        <v>24.18</v>
      </c>
      <c r="E93" s="12">
        <f t="shared" si="9"/>
        <v>362.7</v>
      </c>
      <c r="F93" s="23">
        <v>0</v>
      </c>
      <c r="G93" s="13">
        <f t="shared" si="10"/>
        <v>0</v>
      </c>
      <c r="K93" s="21"/>
      <c r="M93" s="21"/>
    </row>
    <row r="94" spans="1:13" x14ac:dyDescent="0.3">
      <c r="A94" s="5">
        <v>66</v>
      </c>
      <c r="B94" s="10" t="s">
        <v>79</v>
      </c>
      <c r="C94" s="11">
        <v>9</v>
      </c>
      <c r="D94" s="12">
        <v>19.149999999999999</v>
      </c>
      <c r="E94" s="12">
        <f t="shared" si="9"/>
        <v>172.35</v>
      </c>
      <c r="F94" s="23">
        <v>0</v>
      </c>
      <c r="G94" s="13">
        <f t="shared" si="10"/>
        <v>0</v>
      </c>
      <c r="K94" s="21"/>
      <c r="M94" s="21"/>
    </row>
    <row r="95" spans="1:13" x14ac:dyDescent="0.3">
      <c r="A95" s="5">
        <v>67</v>
      </c>
      <c r="B95" s="10" t="s">
        <v>80</v>
      </c>
      <c r="C95" s="11">
        <v>5</v>
      </c>
      <c r="D95" s="12">
        <v>26.75</v>
      </c>
      <c r="E95" s="12">
        <f t="shared" si="9"/>
        <v>133.75</v>
      </c>
      <c r="F95" s="23">
        <v>0</v>
      </c>
      <c r="G95" s="13">
        <f t="shared" si="10"/>
        <v>0</v>
      </c>
      <c r="K95" s="21"/>
      <c r="M95" s="21"/>
    </row>
    <row r="96" spans="1:13" x14ac:dyDescent="0.3">
      <c r="A96" s="5">
        <v>68</v>
      </c>
      <c r="B96" s="10" t="s">
        <v>81</v>
      </c>
      <c r="C96" s="11">
        <v>15</v>
      </c>
      <c r="D96" s="12">
        <v>30.23</v>
      </c>
      <c r="E96" s="12">
        <f t="shared" si="9"/>
        <v>453.45</v>
      </c>
      <c r="F96" s="23">
        <v>0</v>
      </c>
      <c r="G96" s="13">
        <f t="shared" si="10"/>
        <v>0</v>
      </c>
      <c r="K96" s="21"/>
      <c r="M96" s="21"/>
    </row>
    <row r="97" spans="1:13" x14ac:dyDescent="0.3">
      <c r="A97" s="5">
        <v>69</v>
      </c>
      <c r="B97" s="10" t="s">
        <v>82</v>
      </c>
      <c r="C97" s="11">
        <v>30</v>
      </c>
      <c r="D97" s="12">
        <v>22.33</v>
      </c>
      <c r="E97" s="12">
        <f t="shared" si="9"/>
        <v>669.9</v>
      </c>
      <c r="F97" s="23">
        <v>0</v>
      </c>
      <c r="G97" s="13">
        <f t="shared" si="10"/>
        <v>0</v>
      </c>
      <c r="K97" s="21"/>
      <c r="M97" s="21"/>
    </row>
    <row r="98" spans="1:13" x14ac:dyDescent="0.3">
      <c r="A98" s="5">
        <v>70</v>
      </c>
      <c r="B98" s="10" t="s">
        <v>83</v>
      </c>
      <c r="C98" s="11">
        <v>10</v>
      </c>
      <c r="D98" s="12">
        <v>49.81</v>
      </c>
      <c r="E98" s="12">
        <f t="shared" si="9"/>
        <v>498.1</v>
      </c>
      <c r="F98" s="23">
        <v>0</v>
      </c>
      <c r="G98" s="13">
        <f t="shared" si="10"/>
        <v>0</v>
      </c>
      <c r="K98" s="21"/>
      <c r="M98" s="21"/>
    </row>
    <row r="99" spans="1:13" x14ac:dyDescent="0.3">
      <c r="A99" s="5">
        <v>71</v>
      </c>
      <c r="B99" s="10" t="s">
        <v>84</v>
      </c>
      <c r="C99" s="11">
        <v>30</v>
      </c>
      <c r="D99" s="12">
        <v>32.14</v>
      </c>
      <c r="E99" s="12">
        <f t="shared" si="9"/>
        <v>964.2</v>
      </c>
      <c r="F99" s="23">
        <v>0</v>
      </c>
      <c r="G99" s="13">
        <f t="shared" si="10"/>
        <v>0</v>
      </c>
      <c r="K99" s="21"/>
      <c r="M99" s="21"/>
    </row>
    <row r="100" spans="1:13" x14ac:dyDescent="0.3">
      <c r="A100" s="5">
        <v>72</v>
      </c>
      <c r="B100" s="10" t="s">
        <v>85</v>
      </c>
      <c r="C100" s="11">
        <v>30</v>
      </c>
      <c r="D100" s="12">
        <v>36.270000000000003</v>
      </c>
      <c r="E100" s="12">
        <f t="shared" si="9"/>
        <v>1088.0999999999999</v>
      </c>
      <c r="F100" s="23">
        <v>0</v>
      </c>
      <c r="G100" s="13">
        <f t="shared" si="10"/>
        <v>0</v>
      </c>
      <c r="K100" s="21"/>
      <c r="M100" s="21"/>
    </row>
    <row r="101" spans="1:13" x14ac:dyDescent="0.3">
      <c r="A101" s="5">
        <v>73</v>
      </c>
      <c r="B101" s="10" t="s">
        <v>86</v>
      </c>
      <c r="C101" s="11">
        <v>25</v>
      </c>
      <c r="D101" s="12">
        <v>52.01</v>
      </c>
      <c r="E101" s="12">
        <f t="shared" si="9"/>
        <v>1300.25</v>
      </c>
      <c r="F101" s="23">
        <v>0</v>
      </c>
      <c r="G101" s="13">
        <f t="shared" si="10"/>
        <v>0</v>
      </c>
      <c r="K101" s="21"/>
      <c r="M101" s="21"/>
    </row>
    <row r="102" spans="1:13" x14ac:dyDescent="0.3">
      <c r="A102" s="5">
        <v>74</v>
      </c>
      <c r="B102" s="10" t="s">
        <v>87</v>
      </c>
      <c r="C102" s="11">
        <v>6</v>
      </c>
      <c r="D102" s="12">
        <v>98.52</v>
      </c>
      <c r="E102" s="12">
        <f t="shared" si="9"/>
        <v>591.12</v>
      </c>
      <c r="F102" s="23">
        <v>0</v>
      </c>
      <c r="G102" s="13">
        <f t="shared" si="10"/>
        <v>0</v>
      </c>
      <c r="K102" s="21"/>
      <c r="M102" s="21"/>
    </row>
    <row r="103" spans="1:13" x14ac:dyDescent="0.3">
      <c r="A103" s="5">
        <v>75</v>
      </c>
      <c r="B103" s="10" t="s">
        <v>88</v>
      </c>
      <c r="C103" s="11">
        <v>10</v>
      </c>
      <c r="D103" s="12">
        <v>124.97</v>
      </c>
      <c r="E103" s="12">
        <f t="shared" si="9"/>
        <v>1249.7</v>
      </c>
      <c r="F103" s="23">
        <v>0</v>
      </c>
      <c r="G103" s="13">
        <f t="shared" si="10"/>
        <v>0</v>
      </c>
      <c r="K103" s="21"/>
      <c r="M103" s="21"/>
    </row>
    <row r="104" spans="1:13" x14ac:dyDescent="0.3">
      <c r="A104" s="5">
        <v>76</v>
      </c>
      <c r="B104" s="10" t="s">
        <v>89</v>
      </c>
      <c r="C104" s="11">
        <v>15</v>
      </c>
      <c r="D104" s="12">
        <v>74.97</v>
      </c>
      <c r="E104" s="12">
        <f t="shared" si="9"/>
        <v>1124.55</v>
      </c>
      <c r="F104" s="23">
        <v>0</v>
      </c>
      <c r="G104" s="13">
        <f t="shared" si="10"/>
        <v>0</v>
      </c>
      <c r="K104" s="21"/>
      <c r="M104" s="21"/>
    </row>
    <row r="105" spans="1:13" x14ac:dyDescent="0.3">
      <c r="A105" s="5">
        <v>77</v>
      </c>
      <c r="B105" s="10" t="s">
        <v>90</v>
      </c>
      <c r="C105" s="11">
        <v>15</v>
      </c>
      <c r="D105" s="12">
        <v>40.67</v>
      </c>
      <c r="E105" s="12">
        <f t="shared" si="9"/>
        <v>610.04999999999995</v>
      </c>
      <c r="F105" s="23">
        <v>0</v>
      </c>
      <c r="G105" s="13">
        <f t="shared" si="10"/>
        <v>0</v>
      </c>
      <c r="K105" s="21"/>
      <c r="M105" s="21"/>
    </row>
    <row r="106" spans="1:13" x14ac:dyDescent="0.3">
      <c r="A106" s="5">
        <v>78</v>
      </c>
      <c r="B106" s="10" t="s">
        <v>91</v>
      </c>
      <c r="C106" s="11">
        <v>5</v>
      </c>
      <c r="D106" s="12">
        <v>129.56</v>
      </c>
      <c r="E106" s="12">
        <f t="shared" si="9"/>
        <v>647.79999999999995</v>
      </c>
      <c r="F106" s="23">
        <v>0</v>
      </c>
      <c r="G106" s="13">
        <f t="shared" si="10"/>
        <v>0</v>
      </c>
      <c r="K106" s="21"/>
      <c r="M106" s="21"/>
    </row>
    <row r="107" spans="1:13" x14ac:dyDescent="0.3">
      <c r="A107" s="5">
        <v>79</v>
      </c>
      <c r="B107" s="10" t="s">
        <v>92</v>
      </c>
      <c r="C107" s="11">
        <v>25</v>
      </c>
      <c r="D107" s="12">
        <v>23.42</v>
      </c>
      <c r="E107" s="12">
        <f t="shared" si="9"/>
        <v>585.5</v>
      </c>
      <c r="F107" s="23">
        <v>0</v>
      </c>
      <c r="G107" s="13">
        <f t="shared" si="10"/>
        <v>0</v>
      </c>
      <c r="K107" s="21"/>
      <c r="M107" s="21"/>
    </row>
    <row r="108" spans="1:13" x14ac:dyDescent="0.3">
      <c r="A108" s="5">
        <v>80</v>
      </c>
      <c r="B108" s="10" t="s">
        <v>93</v>
      </c>
      <c r="C108" s="11">
        <v>5</v>
      </c>
      <c r="D108" s="12">
        <v>178.76</v>
      </c>
      <c r="E108" s="12">
        <f t="shared" si="9"/>
        <v>893.8</v>
      </c>
      <c r="F108" s="23">
        <v>0</v>
      </c>
      <c r="G108" s="13">
        <f t="shared" si="10"/>
        <v>0</v>
      </c>
      <c r="K108" s="21"/>
      <c r="M108" s="21"/>
    </row>
    <row r="109" spans="1:13" x14ac:dyDescent="0.3">
      <c r="A109" s="5">
        <v>81</v>
      </c>
      <c r="B109" s="10" t="s">
        <v>94</v>
      </c>
      <c r="C109" s="11">
        <v>5</v>
      </c>
      <c r="D109" s="12">
        <v>36.28</v>
      </c>
      <c r="E109" s="12">
        <f t="shared" si="9"/>
        <v>181.4</v>
      </c>
      <c r="F109" s="23">
        <v>0</v>
      </c>
      <c r="G109" s="13">
        <f t="shared" si="10"/>
        <v>0</v>
      </c>
      <c r="K109" s="21"/>
      <c r="M109" s="21"/>
    </row>
    <row r="110" spans="1:13" x14ac:dyDescent="0.3">
      <c r="A110" s="5">
        <v>82</v>
      </c>
      <c r="B110" s="10" t="s">
        <v>95</v>
      </c>
      <c r="C110" s="11">
        <v>5</v>
      </c>
      <c r="D110" s="12">
        <v>73.41</v>
      </c>
      <c r="E110" s="12">
        <f t="shared" si="9"/>
        <v>367.05</v>
      </c>
      <c r="F110" s="23">
        <v>0</v>
      </c>
      <c r="G110" s="13">
        <f t="shared" si="10"/>
        <v>0</v>
      </c>
      <c r="K110" s="21"/>
      <c r="M110" s="21"/>
    </row>
    <row r="111" spans="1:13" x14ac:dyDescent="0.3">
      <c r="A111" s="5">
        <v>83</v>
      </c>
      <c r="B111" s="10" t="s">
        <v>96</v>
      </c>
      <c r="C111" s="11">
        <v>5</v>
      </c>
      <c r="D111" s="12">
        <v>132.63</v>
      </c>
      <c r="E111" s="12">
        <f t="shared" si="9"/>
        <v>663.15</v>
      </c>
      <c r="F111" s="23">
        <v>0</v>
      </c>
      <c r="G111" s="13">
        <f t="shared" si="10"/>
        <v>0</v>
      </c>
      <c r="K111" s="21"/>
      <c r="M111" s="21"/>
    </row>
    <row r="112" spans="1:13" x14ac:dyDescent="0.3">
      <c r="A112" s="5">
        <v>84</v>
      </c>
      <c r="B112" s="10" t="s">
        <v>97</v>
      </c>
      <c r="C112" s="11">
        <v>1</v>
      </c>
      <c r="D112" s="12">
        <v>2364.16</v>
      </c>
      <c r="E112" s="12">
        <f t="shared" si="9"/>
        <v>2364.16</v>
      </c>
      <c r="F112" s="23">
        <v>0</v>
      </c>
      <c r="G112" s="13">
        <f t="shared" si="10"/>
        <v>0</v>
      </c>
      <c r="K112" s="21"/>
      <c r="M112" s="21"/>
    </row>
    <row r="113" spans="1:13" x14ac:dyDescent="0.3">
      <c r="A113" s="5">
        <v>85</v>
      </c>
      <c r="B113" s="10" t="s">
        <v>98</v>
      </c>
      <c r="C113" s="11">
        <v>20</v>
      </c>
      <c r="D113" s="12">
        <v>39.85</v>
      </c>
      <c r="E113" s="12">
        <f t="shared" si="9"/>
        <v>797</v>
      </c>
      <c r="F113" s="23">
        <v>0</v>
      </c>
      <c r="G113" s="13">
        <f t="shared" si="10"/>
        <v>0</v>
      </c>
      <c r="K113" s="21"/>
      <c r="M113" s="21"/>
    </row>
    <row r="114" spans="1:13" x14ac:dyDescent="0.3">
      <c r="A114" s="5">
        <v>86</v>
      </c>
      <c r="B114" s="10" t="s">
        <v>99</v>
      </c>
      <c r="C114" s="11">
        <v>30</v>
      </c>
      <c r="D114" s="12">
        <v>40.159999999999997</v>
      </c>
      <c r="E114" s="12">
        <f t="shared" si="9"/>
        <v>1204.8</v>
      </c>
      <c r="F114" s="23">
        <v>0</v>
      </c>
      <c r="G114" s="13">
        <f t="shared" si="10"/>
        <v>0</v>
      </c>
      <c r="K114" s="21"/>
      <c r="M114" s="21"/>
    </row>
    <row r="115" spans="1:13" x14ac:dyDescent="0.3">
      <c r="A115" s="5">
        <v>87</v>
      </c>
      <c r="B115" s="10" t="s">
        <v>100</v>
      </c>
      <c r="C115" s="11">
        <v>11.54</v>
      </c>
      <c r="D115" s="12">
        <v>96.52</v>
      </c>
      <c r="E115" s="12">
        <f t="shared" si="9"/>
        <v>1113.8399999999999</v>
      </c>
      <c r="F115" s="23">
        <v>0</v>
      </c>
      <c r="G115" s="13">
        <f t="shared" si="10"/>
        <v>0</v>
      </c>
      <c r="K115" s="21"/>
      <c r="M115" s="21"/>
    </row>
    <row r="116" spans="1:13" x14ac:dyDescent="0.3">
      <c r="A116" s="5">
        <v>88</v>
      </c>
      <c r="B116" s="10" t="s">
        <v>101</v>
      </c>
      <c r="C116" s="11">
        <v>2</v>
      </c>
      <c r="D116" s="12">
        <v>68.2</v>
      </c>
      <c r="E116" s="12">
        <f t="shared" si="9"/>
        <v>136.4</v>
      </c>
      <c r="F116" s="23">
        <v>0</v>
      </c>
      <c r="G116" s="13">
        <f t="shared" si="10"/>
        <v>0</v>
      </c>
      <c r="K116" s="21"/>
      <c r="M116" s="21"/>
    </row>
    <row r="117" spans="1:13" x14ac:dyDescent="0.3">
      <c r="A117" s="5">
        <v>89</v>
      </c>
      <c r="B117" s="10" t="s">
        <v>102</v>
      </c>
      <c r="C117" s="11">
        <v>5</v>
      </c>
      <c r="D117" s="12">
        <v>203.98</v>
      </c>
      <c r="E117" s="12">
        <f t="shared" si="9"/>
        <v>1019.9</v>
      </c>
      <c r="F117" s="23">
        <v>0</v>
      </c>
      <c r="G117" s="13">
        <f t="shared" si="10"/>
        <v>0</v>
      </c>
      <c r="K117" s="21"/>
      <c r="M117" s="21"/>
    </row>
    <row r="118" spans="1:13" x14ac:dyDescent="0.3">
      <c r="A118" s="5">
        <v>90</v>
      </c>
      <c r="B118" s="10" t="s">
        <v>103</v>
      </c>
      <c r="C118" s="11">
        <v>330</v>
      </c>
      <c r="D118" s="12">
        <v>13.6</v>
      </c>
      <c r="E118" s="12">
        <f t="shared" si="9"/>
        <v>4488</v>
      </c>
      <c r="F118" s="23">
        <v>0</v>
      </c>
      <c r="G118" s="13">
        <f t="shared" si="10"/>
        <v>0</v>
      </c>
      <c r="K118" s="21"/>
      <c r="M118" s="21"/>
    </row>
    <row r="119" spans="1:13" x14ac:dyDescent="0.3">
      <c r="A119" s="5">
        <v>91</v>
      </c>
      <c r="B119" s="10" t="s">
        <v>104</v>
      </c>
      <c r="C119" s="11">
        <v>8</v>
      </c>
      <c r="D119" s="12">
        <v>345.41</v>
      </c>
      <c r="E119" s="12">
        <f t="shared" si="9"/>
        <v>2763.28</v>
      </c>
      <c r="F119" s="23">
        <v>0</v>
      </c>
      <c r="G119" s="13">
        <f t="shared" si="10"/>
        <v>0</v>
      </c>
      <c r="K119" s="21"/>
      <c r="M119" s="21"/>
    </row>
    <row r="120" spans="1:13" x14ac:dyDescent="0.3">
      <c r="A120" s="5">
        <v>92</v>
      </c>
      <c r="B120" s="10" t="s">
        <v>105</v>
      </c>
      <c r="C120" s="11">
        <v>2</v>
      </c>
      <c r="D120" s="12">
        <v>1613.13</v>
      </c>
      <c r="E120" s="12">
        <f t="shared" si="9"/>
        <v>3226.26</v>
      </c>
      <c r="F120" s="23">
        <v>0</v>
      </c>
      <c r="G120" s="13">
        <f t="shared" si="10"/>
        <v>0</v>
      </c>
      <c r="K120" s="21"/>
      <c r="M120" s="21"/>
    </row>
    <row r="121" spans="1:13" x14ac:dyDescent="0.3">
      <c r="A121" s="5">
        <v>93</v>
      </c>
      <c r="B121" s="10" t="s">
        <v>106</v>
      </c>
      <c r="C121" s="11">
        <v>40</v>
      </c>
      <c r="D121" s="12">
        <v>35.65</v>
      </c>
      <c r="E121" s="12">
        <f t="shared" si="9"/>
        <v>1426</v>
      </c>
      <c r="F121" s="23">
        <v>0</v>
      </c>
      <c r="G121" s="13">
        <f t="shared" si="10"/>
        <v>0</v>
      </c>
      <c r="K121" s="21"/>
      <c r="M121" s="21"/>
    </row>
    <row r="122" spans="1:13" x14ac:dyDescent="0.3">
      <c r="A122" s="5">
        <v>94</v>
      </c>
      <c r="B122" s="10" t="s">
        <v>107</v>
      </c>
      <c r="C122" s="11">
        <v>2</v>
      </c>
      <c r="D122" s="12">
        <v>89.52</v>
      </c>
      <c r="E122" s="12">
        <f t="shared" si="9"/>
        <v>179.04</v>
      </c>
      <c r="F122" s="23">
        <v>0</v>
      </c>
      <c r="G122" s="13">
        <f t="shared" si="10"/>
        <v>0</v>
      </c>
      <c r="K122" s="21"/>
      <c r="M122" s="21"/>
    </row>
    <row r="123" spans="1:13" x14ac:dyDescent="0.3">
      <c r="A123" s="6"/>
      <c r="B123" s="7" t="s">
        <v>108</v>
      </c>
      <c r="C123" s="8"/>
      <c r="D123" s="34"/>
      <c r="E123" s="8"/>
      <c r="F123" s="8"/>
      <c r="G123" s="9"/>
      <c r="K123" s="21"/>
      <c r="M123" s="21"/>
    </row>
    <row r="124" spans="1:13" ht="15" thickBot="1" x14ac:dyDescent="0.35">
      <c r="A124" s="5">
        <v>95</v>
      </c>
      <c r="B124" s="10" t="s">
        <v>11</v>
      </c>
      <c r="C124" s="11">
        <v>1</v>
      </c>
      <c r="D124" s="12">
        <v>10000</v>
      </c>
      <c r="E124" s="12">
        <f t="shared" si="9"/>
        <v>10000</v>
      </c>
      <c r="F124" s="12">
        <v>10000</v>
      </c>
      <c r="G124" s="13">
        <f t="shared" si="10"/>
        <v>10000</v>
      </c>
      <c r="K124" s="21"/>
      <c r="M124" s="21"/>
    </row>
    <row r="125" spans="1:13" ht="19.5" customHeight="1" x14ac:dyDescent="0.3">
      <c r="A125" s="14"/>
      <c r="B125" s="14"/>
      <c r="C125" s="14"/>
      <c r="D125" s="15"/>
      <c r="E125" s="16">
        <f>SUM(E13:E124)</f>
        <v>238598.57000000007</v>
      </c>
      <c r="F125" s="17"/>
      <c r="G125" s="18">
        <f>IF(SUM(G13:G124)=10000,0,SUM(G13:G124))</f>
        <v>0</v>
      </c>
      <c r="K125" s="22"/>
    </row>
    <row r="126" spans="1:13" ht="15" thickBot="1" x14ac:dyDescent="0.35">
      <c r="A126" s="19"/>
      <c r="B126" s="19"/>
      <c r="C126" s="19"/>
      <c r="D126" s="19"/>
      <c r="E126" s="19"/>
      <c r="F126" s="19"/>
      <c r="G126" s="19"/>
    </row>
    <row r="127" spans="1:13" ht="16.2" thickBot="1" x14ac:dyDescent="0.35">
      <c r="A127" s="36" t="s">
        <v>12</v>
      </c>
      <c r="B127" s="36"/>
      <c r="C127" s="36"/>
      <c r="D127" s="36"/>
      <c r="E127" s="36"/>
      <c r="F127" s="37">
        <f>IF(G125&lt;=238598.57,G125,"ERROR: Límite superado")</f>
        <v>0</v>
      </c>
      <c r="G127" s="38"/>
    </row>
    <row r="128" spans="1:13" ht="31.95" customHeight="1" x14ac:dyDescent="0.3">
      <c r="A128" s="39" t="s">
        <v>114</v>
      </c>
      <c r="B128" s="40"/>
      <c r="C128" s="40"/>
      <c r="D128" s="40"/>
      <c r="E128" s="40"/>
      <c r="F128" s="40"/>
      <c r="G128" s="40"/>
    </row>
  </sheetData>
  <sheetProtection password="C88F" sheet="1" objects="1" scenarios="1"/>
  <mergeCells count="11">
    <mergeCell ref="A127:E127"/>
    <mergeCell ref="F127:G127"/>
    <mergeCell ref="A128:G128"/>
    <mergeCell ref="A1:G1"/>
    <mergeCell ref="A2:G2"/>
    <mergeCell ref="A3:G3"/>
    <mergeCell ref="A6:G6"/>
    <mergeCell ref="A7:G7"/>
    <mergeCell ref="A9:B10"/>
    <mergeCell ref="C9:G10"/>
    <mergeCell ref="A5:G5"/>
  </mergeCells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2021-07-05T07:29:04Z</dcterms:modified>
</cp:coreProperties>
</file>