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workbookProtection workbookPassword="CF7A" lockStructure="1"/>
  <bookViews>
    <workbookView xWindow="120" yWindow="120" windowWidth="15410" windowHeight="5140"/>
  </bookViews>
  <sheets>
    <sheet name="proposición económica" sheetId="3" r:id="rId1"/>
  </sheets>
  <definedNames>
    <definedName name="_xlnm.Print_Titles" localSheetId="0">'proposición económica'!$11:$11</definedName>
  </definedNames>
  <calcPr calcId="145621"/>
</workbook>
</file>

<file path=xl/calcChain.xml><?xml version="1.0" encoding="utf-8"?>
<calcChain xmlns="http://schemas.openxmlformats.org/spreadsheetml/2006/main">
  <c r="H228" i="3" l="1"/>
  <c r="F228" i="3"/>
  <c r="H226" i="3" l="1"/>
  <c r="H225" i="3"/>
  <c r="H224" i="3"/>
  <c r="H223" i="3"/>
  <c r="H222" i="3"/>
  <c r="H221" i="3"/>
  <c r="H220" i="3"/>
  <c r="H219" i="3"/>
  <c r="H218" i="3"/>
  <c r="H217" i="3"/>
  <c r="H216" i="3"/>
  <c r="H215" i="3"/>
  <c r="H214" i="3"/>
  <c r="H213" i="3"/>
  <c r="H212" i="3"/>
  <c r="H211" i="3"/>
  <c r="H210" i="3"/>
  <c r="H209" i="3"/>
  <c r="H207" i="3"/>
  <c r="H206" i="3"/>
  <c r="H205" i="3"/>
  <c r="H204" i="3"/>
  <c r="H203" i="3"/>
  <c r="H202" i="3"/>
  <c r="H201" i="3"/>
  <c r="H200" i="3"/>
  <c r="H199" i="3"/>
  <c r="H198" i="3"/>
  <c r="H197" i="3"/>
  <c r="H196" i="3"/>
  <c r="H195" i="3"/>
  <c r="H194" i="3"/>
  <c r="H193" i="3"/>
  <c r="H192" i="3"/>
  <c r="H191" i="3"/>
  <c r="H190" i="3"/>
  <c r="H189" i="3"/>
  <c r="H188" i="3"/>
  <c r="H187" i="3"/>
  <c r="H186" i="3"/>
  <c r="H185" i="3"/>
  <c r="H184" i="3"/>
  <c r="H183" i="3"/>
  <c r="H182" i="3"/>
  <c r="H181" i="3"/>
  <c r="H180" i="3"/>
  <c r="H179" i="3"/>
  <c r="H178" i="3"/>
  <c r="H177" i="3"/>
  <c r="H176" i="3"/>
  <c r="H175" i="3"/>
  <c r="H174" i="3"/>
  <c r="H173" i="3"/>
  <c r="H172" i="3"/>
  <c r="H170" i="3"/>
  <c r="H169" i="3"/>
  <c r="H168" i="3"/>
  <c r="H167" i="3"/>
  <c r="H166" i="3"/>
  <c r="H165" i="3"/>
  <c r="H164" i="3"/>
  <c r="H163" i="3"/>
  <c r="H162" i="3"/>
  <c r="H161" i="3"/>
  <c r="H160" i="3"/>
  <c r="H159" i="3"/>
  <c r="H158" i="3"/>
  <c r="H157" i="3"/>
  <c r="H156" i="3"/>
  <c r="H155" i="3"/>
  <c r="H154" i="3"/>
  <c r="H153" i="3"/>
  <c r="H152" i="3"/>
  <c r="H151" i="3"/>
  <c r="H150" i="3"/>
  <c r="H149" i="3"/>
  <c r="H148" i="3"/>
  <c r="H147" i="3"/>
  <c r="H146" i="3"/>
  <c r="H145" i="3"/>
  <c r="H144" i="3"/>
  <c r="H143" i="3"/>
  <c r="H142" i="3"/>
  <c r="H141" i="3"/>
  <c r="H140" i="3"/>
  <c r="H139" i="3"/>
  <c r="H70" i="3"/>
  <c r="H69" i="3"/>
  <c r="H68" i="3"/>
  <c r="H67" i="3"/>
  <c r="H66" i="3"/>
  <c r="H65" i="3"/>
  <c r="H64" i="3"/>
  <c r="H63" i="3"/>
  <c r="H62" i="3"/>
  <c r="H61" i="3"/>
  <c r="H60" i="3"/>
  <c r="H59" i="3"/>
  <c r="H58" i="3"/>
  <c r="H57" i="3"/>
  <c r="H56" i="3"/>
  <c r="H55" i="3"/>
  <c r="H54" i="3"/>
  <c r="H53" i="3"/>
  <c r="H52" i="3"/>
  <c r="H51" i="3"/>
  <c r="H50" i="3"/>
  <c r="H49" i="3"/>
  <c r="H48" i="3"/>
  <c r="H47" i="3"/>
  <c r="H46" i="3"/>
  <c r="H45" i="3"/>
  <c r="H44" i="3"/>
  <c r="H43" i="3"/>
  <c r="H42" i="3"/>
  <c r="H41" i="3"/>
  <c r="H40" i="3"/>
  <c r="H39" i="3"/>
  <c r="H38" i="3"/>
  <c r="H37" i="3"/>
  <c r="H36" i="3"/>
  <c r="H35" i="3"/>
  <c r="H34" i="3"/>
  <c r="H33" i="3"/>
  <c r="H32" i="3"/>
  <c r="H31" i="3"/>
  <c r="H30" i="3"/>
  <c r="H29" i="3"/>
  <c r="H28" i="3"/>
  <c r="H27" i="3"/>
  <c r="H26" i="3"/>
  <c r="H25" i="3"/>
  <c r="H24" i="3"/>
  <c r="H23" i="3"/>
  <c r="H22" i="3"/>
  <c r="H21" i="3"/>
  <c r="H20" i="3"/>
  <c r="H19" i="3"/>
  <c r="H18" i="3"/>
  <c r="H17" i="3"/>
  <c r="H16" i="3"/>
  <c r="H15" i="3"/>
  <c r="H14" i="3"/>
  <c r="H13" i="3"/>
  <c r="H76" i="3"/>
  <c r="H75" i="3"/>
  <c r="H74" i="3"/>
  <c r="H73" i="3"/>
  <c r="H72" i="3"/>
  <c r="H91" i="3"/>
  <c r="H90" i="3"/>
  <c r="H89" i="3"/>
  <c r="H88" i="3"/>
  <c r="H87" i="3"/>
  <c r="H86" i="3"/>
  <c r="H85" i="3"/>
  <c r="H84" i="3"/>
  <c r="H83" i="3"/>
  <c r="H82" i="3"/>
  <c r="H81" i="3"/>
  <c r="H80" i="3"/>
  <c r="H79" i="3"/>
  <c r="H78" i="3"/>
  <c r="H138" i="3"/>
  <c r="H137" i="3"/>
  <c r="H136" i="3"/>
  <c r="H135" i="3"/>
  <c r="H134" i="3"/>
  <c r="H133" i="3"/>
  <c r="H132" i="3"/>
  <c r="H131" i="3"/>
  <c r="H130" i="3"/>
  <c r="H129" i="3"/>
  <c r="H128" i="3"/>
  <c r="H127" i="3"/>
  <c r="H126" i="3"/>
  <c r="H125" i="3"/>
  <c r="H124" i="3"/>
  <c r="H123" i="3"/>
  <c r="H122" i="3"/>
  <c r="H121" i="3"/>
  <c r="H120" i="3"/>
  <c r="H119" i="3"/>
  <c r="H118" i="3"/>
  <c r="H117" i="3"/>
  <c r="H116" i="3"/>
  <c r="H115" i="3"/>
  <c r="H114" i="3"/>
  <c r="H113" i="3"/>
  <c r="H112" i="3"/>
  <c r="H111" i="3"/>
  <c r="H109" i="3"/>
  <c r="H108" i="3"/>
  <c r="H107" i="3"/>
  <c r="H106" i="3"/>
  <c r="H105" i="3"/>
  <c r="H104" i="3"/>
  <c r="H103" i="3"/>
  <c r="H102" i="3"/>
  <c r="H101" i="3"/>
  <c r="H100" i="3"/>
  <c r="H99" i="3"/>
  <c r="H98" i="3"/>
  <c r="H97" i="3"/>
  <c r="H96" i="3"/>
  <c r="H95" i="3"/>
  <c r="H94" i="3"/>
  <c r="H93" i="3"/>
  <c r="H110" i="3"/>
  <c r="H229" i="3" l="1"/>
  <c r="F226" i="3"/>
  <c r="F225" i="3"/>
  <c r="F224" i="3"/>
  <c r="F223" i="3"/>
  <c r="F222" i="3"/>
  <c r="F221" i="3"/>
  <c r="F220" i="3"/>
  <c r="F219" i="3"/>
  <c r="F218" i="3"/>
  <c r="F217" i="3"/>
  <c r="F216" i="3"/>
  <c r="F215" i="3"/>
  <c r="F214" i="3"/>
  <c r="F213" i="3"/>
  <c r="F212" i="3"/>
  <c r="F211" i="3"/>
  <c r="F210" i="3"/>
  <c r="F209" i="3"/>
  <c r="F207" i="3"/>
  <c r="F206" i="3"/>
  <c r="F205" i="3"/>
  <c r="F204" i="3"/>
  <c r="F203" i="3"/>
  <c r="F202" i="3"/>
  <c r="F201" i="3"/>
  <c r="F200" i="3"/>
  <c r="F199" i="3"/>
  <c r="F198" i="3"/>
  <c r="F197" i="3"/>
  <c r="F196" i="3"/>
  <c r="F195" i="3"/>
  <c r="F194" i="3"/>
  <c r="F193" i="3"/>
  <c r="F192" i="3"/>
  <c r="F191" i="3"/>
  <c r="F190" i="3"/>
  <c r="F189" i="3"/>
  <c r="F188" i="3"/>
  <c r="F187" i="3"/>
  <c r="F186" i="3"/>
  <c r="F185" i="3"/>
  <c r="F184" i="3"/>
  <c r="F183" i="3"/>
  <c r="F182" i="3"/>
  <c r="F181" i="3"/>
  <c r="F180" i="3"/>
  <c r="F179" i="3"/>
  <c r="F178" i="3"/>
  <c r="F177" i="3"/>
  <c r="F176" i="3"/>
  <c r="F175" i="3"/>
  <c r="F174" i="3"/>
  <c r="F173" i="3"/>
  <c r="F172" i="3"/>
  <c r="F170" i="3"/>
  <c r="F169" i="3"/>
  <c r="F168" i="3"/>
  <c r="F167" i="3"/>
  <c r="F166" i="3"/>
  <c r="F165" i="3"/>
  <c r="F164" i="3"/>
  <c r="F163" i="3"/>
  <c r="F162" i="3"/>
  <c r="F161" i="3"/>
  <c r="F160" i="3"/>
  <c r="F159" i="3"/>
  <c r="F158" i="3"/>
  <c r="F157" i="3"/>
  <c r="F156" i="3"/>
  <c r="F155" i="3"/>
  <c r="F154" i="3"/>
  <c r="F153" i="3"/>
  <c r="F152" i="3"/>
  <c r="F151" i="3"/>
  <c r="F150" i="3"/>
  <c r="F149" i="3"/>
  <c r="F148" i="3"/>
  <c r="F147" i="3"/>
  <c r="F146" i="3"/>
  <c r="F145" i="3"/>
  <c r="F144" i="3"/>
  <c r="F143" i="3"/>
  <c r="F142" i="3"/>
  <c r="F141" i="3"/>
  <c r="F140" i="3"/>
  <c r="F139" i="3"/>
  <c r="F138" i="3"/>
  <c r="F137" i="3"/>
  <c r="F136" i="3"/>
  <c r="F135" i="3"/>
  <c r="F134" i="3"/>
  <c r="F133" i="3"/>
  <c r="F132" i="3"/>
  <c r="F131" i="3"/>
  <c r="F130" i="3"/>
  <c r="F129" i="3"/>
  <c r="F128" i="3"/>
  <c r="F127" i="3"/>
  <c r="F126" i="3"/>
  <c r="F125" i="3"/>
  <c r="F124" i="3"/>
  <c r="F123" i="3"/>
  <c r="F122" i="3"/>
  <c r="F121" i="3"/>
  <c r="F120" i="3"/>
  <c r="F119" i="3"/>
  <c r="F118" i="3"/>
  <c r="F117" i="3"/>
  <c r="F116" i="3"/>
  <c r="F115" i="3"/>
  <c r="F114" i="3"/>
  <c r="F113" i="3"/>
  <c r="F112" i="3"/>
  <c r="F111" i="3"/>
  <c r="F110" i="3"/>
  <c r="F109" i="3"/>
  <c r="F108" i="3"/>
  <c r="F107" i="3"/>
  <c r="F106" i="3"/>
  <c r="F105" i="3"/>
  <c r="F104" i="3"/>
  <c r="F103" i="3"/>
  <c r="F102" i="3"/>
  <c r="F101" i="3"/>
  <c r="F100" i="3"/>
  <c r="F99" i="3"/>
  <c r="F98" i="3"/>
  <c r="F97" i="3"/>
  <c r="F96" i="3"/>
  <c r="F95" i="3"/>
  <c r="F94" i="3"/>
  <c r="F93" i="3"/>
  <c r="F91" i="3"/>
  <c r="F90" i="3"/>
  <c r="F89" i="3"/>
  <c r="F88" i="3"/>
  <c r="F87" i="3"/>
  <c r="F86" i="3"/>
  <c r="F85" i="3"/>
  <c r="F84" i="3"/>
  <c r="F83" i="3"/>
  <c r="F82" i="3"/>
  <c r="F81" i="3"/>
  <c r="F80" i="3"/>
  <c r="F79" i="3"/>
  <c r="F78" i="3"/>
  <c r="F76" i="3"/>
  <c r="F75" i="3"/>
  <c r="F74" i="3"/>
  <c r="F73" i="3"/>
  <c r="F72" i="3"/>
  <c r="F70" i="3"/>
  <c r="F69" i="3"/>
  <c r="F68" i="3"/>
  <c r="F67" i="3"/>
  <c r="F66" i="3"/>
  <c r="F65" i="3"/>
  <c r="F64" i="3"/>
  <c r="F63" i="3"/>
  <c r="F62" i="3"/>
  <c r="F61" i="3"/>
  <c r="F60" i="3"/>
  <c r="F59" i="3"/>
  <c r="F58" i="3"/>
  <c r="F57" i="3"/>
  <c r="F56" i="3"/>
  <c r="F55" i="3"/>
  <c r="F54" i="3"/>
  <c r="F53" i="3"/>
  <c r="F52" i="3"/>
  <c r="F51" i="3"/>
  <c r="F50" i="3"/>
  <c r="F49" i="3"/>
  <c r="F48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229" i="3" l="1"/>
  <c r="F230" i="3" s="1"/>
  <c r="H230" i="3"/>
  <c r="H231" i="3" s="1"/>
  <c r="F233" i="3" s="1"/>
  <c r="F231" i="3" l="1"/>
</calcChain>
</file>

<file path=xl/sharedStrings.xml><?xml version="1.0" encoding="utf-8"?>
<sst xmlns="http://schemas.openxmlformats.org/spreadsheetml/2006/main" count="659" uniqueCount="451">
  <si>
    <t>Plantilla de autocálculo para la presentación de ofertas en la negociación del expediente de</t>
  </si>
  <si>
    <t>Expediente E20-0072</t>
  </si>
  <si>
    <t>Rellene únicamente las celdas en blanco.</t>
  </si>
  <si>
    <t>EMPRESA LICITADORA:</t>
  </si>
  <si>
    <t>ID</t>
  </si>
  <si>
    <t>UNIDAD</t>
  </si>
  <si>
    <t>DESCRIPCIÓN</t>
  </si>
  <si>
    <t>PRECIO UNITARIO DE LICITACIÓN</t>
  </si>
  <si>
    <t>MEDICIÓN DE LICITACIÓN</t>
  </si>
  <si>
    <t>IMPORTE DE LICITACIÓN</t>
  </si>
  <si>
    <t>PRECIO UNITARIO OFERTADO</t>
  </si>
  <si>
    <t>IMPORTE OFERTADO</t>
  </si>
  <si>
    <t>CAPITULO 1: APARAMENTA</t>
  </si>
  <si>
    <t>1.1</t>
  </si>
  <si>
    <t>Ud</t>
  </si>
  <si>
    <t>Interruptor magnetotermico DPN 1+N - 6 A  I</t>
  </si>
  <si>
    <t>1.2</t>
  </si>
  <si>
    <t>Interruptor magnetotermico DPN 1+N - 10 A</t>
  </si>
  <si>
    <t>1.3</t>
  </si>
  <si>
    <t>Interruptor magnetotermico DPN 1+N - 16 A</t>
  </si>
  <si>
    <t>1.4</t>
  </si>
  <si>
    <t>Interruptor magnetotermico DPN 1+N - 20 A</t>
  </si>
  <si>
    <t>1.5</t>
  </si>
  <si>
    <t>Interruptor magnetotermico DPN 1+N - 25 A</t>
  </si>
  <si>
    <t>1.6</t>
  </si>
  <si>
    <t>Interruptor magnetotermico DPN 1+N - 32 A</t>
  </si>
  <si>
    <t>1.7</t>
  </si>
  <si>
    <t>Interruptor magnetotermico DPN 1+N - 40 A</t>
  </si>
  <si>
    <t>1.8</t>
  </si>
  <si>
    <t xml:space="preserve">Interruptor magnetotermico 2P - 6 A </t>
  </si>
  <si>
    <t>1.9</t>
  </si>
  <si>
    <t>Interruptor magnetotermico 2P - 10 A</t>
  </si>
  <si>
    <t>1.10</t>
  </si>
  <si>
    <t>Interruptor magnetotermico 2P - 16 A</t>
  </si>
  <si>
    <t>1.11</t>
  </si>
  <si>
    <t>Interruptor magnetotermico 2P - 20 A</t>
  </si>
  <si>
    <t>1.12</t>
  </si>
  <si>
    <t>Interruptor magnetotermico 2P - 25 A</t>
  </si>
  <si>
    <t>1.13</t>
  </si>
  <si>
    <t>Interruptor magnetotermico 2P - 32 A</t>
  </si>
  <si>
    <t>1.14</t>
  </si>
  <si>
    <t>Interruptor magnetotermico 2P - 40 A</t>
  </si>
  <si>
    <t>1.15</t>
  </si>
  <si>
    <t>Interruptor magnetotermico 2P - 63 A</t>
  </si>
  <si>
    <t>1.16</t>
  </si>
  <si>
    <t>Interruptor magnetotermico 4P - 10 A</t>
  </si>
  <si>
    <t>1.17</t>
  </si>
  <si>
    <t>Interruptor magnetotermico 4P - 16 A</t>
  </si>
  <si>
    <t>1.18</t>
  </si>
  <si>
    <t>Interruptor magnetotermico 4P - 20 A</t>
  </si>
  <si>
    <t>1.19</t>
  </si>
  <si>
    <t>Interruptor magnetotermico 4P - 25 A</t>
  </si>
  <si>
    <t>1.20</t>
  </si>
  <si>
    <t>Interruptor magnetotermico 4P - 32 A</t>
  </si>
  <si>
    <t>1.21</t>
  </si>
  <si>
    <t>Interruptor magnetotermico 4P - 40 A</t>
  </si>
  <si>
    <t>1.22</t>
  </si>
  <si>
    <t>Interruptor magnetotermico 4P - 63 A</t>
  </si>
  <si>
    <t>1.23</t>
  </si>
  <si>
    <t>Interruptor magnetotermico 4P – 125 A</t>
  </si>
  <si>
    <t>1.24</t>
  </si>
  <si>
    <t>Interruptor diferencial 2P - 25 A - 300 mA</t>
  </si>
  <si>
    <t>1.25</t>
  </si>
  <si>
    <t>Interruptor diferencial 2P - 25 A - 30 mA</t>
  </si>
  <si>
    <t>1.26</t>
  </si>
  <si>
    <t>Interruptor diferencial 2P - 40 A - 300 mA</t>
  </si>
  <si>
    <t>1.27</t>
  </si>
  <si>
    <t>Interruptor diferencial 2P - 40 A - 30 mA</t>
  </si>
  <si>
    <t>1.28</t>
  </si>
  <si>
    <t>Interruptor diferencial 2P - 63 A - 300 mA</t>
  </si>
  <si>
    <t>1.29</t>
  </si>
  <si>
    <t>Interruptor diferencial 2P - 63 A - 30 mA</t>
  </si>
  <si>
    <t>1.30</t>
  </si>
  <si>
    <t>Interruptor diferencial 4P - 25 A - 30 mA</t>
  </si>
  <si>
    <t>1.31</t>
  </si>
  <si>
    <t>Interruptor diferencial 4P - 25 A - 300 mA</t>
  </si>
  <si>
    <t>1.32</t>
  </si>
  <si>
    <t>Interruptor diferencial 4P - 40 A - 30 mA</t>
  </si>
  <si>
    <t>1.33</t>
  </si>
  <si>
    <t>Interruptor diferencial 4P - 40 A - 300 mA</t>
  </si>
  <si>
    <t>1.34</t>
  </si>
  <si>
    <t>Interruptor diferencial 4P - 63 A - 30 mA</t>
  </si>
  <si>
    <t>1.35</t>
  </si>
  <si>
    <t>Interruptor diferencial 4P - 63 A - 300 mA</t>
  </si>
  <si>
    <t>1.36</t>
  </si>
  <si>
    <t>Contactor 2P- 25 A - NA 230V</t>
  </si>
  <si>
    <t>1.37</t>
  </si>
  <si>
    <t>Contactor 2P- 25 A - NC 230V</t>
  </si>
  <si>
    <t>1.38</t>
  </si>
  <si>
    <t>Contactor 2P- 40 A - NA 230V</t>
  </si>
  <si>
    <t>1.39</t>
  </si>
  <si>
    <t>Contactor 2P- 40 A - NC 230V</t>
  </si>
  <si>
    <t>1.40</t>
  </si>
  <si>
    <t>Contactor 4P- 40 A - NA 230V</t>
  </si>
  <si>
    <t>1.41</t>
  </si>
  <si>
    <t>Contactor 4P- 40 A - NC 230V</t>
  </si>
  <si>
    <t>1.42</t>
  </si>
  <si>
    <t xml:space="preserve">Bloque Contactos auxiliares 1NC                                                 </t>
  </si>
  <si>
    <t>1.43</t>
  </si>
  <si>
    <t xml:space="preserve">Bloque Contactos auxiliares 1NA                      </t>
  </si>
  <si>
    <t>1.44</t>
  </si>
  <si>
    <t>Disyuntor Guardamotor 10-16Amp TRIF.</t>
  </si>
  <si>
    <t>1.45</t>
  </si>
  <si>
    <t>Disyuntor Guardamotor 13-18Amp TRIF.</t>
  </si>
  <si>
    <t>1.46</t>
  </si>
  <si>
    <t>Disyuntor Guardamotor 17-23 Amp TRIF.</t>
  </si>
  <si>
    <t>1.47</t>
  </si>
  <si>
    <t>Interruptor horario esfera diaria 16 A - 1NA 230 V</t>
  </si>
  <si>
    <t>1.48</t>
  </si>
  <si>
    <t>1.49</t>
  </si>
  <si>
    <t>INT.DIF.IID 2P 40A 30mA CLASE-AC RESID.</t>
  </si>
  <si>
    <t>CONTADOR ENERGIA IEM2105 MONO 63A PULSOS</t>
  </si>
  <si>
    <t>CONTAD.ENERGIA IEM3110 kWh MDA.DIR.63A</t>
  </si>
  <si>
    <t>1.52</t>
  </si>
  <si>
    <t>1.53</t>
  </si>
  <si>
    <t>Fusible 125 A</t>
  </si>
  <si>
    <t>1.54</t>
  </si>
  <si>
    <t xml:space="preserve">Ud </t>
  </si>
  <si>
    <t>1.55</t>
  </si>
  <si>
    <t>1.56</t>
  </si>
  <si>
    <t>1.57</t>
  </si>
  <si>
    <t>1.58</t>
  </si>
  <si>
    <t>1.59</t>
  </si>
  <si>
    <t>1.60</t>
  </si>
  <si>
    <t>2.1</t>
  </si>
  <si>
    <t>2.2</t>
  </si>
  <si>
    <t>2.3</t>
  </si>
  <si>
    <t>2.4</t>
  </si>
  <si>
    <t>2.5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</si>
  <si>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</si>
  <si>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</si>
  <si>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</si>
  <si>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</si>
  <si>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</si>
  <si>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</si>
  <si>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</si>
  <si>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</si>
  <si>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</si>
  <si>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</si>
  <si>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</si>
  <si>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</si>
  <si>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</si>
  <si>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</si>
  <si>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4.1</t>
  </si>
  <si>
    <t>Base aérea de PVC tipo schuko 2P+T 16 A. Blanca</t>
  </si>
  <si>
    <t>4.2</t>
  </si>
  <si>
    <t>Base aérea de PVC tipo schuko 2P+T 16 A. Negra</t>
  </si>
  <si>
    <t>4.3</t>
  </si>
  <si>
    <t>Base aérea tipo schuko 2P+T plástico 16 A. Blanca</t>
  </si>
  <si>
    <t>4.4</t>
  </si>
  <si>
    <t>Base aérea Triple PVC Goma Negra</t>
  </si>
  <si>
    <t>4.5</t>
  </si>
  <si>
    <t>Base para empotrar tipo schuko 2P+T 25 A</t>
  </si>
  <si>
    <t>4.6</t>
  </si>
  <si>
    <t>4.7</t>
  </si>
  <si>
    <t>Base de 3 tomas tipo schuko 2P+T 16 A con cable</t>
  </si>
  <si>
    <t>4.8</t>
  </si>
  <si>
    <t>Base de 5 tomas tipo schuko 2P+T 16 A con cable</t>
  </si>
  <si>
    <t>4.9</t>
  </si>
  <si>
    <t>4.10</t>
  </si>
  <si>
    <t>4.11</t>
  </si>
  <si>
    <t>Clavija Bipolar 10 A</t>
  </si>
  <si>
    <t>4.12</t>
  </si>
  <si>
    <t>Base Enchufe Bipolar 10 A</t>
  </si>
  <si>
    <t>4.13</t>
  </si>
  <si>
    <t>Clavija mural tipo CETAC 2P+T 16 A 230 V</t>
  </si>
  <si>
    <t>4.14</t>
  </si>
  <si>
    <t>Clavija mural tipo CETAC 2P+T 32 A 230 V</t>
  </si>
  <si>
    <t>4.15</t>
  </si>
  <si>
    <t>Clavija mural tipo CETAC 2P+T 63 A 230 V</t>
  </si>
  <si>
    <t>4.16</t>
  </si>
  <si>
    <t>Clavija mural tipo CETAC 3P+N+T 16 A 400 V</t>
  </si>
  <si>
    <t>4.17</t>
  </si>
  <si>
    <t>Clavija mural tipo CETAC 3P+N+T 32 A 400 V</t>
  </si>
  <si>
    <t>4.18</t>
  </si>
  <si>
    <t>Clavija mural tipo CETAC 3P+N+T 63 A 400 V</t>
  </si>
  <si>
    <t>4.19</t>
  </si>
  <si>
    <t>Clavija mural tipo CETAC 3P+N+T 125 A 400 V</t>
  </si>
  <si>
    <t>4.20</t>
  </si>
  <si>
    <t>Clavija aérea tipo CETAC 2P+T 16 A 230 V</t>
  </si>
  <si>
    <t>4.21</t>
  </si>
  <si>
    <t>Clavija aérea tipo CETAC 2P+T 32 A 230 V</t>
  </si>
  <si>
    <t>4.22</t>
  </si>
  <si>
    <t>Clavija aérea tipo CETAC 3P+N+T 63 A 400 V</t>
  </si>
  <si>
    <t>4.23</t>
  </si>
  <si>
    <t>Clavija aérea tipo CETAC 3P+N+T 125 A 400 V</t>
  </si>
  <si>
    <t>4.24</t>
  </si>
  <si>
    <t>Base para empotrar salida recta tipo CETAC 2P+T 16 A 230 V</t>
  </si>
  <si>
    <t>4.25</t>
  </si>
  <si>
    <t>Base para empotrar salida recta tipo CETAC 2P+T 32 A 230 V</t>
  </si>
  <si>
    <t>4.26</t>
  </si>
  <si>
    <t>Base para empotrar salida recta tipo CETAC 3P+T 16 A 400 V</t>
  </si>
  <si>
    <t>4.27</t>
  </si>
  <si>
    <t>Base para empotrar salida recta tipo CETAC 3P+T 32 A 400 V</t>
  </si>
  <si>
    <t>4.28</t>
  </si>
  <si>
    <t>Base para empotrar salida recta tipo CETAC 3P+N+T 16 A 400 V</t>
  </si>
  <si>
    <t>4.29</t>
  </si>
  <si>
    <t>Base para empotrar salida recta tipo CETAC 3P+N+T 32 A 400 V</t>
  </si>
  <si>
    <t>4.30</t>
  </si>
  <si>
    <t>Base para empotrar salida inclinada tipo CETAC 2P+T 16 A 230 V</t>
  </si>
  <si>
    <t>4.31</t>
  </si>
  <si>
    <t>Base para empotrar salida inclinada tipo CETAC 2P+T 32 A 230 V</t>
  </si>
  <si>
    <t>4.32</t>
  </si>
  <si>
    <t>Base para empotrar salida inclinada tipo CETAC 3P+T 16 A 400 V</t>
  </si>
  <si>
    <t>4.33</t>
  </si>
  <si>
    <t>Base para empotrar salida inclinada tipo CETAC 3P+T 32 A 400 V</t>
  </si>
  <si>
    <t>4.34</t>
  </si>
  <si>
    <t>Base para empotrar salida inclinada tipo CETAC 3P+N+T 16 A 400 V</t>
  </si>
  <si>
    <t>4.35</t>
  </si>
  <si>
    <t>Base para empotrar salida inclinada tipo CETAC 3P+N+T 32 A 400 V</t>
  </si>
  <si>
    <t>4.36</t>
  </si>
  <si>
    <t>Base para empotrar salida inclinada tipo CETAC 3P+N+T 63 A 400 V</t>
  </si>
  <si>
    <t>4.37</t>
  </si>
  <si>
    <t>Base para empotrar salida inclinada tipo CETAC 3P+N+T 125 A 400 V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</si>
  <si>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</si>
  <si>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</si>
  <si>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</si>
  <si>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</si>
  <si>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</si>
  <si>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</si>
  <si>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</si>
  <si>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</si>
  <si>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</si>
  <si>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</si>
  <si>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4.48</t>
  </si>
  <si>
    <t>4.49</t>
  </si>
  <si>
    <t>4.50</t>
  </si>
  <si>
    <t>Base enchufe schuko tt lateral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</si>
  <si>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</si>
  <si>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</si>
  <si>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</si>
  <si>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</si>
  <si>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</si>
  <si>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</si>
  <si>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</si>
  <si>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</si>
  <si>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</si>
  <si>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</si>
  <si>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</si>
  <si>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</si>
  <si>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</si>
  <si>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</si>
  <si>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Tapa Enchufe Salida lateral TT</t>
  </si>
  <si>
    <t>4.65</t>
  </si>
  <si>
    <t>4.66</t>
  </si>
  <si>
    <t>4.67</t>
  </si>
  <si>
    <t>4.68</t>
  </si>
  <si>
    <t>4.69</t>
  </si>
  <si>
    <t>4.70</t>
  </si>
  <si>
    <t>4.71</t>
  </si>
  <si>
    <t>4.72</t>
  </si>
  <si>
    <t>4.73</t>
  </si>
  <si>
    <t>4.74</t>
  </si>
  <si>
    <t>4.75</t>
  </si>
  <si>
    <t>4.76</t>
  </si>
  <si>
    <t>4.77</t>
  </si>
  <si>
    <t>RELOJ HORARIO ASTRO ORBIS INT.ALBDO.PUBLICO ASTRO NOVA CITY 230V</t>
  </si>
  <si>
    <t>5.1</t>
  </si>
  <si>
    <t>5.2</t>
  </si>
  <si>
    <t>5.3</t>
  </si>
  <si>
    <t>5.4</t>
  </si>
  <si>
    <t>5.5</t>
  </si>
  <si>
    <t>Proyector Led Slim 20 W IP65</t>
  </si>
  <si>
    <t>5.6</t>
  </si>
  <si>
    <t>Proyector Led Slim 20 W IP65 Sensor mov</t>
  </si>
  <si>
    <t>5.7</t>
  </si>
  <si>
    <t>Proyector Led Slim 50 W IP65</t>
  </si>
  <si>
    <t>5.8</t>
  </si>
  <si>
    <t>Proyector Led Slim 100 W IP65</t>
  </si>
  <si>
    <t>5.9</t>
  </si>
  <si>
    <t>Proyector Led Slim 150 W IP65</t>
  </si>
  <si>
    <t>5.10</t>
  </si>
  <si>
    <t>5.11</t>
  </si>
  <si>
    <t>5.12</t>
  </si>
  <si>
    <t>5.13</t>
  </si>
  <si>
    <t>5.14</t>
  </si>
  <si>
    <t>5.15</t>
  </si>
  <si>
    <t>5.16</t>
  </si>
  <si>
    <t>5.17</t>
  </si>
  <si>
    <t>Fluorescente Led T-8 16,2W 6500K 120 cm</t>
  </si>
  <si>
    <t>5.18</t>
  </si>
  <si>
    <t>Flurescente 7,6W 6500K 60cm</t>
  </si>
  <si>
    <t>5.19</t>
  </si>
  <si>
    <t>5.20</t>
  </si>
  <si>
    <t>5.21</t>
  </si>
  <si>
    <t>5.22</t>
  </si>
  <si>
    <t>Lámpara Descarga HSI-T 1000W 4K E40 SLV</t>
  </si>
  <si>
    <t>5.23</t>
  </si>
  <si>
    <t>Lámpara HM ALTA POT. 4K HSI-HX 400W CO E40</t>
  </si>
  <si>
    <t>5.24</t>
  </si>
  <si>
    <t>Lámpara HM ALTA POT. 4K HSI-HX 250W CO E40</t>
  </si>
  <si>
    <t>5.25</t>
  </si>
  <si>
    <t>L.SODIO ALTA PRESIÓN SHP-TS 600W E40</t>
  </si>
  <si>
    <t>5.26</t>
  </si>
  <si>
    <t>FLOOD LED 50W / 4000K BK 100DEG IP65</t>
  </si>
  <si>
    <t>5.27</t>
  </si>
  <si>
    <t>PROY. FLOODLIGHT LED 90W / 4000K IP65 10000</t>
  </si>
  <si>
    <t>5.28</t>
  </si>
  <si>
    <t>FLOOD LED 180W / 4000K BK 100DEG IP65</t>
  </si>
  <si>
    <t>5.29</t>
  </si>
  <si>
    <t>540575 HEXASGON PLAY 360 LED 450W 840 55º</t>
  </si>
  <si>
    <t>5.30</t>
  </si>
  <si>
    <t>540582 HEXAGON PLAY 480 LED 600W 840 55º DALI</t>
  </si>
  <si>
    <t>5.31</t>
  </si>
  <si>
    <t>5.32</t>
  </si>
  <si>
    <t>5.33</t>
  </si>
  <si>
    <t>5.34</t>
  </si>
  <si>
    <t>5.35</t>
  </si>
  <si>
    <t>5.36</t>
  </si>
  <si>
    <t>VSI 25/23-A2-ARCE-100-DP-P 250W 230V Hz</t>
  </si>
  <si>
    <t>REACT. KIT MONT.HM 400 AF VSI40/23-ARCE400P</t>
  </si>
  <si>
    <t>REACT.VSI 60/3T-D-ARCE-100 600W 230V</t>
  </si>
  <si>
    <t>REACT.HID VSI 100/3T-D 1000W 230V CS-HM</t>
  </si>
  <si>
    <t>ARRANC.HID AVS 100-D 220-240V</t>
  </si>
  <si>
    <t>CONDENS.HID 50 ÁF  5% 250V.</t>
  </si>
  <si>
    <t>CAPITULO 6: VARIOS</t>
  </si>
  <si>
    <t>6.1</t>
  </si>
  <si>
    <t>Kit Empalme resina para cable 4x4 mm2</t>
  </si>
  <si>
    <t>6.2</t>
  </si>
  <si>
    <t>Kit Empalme resina para cable 4x10 mm2</t>
  </si>
  <si>
    <t>6.3</t>
  </si>
  <si>
    <t>Kit Empalme resina para cable 4x25 mm2</t>
  </si>
  <si>
    <t>6.4</t>
  </si>
  <si>
    <t>Kit Empalme resina para cable 4x50 mm2</t>
  </si>
  <si>
    <t>6.5</t>
  </si>
  <si>
    <t>Kit Empalme resina para cable 4x95 mm2</t>
  </si>
  <si>
    <t>6.6</t>
  </si>
  <si>
    <t>Kit Empalme resina para cable 4x150 mm2</t>
  </si>
  <si>
    <t>6.7</t>
  </si>
  <si>
    <t>Kit Empalme resina para cable 4x240 mm2</t>
  </si>
  <si>
    <t>6.8</t>
  </si>
  <si>
    <t>Power Gel (1 litro)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</si>
  <si>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</si>
  <si>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</si>
  <si>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</si>
  <si>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</si>
  <si>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</si>
  <si>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</si>
  <si>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</si>
  <si>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</si>
  <si>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</si>
  <si>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CABLE DE GOMA 3 X 1.5 MM LH.</t>
  </si>
  <si>
    <t>6.18</t>
  </si>
  <si>
    <t>CABLE DE GOMA 3 X 2.5 MM LH.</t>
  </si>
  <si>
    <t>CABLE DE GOMA 3 X 4 MM LH.</t>
  </si>
  <si>
    <t>CABLE DE GOMA 3 X 6 MM LH.</t>
  </si>
  <si>
    <t>CABLE DE GOMA 3 X 10 MM LH.</t>
  </si>
  <si>
    <t>CABLE DE GOMA 3 X 16 MM LH.</t>
  </si>
  <si>
    <t>CABLE DE GOMA 4 X 6 MM LH.</t>
  </si>
  <si>
    <t>CABLE DE GOMA 4 X 16 MM LH.</t>
  </si>
  <si>
    <t>CABLE DE GOMA 4 X 25 MM LH.</t>
  </si>
  <si>
    <t>PIQUETA DE TIERRA</t>
  </si>
  <si>
    <t>CAPITULO 7: MATERIAL DIVERSO</t>
  </si>
  <si>
    <t>7.1</t>
  </si>
  <si>
    <t>P.A.</t>
  </si>
  <si>
    <t>P.A. a justivicar de material eléctrico no contemplado en el listado de precios detallado en los capitulos del 1 al 6 dl presente documento.</t>
  </si>
  <si>
    <t>NOTA: todos los precio de los material incluyen el suministro de acuerdo con las condiciones descritas en el PPT del expediente.</t>
  </si>
  <si>
    <t>IMPORTE TOTAL</t>
  </si>
  <si>
    <t>G.G.+ B.I.</t>
  </si>
  <si>
    <t>(13%+6%)</t>
  </si>
  <si>
    <t>TOTAL:</t>
  </si>
  <si>
    <t>TOTAL PRECIO LICITACIÓN (sin IVA):</t>
  </si>
  <si>
    <t>4.78</t>
  </si>
  <si>
    <t>CAPITULO 2: CONTADORES</t>
  </si>
  <si>
    <t>CAPITULO 3: ENVOLVENTES</t>
  </si>
  <si>
    <t>CAPITULO 5: LUMINARIAS</t>
  </si>
  <si>
    <t>CAPITULO 4:  MECANISMOS</t>
  </si>
  <si>
    <t>LOTE 1: SUMINISTROS DE MATERIAL ELÉCTRICO PARA EL PUERTO DE EIVISSA Y LA SAVINA</t>
  </si>
  <si>
    <t>INT.ALBDO.PUBLICO ASTRO NOVA CITY o equivalente 230V</t>
  </si>
  <si>
    <t>Sistema de sobretennsión transitoria Schneider 1G332 o equivalente</t>
  </si>
  <si>
    <t>Magnetotérmico de 4 P Scheneider A9K24710 o equivalente</t>
  </si>
  <si>
    <t>Relé Scheneider RM35UB3N30 o equivalente</t>
  </si>
  <si>
    <t>Bobina de disparo NSX160-630 Schenider L429378 o equivalente</t>
  </si>
  <si>
    <t>Bobina de disparo NS800-1600 Schneider 33662 o equivalente</t>
  </si>
  <si>
    <t>Bloque VIGI LV431534 o equivalente</t>
  </si>
  <si>
    <t>Bloque VIGI A9N18569 o equivalente</t>
  </si>
  <si>
    <t>Interruptor horario INCA DUO QRS  230 V o equivalente</t>
  </si>
  <si>
    <t xml:space="preserve">Contador monofásico, modelo Modelo EM221 de Carlo Gavazzi o equivalente para montaje en carril DIN, tipo MID, válidos para proceso de facturación que cumplen la directiva 2014/32/EU, y con protocolo de comunicaciones MBUS. Clase de precisión de energía activa clase 1 y energía reactiva clase 2. </t>
  </si>
  <si>
    <t>Caja Contador Monofásico PLT01</t>
  </si>
  <si>
    <t>Minicofret Kaedra o equivalente. 1 Fila 3 Modulos</t>
  </si>
  <si>
    <t>Caja contadorTrifasico PLT01</t>
  </si>
  <si>
    <t>Minicofret Kaedra o equivalente. 1 Fila 12 Modulos</t>
  </si>
  <si>
    <t>Minicofret Kaedra o equivalente. 1 Fila 4 Modulos</t>
  </si>
  <si>
    <t>Minicofret Kaedra o equivalente. 1 Fila 8 Modulos</t>
  </si>
  <si>
    <t>Minicofret Kaedra o equivalente. 1 Fila 6 Modulos</t>
  </si>
  <si>
    <t>Cofret Kaedra o equivalente. 1 Fila 12 Modulos Soporte Bornes</t>
  </si>
  <si>
    <t>Cofret Kaedra o equivalente. 1 Fila 18 Modulos Soporte Bornes</t>
  </si>
  <si>
    <t>Cofret Kaedra o equivalente. 2 Filas 24 Modulos</t>
  </si>
  <si>
    <t>Cofret Kaedra o equivalente. 2 Filas 36 Modulos</t>
  </si>
  <si>
    <t>Cofret Kaedra o equivalente. 3 Filas 36 Modulos</t>
  </si>
  <si>
    <t>Cofret Kaedra o equivalente. 3 Filas 54 Modulos</t>
  </si>
  <si>
    <t>Cofret Kaedra o equivalente. 4 Filas 72 Modulos</t>
  </si>
  <si>
    <t>Base Cocina Superf LEGRAND o equivalente</t>
  </si>
  <si>
    <t>Base Enchufe SOLERA o equivalente 2 Tomas schuko 2P+T</t>
  </si>
  <si>
    <t>Base Enchufe Multiple SOLERA o equivalente 5 Tomas schuko 2P+T</t>
  </si>
  <si>
    <t>Interruptor unipolar marca SIMON 73101-39 o equivalente</t>
  </si>
  <si>
    <t>Interruptor unipolar marca SIMON 75101-39 o equivalente</t>
  </si>
  <si>
    <t>Interruptor Doble marca SIMON 75398-39 o equivalente</t>
  </si>
  <si>
    <t>Interruptor unipolar Lum Incorporado marca SIMON 75104-39 o equivalente</t>
  </si>
  <si>
    <t>Conmutador marca SIMON 73201-39 o equivalente</t>
  </si>
  <si>
    <t>Conmutador marca SIMON 75201-39 o equivalente</t>
  </si>
  <si>
    <t>Conmutador de cruce marca SIMON 73251-39 o equivalente</t>
  </si>
  <si>
    <t>Conmutador de cruce marca SIMON 75271-39 o equivalente</t>
  </si>
  <si>
    <t>Conmutador Doble marca SIMON 75397-39 o equivalente</t>
  </si>
  <si>
    <t>Pulsador marca SIMON 73150-39 o equivalente</t>
  </si>
  <si>
    <t>Pulsador marca SIMON 75150-39 o equivalente</t>
  </si>
  <si>
    <t>Base enchufe marca SIMON 75431-39 o equivalente 16 A</t>
  </si>
  <si>
    <t>Toma Telefonica marca SIMON rj11  75480-30 o equivalente</t>
  </si>
  <si>
    <t>Toma Telefonica marca SIMON Rj12 75481-30 o equivalente</t>
  </si>
  <si>
    <t>Toma R-TV  marca SIMON 75486-39 o equivalente</t>
  </si>
  <si>
    <t>Toma R-TV  marca SIMON 75487-39 o equivalente intermedia</t>
  </si>
  <si>
    <t>Toma R-TV  marca SIMON 75488-39 o equivalente final</t>
  </si>
  <si>
    <t>Tecla Interruptor marca SIMON 73010-30 o equivalente</t>
  </si>
  <si>
    <t>Tecla Interruptor marca SIMON 75010-30 o equivalente</t>
  </si>
  <si>
    <t>Tecla doble marca SIMON 75026-30 o equivalente</t>
  </si>
  <si>
    <t>Tecla Pulsador marca SIMON 75017-30 o equivalente</t>
  </si>
  <si>
    <t>Tecla Pulsador marca SIMON 75018-30 o equivalente</t>
  </si>
  <si>
    <t>Tecla con Visor marca SIMON 75011-30 o equivalente</t>
  </si>
  <si>
    <t>Tapa Enchufe marca SIMON 75040-60 o equivalente</t>
  </si>
  <si>
    <t>Tapa Enchufe marca SIMON 73041-30 o equivalente</t>
  </si>
  <si>
    <t>Tapa Telefono marca SIMON 75062-30 o equivalente</t>
  </si>
  <si>
    <t>Tapa R-TV marca SIMON 75053-30 o equivalente</t>
  </si>
  <si>
    <t>Zocalo de superficie para 1 elemento marca SIMON 73750-30 o equivalente</t>
  </si>
  <si>
    <t>Zocalo de superficie para 2 elementos marca SIMON 73750-30 o equivalente</t>
  </si>
  <si>
    <t>Zocalo de superficie para 3 elementos marca SIMON 73750-30 o equivalente</t>
  </si>
  <si>
    <t>Piezas Intermedias marca SIMON 73900-39 o equivalente</t>
  </si>
  <si>
    <t>Marco para 1 elemento marca SIMON 73610-30 o equivalente</t>
  </si>
  <si>
    <t>Marco para 2 elementos marca SIMON 73610-30 o equivalente</t>
  </si>
  <si>
    <t>Marco para 3 elementos marca SIMON 73610-30 o equivalente</t>
  </si>
  <si>
    <t>Pieza Intermedia marca SIMON 75900-39 o equivalente</t>
  </si>
  <si>
    <t>Marco para 1 elemento marca SIMON  75610-30 o equivalente</t>
  </si>
  <si>
    <t>Marco para 2 elementos marca SIMON  75610-30 o equivalente</t>
  </si>
  <si>
    <t>Marco para 3 elementos marca SIMON  75610-30 o equivalente</t>
  </si>
  <si>
    <t>Luminaria de emergencia marca Legrand ref 661/613 o equivalente 350 Lm</t>
  </si>
  <si>
    <t>Marco para luminaria de emergencia marca Legrand ref 661720 o equivalente</t>
  </si>
  <si>
    <t>Luminaria marca Simon BR-7 Ref 50-85376 o equivalente</t>
  </si>
  <si>
    <t>Proyector marca IEP PR-22 70297 o equivalente</t>
  </si>
  <si>
    <t>Lampara marca OSRAM Pharatom Classic Mate E-27 o equivalente 9 W=60 W</t>
  </si>
  <si>
    <t>Lampara marca OSRAM Pharatom Par16 GU-10 o equivalente 7,2 W=80 W</t>
  </si>
  <si>
    <t>Lampara marca OSRAM Pharatom Par16 GU-5,3 o equivalente 4,5 W=35 W</t>
  </si>
  <si>
    <t>Lampara marca OSRAM Pharaton E-14 o equivalente 5,5 W= 40 W</t>
  </si>
  <si>
    <t>Lampara marca OSRAM Pharaton E-14 o equivalente 6 W=40 W</t>
  </si>
  <si>
    <t xml:space="preserve">Transformador Electrónico marca HALOTRONIC OSRAM o equivalente 230/12Vac 20-70 W </t>
  </si>
  <si>
    <t>Transformador Electrónico marca HALOTRONIC OSRAM o equivalente 230/12Vac 35-105 W</t>
  </si>
  <si>
    <t>Transformador Electrónico marca HALOTRONIC OSRAM o equivalente 230/12Vac 50-150 W</t>
  </si>
  <si>
    <t>Contador trifásico directo, modelo Modelo EM330 de Carlo Gavazzi o equivalente para montaje en carril DIN, tipo MID, válidos para proceso de facturación que cumplen la directiva 2014/32/EU, y con protocolo de comunicaciones MBUS. Clase de precisión de energía activa clase 1 y energía reactiva clase 2.</t>
  </si>
  <si>
    <t>Contador trifásico indirecto, modelo Modelo EM340 de Carlo Gavazzi o equivalente para montaje en carril DIN, tipo MID, válidos para proceso de facturación que cumplen la directiva 2014/32/EU, y con protocolo de comunicaciones MBUS. Clase de precisión de energía activa clase 1 y energía reactiva clase 2.</t>
  </si>
  <si>
    <t>Lampara marca OSRAM Pharatom Classic Mate E-27 o equivalente  10,5 W=75W</t>
  </si>
  <si>
    <t>Lampara marca OSRAM Pharatom Classic Mate E-27 o equivalente  13 W=100W</t>
  </si>
  <si>
    <t>E20-0072 L1 MODELO PROPOSICIÓN ECONÓMICA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</si>
  <si>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32.000,00 € del material diverso que se mantienen inalterables)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</si>
</sst>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#,##0.00&quot; €&quot;"/>
    <numFmt numFmtId="165" formatCode="#,##0.00\ &quot;€&quot;"/>
  </numFmts>
  <fonts count="26" x14ac:knownFonts="1">
    <font>
      <sz val="11"/>
      <color rgb="FF000000"/>
      <name val="Calibri"/>
      <family val="2"/>
      <charset val="1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16"/>
      <color rgb="FF000000"/>
      <name val="Calibri"/>
      <family val="2"/>
      <charset val="1"/>
    </font>
    <font>
      <i/>
      <sz val="11"/>
      <color rgb="FFFF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9"/>
      <name val="Calibri"/>
      <family val="2"/>
      <charset val="1"/>
    </font>
    <font>
      <sz val="11"/>
      <name val="Calibri"/>
      <family val="2"/>
      <charset val="1"/>
    </font>
    <font>
      <b/>
      <sz val="11"/>
      <name val="Calibri"/>
      <family val="2"/>
    </font>
    <font>
      <i/>
      <sz val="9"/>
      <name val="Calibri"/>
      <family val="2"/>
    </font>
    <font>
      <i/>
      <sz val="11"/>
      <color rgb="FF000000"/>
      <name val="Calibri"/>
      <family val="2"/>
      <charset val="1"/>
    </font>
    <font>
      <i/>
      <sz val="12"/>
      <color rgb="FF000000"/>
      <name val="Calibri"/>
      <family val="2"/>
      <charset val="1"/>
    </font>
    <font>
      <sz val="12"/>
      <color indexed="8"/>
      <name val="Calibri"/>
      <family val="2"/>
      <charset val="1"/>
    </font>
    <font>
      <b/>
      <i/>
      <sz val="12"/>
      <color rgb="FF000000"/>
      <name val="Arial Narrow"/>
      <family val="2"/>
      <charset val="1"/>
    </font>
    <font>
      <i/>
      <sz val="11"/>
      <color theme="1"/>
      <name val="Calibri"/>
      <family val="2"/>
      <scheme val="minor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DDDDD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0" tint="-0.249977111117893"/>
        <bgColor indexed="22"/>
      </patternFill>
    </fill>
    <fill>
      <patternFill patternType="solid">
        <fgColor rgb="FFD7E4BD"/>
        <bgColor rgb="FFDDDDDD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/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6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0" fillId="0" borderId="0"/>
    <xf numFmtId="44" fontId="25" fillId="0" borderId="0" applyFill="0" applyBorder="0" applyAlignment="0" applyProtection="0"/>
    <xf numFmtId="9" fontId="25" fillId="0" borderId="0" applyFill="0" applyBorder="0" applyAlignment="0" applyProtection="0"/>
  </cellStyleXfs>
  <cellXfs count="80">
    <xf numFmtId="0" fontId="0" fillId="0" borderId="0" xfId="0"/>
    <xf numFmtId="0" fontId="0" fillId="3" borderId="0" xfId="0" applyFill="1"/>
    <xf numFmtId="0" fontId="0" fillId="2" borderId="0" xfId="0" applyFill="1" applyBorder="1" applyProtection="1"/>
    <xf numFmtId="0" fontId="11" fillId="5" borderId="5" xfId="3" applyFont="1" applyFill="1" applyBorder="1" applyAlignment="1">
      <alignment horizontal="center" vertical="center"/>
    </xf>
    <xf numFmtId="0" fontId="11" fillId="5" borderId="6" xfId="3" applyFont="1" applyFill="1" applyBorder="1" applyAlignment="1">
      <alignment horizontal="center" vertical="center"/>
    </xf>
    <xf numFmtId="164" fontId="12" fillId="5" borderId="7" xfId="3" applyNumberFormat="1" applyFont="1" applyFill="1" applyBorder="1" applyAlignment="1">
      <alignment horizontal="center" vertical="center" wrapText="1"/>
    </xf>
    <xf numFmtId="4" fontId="12" fillId="5" borderId="7" xfId="3" applyNumberFormat="1" applyFont="1" applyFill="1" applyBorder="1" applyAlignment="1">
      <alignment horizontal="center" vertical="center" wrapText="1"/>
    </xf>
    <xf numFmtId="4" fontId="11" fillId="5" borderId="7" xfId="3" applyNumberFormat="1" applyFont="1" applyFill="1" applyBorder="1" applyAlignment="1">
      <alignment horizontal="center" vertical="center" wrapText="1"/>
    </xf>
    <xf numFmtId="164" fontId="11" fillId="5" borderId="8" xfId="3" applyNumberFormat="1" applyFont="1" applyFill="1" applyBorder="1" applyAlignment="1">
      <alignment horizontal="center" vertical="center" wrapText="1"/>
    </xf>
    <xf numFmtId="0" fontId="13" fillId="3" borderId="11" xfId="3" applyFont="1" applyFill="1" applyBorder="1" applyAlignment="1">
      <alignment horizontal="center"/>
    </xf>
    <xf numFmtId="0" fontId="13" fillId="3" borderId="12" xfId="3" applyFont="1" applyFill="1" applyBorder="1" applyAlignment="1">
      <alignment horizontal="center"/>
    </xf>
    <xf numFmtId="164" fontId="13" fillId="3" borderId="13" xfId="3" applyNumberFormat="1" applyFont="1" applyFill="1" applyBorder="1"/>
    <xf numFmtId="4" fontId="13" fillId="3" borderId="13" xfId="3" applyNumberFormat="1" applyFont="1" applyFill="1" applyBorder="1"/>
    <xf numFmtId="44" fontId="13" fillId="3" borderId="13" xfId="1" applyFont="1" applyFill="1" applyBorder="1"/>
    <xf numFmtId="0" fontId="13" fillId="3" borderId="14" xfId="3" applyFont="1" applyFill="1" applyBorder="1" applyAlignment="1">
      <alignment horizontal="center"/>
    </xf>
    <xf numFmtId="0" fontId="13" fillId="3" borderId="15" xfId="3" applyFont="1" applyFill="1" applyBorder="1" applyAlignment="1">
      <alignment horizontal="center"/>
    </xf>
    <xf numFmtId="164" fontId="13" fillId="3" borderId="17" xfId="3" applyNumberFormat="1" applyFont="1" applyFill="1" applyBorder="1"/>
    <xf numFmtId="4" fontId="13" fillId="3" borderId="16" xfId="3" applyNumberFormat="1" applyFont="1" applyFill="1" applyBorder="1"/>
    <xf numFmtId="44" fontId="13" fillId="3" borderId="17" xfId="1" applyFont="1" applyFill="1" applyBorder="1"/>
    <xf numFmtId="164" fontId="13" fillId="3" borderId="18" xfId="3" applyNumberFormat="1" applyFont="1" applyFill="1" applyBorder="1"/>
    <xf numFmtId="0" fontId="13" fillId="3" borderId="20" xfId="3" applyFont="1" applyFill="1" applyBorder="1" applyAlignment="1">
      <alignment horizontal="center"/>
    </xf>
    <xf numFmtId="0" fontId="13" fillId="3" borderId="21" xfId="3" applyFont="1" applyFill="1" applyBorder="1" applyAlignment="1">
      <alignment horizontal="center"/>
    </xf>
    <xf numFmtId="4" fontId="13" fillId="3" borderId="17" xfId="3" applyNumberFormat="1" applyFont="1" applyFill="1" applyBorder="1"/>
    <xf numFmtId="164" fontId="13" fillId="3" borderId="16" xfId="3" applyNumberFormat="1" applyFont="1" applyFill="1" applyBorder="1"/>
    <xf numFmtId="0" fontId="13" fillId="3" borderId="23" xfId="3" applyFont="1" applyFill="1" applyBorder="1" applyAlignment="1">
      <alignment horizontal="center"/>
    </xf>
    <xf numFmtId="0" fontId="13" fillId="3" borderId="24" xfId="3" applyFont="1" applyFill="1" applyBorder="1" applyAlignment="1">
      <alignment horizontal="center"/>
    </xf>
    <xf numFmtId="164" fontId="13" fillId="3" borderId="25" xfId="3" applyNumberFormat="1" applyFont="1" applyFill="1" applyBorder="1"/>
    <xf numFmtId="0" fontId="16" fillId="2" borderId="0" xfId="0" applyFont="1" applyFill="1" applyBorder="1" applyAlignment="1" applyProtection="1">
      <alignment vertical="center" wrapText="1"/>
    </xf>
    <xf numFmtId="0" fontId="17" fillId="2" borderId="29" xfId="0" applyFont="1" applyFill="1" applyBorder="1" applyAlignment="1" applyProtection="1">
      <alignment vertical="center" wrapText="1"/>
    </xf>
    <xf numFmtId="164" fontId="19" fillId="2" borderId="31" xfId="0" applyNumberFormat="1" applyFont="1" applyFill="1" applyBorder="1" applyAlignment="1" applyProtection="1">
      <alignment vertical="center" wrapText="1"/>
    </xf>
    <xf numFmtId="0" fontId="17" fillId="7" borderId="29" xfId="0" applyFont="1" applyFill="1" applyBorder="1" applyAlignment="1" applyProtection="1">
      <alignment vertical="center" wrapText="1"/>
    </xf>
    <xf numFmtId="164" fontId="19" fillId="7" borderId="31" xfId="0" applyNumberFormat="1" applyFont="1" applyFill="1" applyBorder="1" applyAlignment="1" applyProtection="1">
      <alignment vertical="center" wrapText="1"/>
    </xf>
    <xf numFmtId="0" fontId="20" fillId="3" borderId="0" xfId="0" applyFont="1" applyFill="1" applyBorder="1" applyAlignment="1" applyProtection="1">
      <alignment vertical="center" wrapText="1"/>
    </xf>
    <xf numFmtId="165" fontId="21" fillId="3" borderId="0" xfId="0" applyNumberFormat="1" applyFont="1" applyFill="1" applyBorder="1" applyAlignment="1" applyProtection="1">
      <alignment vertical="center" wrapText="1"/>
    </xf>
    <xf numFmtId="0" fontId="0" fillId="3" borderId="0" xfId="0" applyFill="1" applyProtection="1"/>
    <xf numFmtId="4" fontId="13" fillId="3" borderId="25" xfId="3" applyNumberFormat="1" applyFont="1" applyFill="1" applyBorder="1"/>
    <xf numFmtId="44" fontId="13" fillId="3" borderId="32" xfId="1" applyFont="1" applyFill="1" applyBorder="1"/>
    <xf numFmtId="0" fontId="0" fillId="2" borderId="0" xfId="0" applyFill="1" applyBorder="1" applyAlignment="1" applyProtection="1">
      <alignment wrapText="1"/>
    </xf>
    <xf numFmtId="0" fontId="11" fillId="5" borderId="7" xfId="3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9" borderId="17" xfId="3" applyFont="1" applyFill="1" applyBorder="1" applyAlignment="1">
      <alignment wrapText="1"/>
    </xf>
    <xf numFmtId="0" fontId="10" fillId="9" borderId="16" xfId="3" applyFont="1" applyFill="1" applyBorder="1" applyAlignment="1">
      <alignment wrapText="1"/>
    </xf>
    <xf numFmtId="0" fontId="13" fillId="9" borderId="16" xfId="3" applyFont="1" applyFill="1" applyBorder="1" applyAlignment="1">
      <alignment wrapText="1"/>
    </xf>
    <xf numFmtId="0" fontId="13" fillId="9" borderId="19" xfId="3" applyFont="1" applyFill="1" applyBorder="1" applyAlignment="1">
      <alignment wrapText="1"/>
    </xf>
    <xf numFmtId="0" fontId="13" fillId="9" borderId="13" xfId="3" applyFont="1" applyFill="1" applyBorder="1" applyAlignment="1">
      <alignment wrapText="1"/>
    </xf>
    <xf numFmtId="0" fontId="13" fillId="9" borderId="17" xfId="3" applyFont="1" applyFill="1" applyBorder="1" applyAlignment="1">
      <alignment wrapText="1"/>
    </xf>
    <xf numFmtId="0" fontId="10" fillId="9" borderId="19" xfId="3" applyFont="1" applyFill="1" applyBorder="1" applyAlignment="1">
      <alignment wrapText="1"/>
    </xf>
    <xf numFmtId="44" fontId="13" fillId="0" borderId="13" xfId="1" applyFont="1" applyBorder="1" applyProtection="1">
      <protection locked="0"/>
    </xf>
    <xf numFmtId="0" fontId="13" fillId="3" borderId="28" xfId="3" applyFont="1" applyFill="1" applyBorder="1" applyAlignment="1" applyProtection="1">
      <alignment wrapText="1"/>
    </xf>
    <xf numFmtId="164" fontId="13" fillId="3" borderId="0" xfId="3" applyNumberFormat="1" applyFont="1" applyFill="1" applyBorder="1" applyAlignment="1" applyProtection="1">
      <alignment vertical="center"/>
    </xf>
    <xf numFmtId="4" fontId="13" fillId="3" borderId="0" xfId="3" applyNumberFormat="1" applyFont="1" applyFill="1" applyBorder="1" applyAlignment="1" applyProtection="1">
      <alignment vertical="center"/>
    </xf>
    <xf numFmtId="4" fontId="14" fillId="3" borderId="0" xfId="3" applyNumberFormat="1" applyFont="1" applyFill="1" applyBorder="1" applyAlignment="1" applyProtection="1">
      <alignment vertical="center"/>
    </xf>
    <xf numFmtId="164" fontId="15" fillId="3" borderId="0" xfId="3" applyNumberFormat="1" applyFont="1" applyFill="1" applyBorder="1" applyAlignment="1" applyProtection="1">
      <alignment horizontal="right" vertical="center"/>
    </xf>
    <xf numFmtId="4" fontId="15" fillId="3" borderId="0" xfId="3" applyNumberFormat="1" applyFont="1" applyFill="1" applyBorder="1" applyAlignment="1" applyProtection="1">
      <alignment horizontal="right" vertical="center"/>
    </xf>
    <xf numFmtId="164" fontId="15" fillId="3" borderId="0" xfId="3" applyNumberFormat="1" applyFont="1" applyFill="1" applyBorder="1" applyAlignment="1" applyProtection="1">
      <alignment vertical="center"/>
    </xf>
    <xf numFmtId="0" fontId="18" fillId="3" borderId="30" xfId="3" applyFont="1" applyFill="1" applyBorder="1" applyProtection="1"/>
    <xf numFmtId="44" fontId="13" fillId="3" borderId="28" xfId="1" applyFont="1" applyFill="1" applyBorder="1" applyAlignment="1" applyProtection="1">
      <alignment horizontal="right" vertical="center" wrapText="1"/>
    </xf>
    <xf numFmtId="10" fontId="13" fillId="3" borderId="28" xfId="2" applyNumberFormat="1" applyFont="1" applyFill="1" applyBorder="1" applyAlignment="1" applyProtection="1">
      <alignment horizontal="right" vertical="center" wrapText="1"/>
    </xf>
    <xf numFmtId="0" fontId="11" fillId="6" borderId="26" xfId="3" applyFont="1" applyFill="1" applyBorder="1" applyAlignment="1" applyProtection="1"/>
    <xf numFmtId="0" fontId="11" fillId="6" borderId="10" xfId="3" applyFont="1" applyFill="1" applyBorder="1" applyAlignment="1" applyProtection="1"/>
    <xf numFmtId="0" fontId="11" fillId="6" borderId="27" xfId="3" applyFont="1" applyFill="1" applyBorder="1" applyAlignment="1" applyProtection="1"/>
    <xf numFmtId="0" fontId="11" fillId="6" borderId="9" xfId="3" applyFont="1" applyFill="1" applyBorder="1" applyAlignment="1"/>
    <xf numFmtId="0" fontId="11" fillId="6" borderId="10" xfId="3" applyFont="1" applyFill="1" applyBorder="1" applyAlignment="1"/>
    <xf numFmtId="0" fontId="11" fillId="6" borderId="22" xfId="3" applyFont="1" applyFill="1" applyBorder="1" applyAlignment="1"/>
    <xf numFmtId="0" fontId="3" fillId="2" borderId="1" xfId="0" applyFont="1" applyFill="1" applyBorder="1" applyAlignment="1" applyProtection="1">
      <alignment horizont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top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/>
    </xf>
    <xf numFmtId="0" fontId="8" fillId="2" borderId="0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  <protection locked="0"/>
    </xf>
    <xf numFmtId="0" fontId="11" fillId="6" borderId="9" xfId="3" applyFont="1" applyFill="1" applyBorder="1" applyAlignment="1">
      <alignment horizontal="left"/>
    </xf>
    <xf numFmtId="0" fontId="11" fillId="6" borderId="10" xfId="3" applyFont="1" applyFill="1" applyBorder="1" applyAlignment="1">
      <alignment horizontal="left"/>
    </xf>
    <xf numFmtId="0" fontId="13" fillId="3" borderId="0" xfId="3" applyFont="1" applyFill="1" applyAlignment="1" applyProtection="1">
      <alignment horizontal="left" wrapText="1"/>
    </xf>
    <xf numFmtId="0" fontId="1" fillId="3" borderId="0" xfId="0" applyFont="1" applyFill="1" applyBorder="1" applyAlignment="1" applyProtection="1">
      <alignment horizontal="right" vertical="center" wrapText="1"/>
    </xf>
    <xf numFmtId="165" fontId="22" fillId="8" borderId="29" xfId="0" applyNumberFormat="1" applyFont="1" applyFill="1" applyBorder="1" applyAlignment="1" applyProtection="1">
      <alignment horizontal="right" vertical="center" wrapText="1"/>
    </xf>
    <xf numFmtId="165" fontId="22" fillId="8" borderId="30" xfId="0" applyNumberFormat="1" applyFont="1" applyFill="1" applyBorder="1" applyAlignment="1" applyProtection="1">
      <alignment horizontal="right" vertical="center" wrapText="1"/>
    </xf>
    <xf numFmtId="165" fontId="22" fillId="8" borderId="31" xfId="0" applyNumberFormat="1" applyFont="1" applyFill="1" applyBorder="1" applyAlignment="1" applyProtection="1">
      <alignment horizontal="right" vertical="center" wrapText="1"/>
    </xf>
    <xf numFmtId="0" fontId="23" fillId="3" borderId="0" xfId="0" applyFont="1" applyFill="1" applyBorder="1" applyAlignment="1" applyProtection="1">
      <alignment horizontal="right" wrapText="1"/>
    </xf>
    <xf numFmtId="0" fontId="23" fillId="3" borderId="0" xfId="0" applyFont="1" applyFill="1" applyBorder="1" applyAlignment="1" applyProtection="1">
      <alignment horizontal="right"/>
    </xf>
  </cellXfs>
  <cellStyles count="6">
    <cellStyle name="Moneda" xfId="1" builtinId="4"/>
    <cellStyle name="Moneda 2" xfId="4"/>
    <cellStyle name="Normal" xfId="0" builtinId="0"/>
    <cellStyle name="Normal 2" xfId="3"/>
    <cellStyle name="Porcentaje" xfId="2" builtinId="5"/>
    <cellStyle name="Porcentaj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4"/>
  <sheetViews>
    <sheetView tabSelected="1" view="pageBreakPreview" topLeftCell="A220" zoomScale="75" zoomScaleNormal="100" zoomScaleSheetLayoutView="75" workbookViewId="0">
      <selection activeCell="F15" sqref="F15"/>
    </sheetView>
  </sheetViews>
  <sheetFormatPr baseColWidth="10" defaultRowHeight="14.5" x14ac:dyDescent="0.35"/>
  <cols>
    <col min="1" max="1" width="8.54296875" customWidth="1"/>
    <col min="2" max="2" width="8.90625" customWidth="1"/>
    <col min="3" max="3" width="67.36328125" style="39" customWidth="1"/>
    <col min="4" max="4" width="12.54296875" customWidth="1"/>
    <col min="5" max="5" width="10.6328125" customWidth="1"/>
    <col min="6" max="6" width="15.7265625" customWidth="1"/>
    <col min="7" max="7" width="12.36328125" customWidth="1"/>
    <col min="8" max="8" width="15.453125" customWidth="1"/>
  </cols>
  <sheetData>
    <row r="1" spans="1:8" ht="15" customHeight="1" x14ac:dyDescent="0.35">
      <c r="A1" s="64" t="s">
        <v>0</v>
      </c>
      <c r="B1" s="64"/>
      <c r="C1" s="64"/>
      <c r="D1" s="64"/>
      <c r="E1" s="64"/>
      <c r="F1" s="64"/>
      <c r="G1" s="64"/>
      <c r="H1" s="1"/>
    </row>
    <row r="2" spans="1:8" ht="18.75" customHeight="1" x14ac:dyDescent="0.35">
      <c r="A2" s="65" t="s">
        <v>367</v>
      </c>
      <c r="B2" s="65"/>
      <c r="C2" s="65"/>
      <c r="D2" s="65"/>
      <c r="E2" s="65"/>
      <c r="F2" s="65"/>
      <c r="G2" s="65"/>
      <c r="H2" s="1"/>
    </row>
    <row r="3" spans="1:8" ht="15.75" customHeight="1" thickBot="1" x14ac:dyDescent="0.4">
      <c r="A3" s="66" t="s">
        <v>1</v>
      </c>
      <c r="B3" s="66"/>
      <c r="C3" s="66"/>
      <c r="D3" s="66"/>
      <c r="E3" s="66"/>
      <c r="F3" s="66"/>
      <c r="G3" s="66"/>
      <c r="H3" s="1"/>
    </row>
    <row r="4" spans="1:8" x14ac:dyDescent="0.35">
      <c r="A4" s="2"/>
      <c r="B4" s="2"/>
      <c r="C4" s="37"/>
      <c r="D4" s="2"/>
      <c r="E4" s="2"/>
      <c r="F4" s="2"/>
      <c r="G4" s="2"/>
      <c r="H4" s="1"/>
    </row>
    <row r="5" spans="1:8" ht="21" customHeight="1" x14ac:dyDescent="0.35">
      <c r="A5" s="67" t="s">
        <v>449</v>
      </c>
      <c r="B5" s="67"/>
      <c r="C5" s="67"/>
      <c r="D5" s="67"/>
      <c r="E5" s="67"/>
      <c r="F5" s="67"/>
      <c r="G5" s="67"/>
      <c r="H5" s="1"/>
    </row>
    <row r="6" spans="1:8" x14ac:dyDescent="0.35">
      <c r="A6" s="68" t="s">
        <v>2</v>
      </c>
      <c r="B6" s="68"/>
      <c r="C6" s="68"/>
      <c r="D6" s="68"/>
      <c r="E6" s="68"/>
      <c r="F6" s="68"/>
      <c r="G6" s="68"/>
      <c r="H6" s="1"/>
    </row>
    <row r="7" spans="1:8" ht="15" thickBot="1" x14ac:dyDescent="0.4">
      <c r="A7" s="2"/>
      <c r="B7" s="2"/>
      <c r="C7" s="37"/>
      <c r="D7" s="2"/>
      <c r="E7" s="2"/>
      <c r="F7" s="2"/>
      <c r="G7" s="2"/>
      <c r="H7" s="1"/>
    </row>
    <row r="8" spans="1:8" ht="15.75" customHeight="1" thickBot="1" x14ac:dyDescent="0.4">
      <c r="A8" s="69" t="s">
        <v>3</v>
      </c>
      <c r="B8" s="69"/>
      <c r="C8" s="70"/>
      <c r="D8" s="70"/>
      <c r="E8" s="70"/>
      <c r="F8" s="70"/>
      <c r="G8" s="70"/>
      <c r="H8" s="1"/>
    </row>
    <row r="9" spans="1:8" ht="15.75" customHeight="1" thickBot="1" x14ac:dyDescent="0.4">
      <c r="A9" s="69"/>
      <c r="B9" s="69"/>
      <c r="C9" s="70"/>
      <c r="D9" s="70"/>
      <c r="E9" s="70"/>
      <c r="F9" s="70"/>
      <c r="G9" s="70"/>
      <c r="H9" s="1"/>
    </row>
    <row r="10" spans="1:8" ht="15" thickBot="1" x14ac:dyDescent="0.4">
      <c r="A10" s="2"/>
      <c r="B10" s="2"/>
      <c r="C10" s="37"/>
      <c r="D10" s="2"/>
      <c r="E10" s="2"/>
      <c r="F10" s="2"/>
      <c r="G10" s="2"/>
      <c r="H10" s="1"/>
    </row>
    <row r="11" spans="1:8" ht="36" x14ac:dyDescent="0.35">
      <c r="A11" s="3" t="s">
        <v>4</v>
      </c>
      <c r="B11" s="4" t="s">
        <v>5</v>
      </c>
      <c r="C11" s="38" t="s">
        <v>6</v>
      </c>
      <c r="D11" s="5" t="s">
        <v>7</v>
      </c>
      <c r="E11" s="6" t="s">
        <v>8</v>
      </c>
      <c r="F11" s="7" t="s">
        <v>9</v>
      </c>
      <c r="G11" s="6" t="s">
        <v>10</v>
      </c>
      <c r="H11" s="8" t="s">
        <v>11</v>
      </c>
    </row>
    <row r="12" spans="1:8" x14ac:dyDescent="0.35">
      <c r="A12" s="71" t="s">
        <v>12</v>
      </c>
      <c r="B12" s="72"/>
      <c r="C12" s="72"/>
      <c r="D12" s="72"/>
      <c r="E12" s="72"/>
      <c r="F12" s="72"/>
      <c r="G12" s="72"/>
      <c r="H12" s="72"/>
    </row>
    <row r="13" spans="1:8" x14ac:dyDescent="0.35">
      <c r="A13" s="9" t="s">
        <v>13</v>
      </c>
      <c r="B13" s="10" t="s">
        <v>14</v>
      </c>
      <c r="C13" s="44" t="s">
        <v>15</v>
      </c>
      <c r="D13" s="11">
        <v>45.478991596638657</v>
      </c>
      <c r="E13" s="12">
        <v>5</v>
      </c>
      <c r="F13" s="17">
        <f>+D13*E13</f>
        <v>227.39495798319328</v>
      </c>
      <c r="G13" s="47">
        <v>0</v>
      </c>
      <c r="H13" s="19">
        <f t="shared" ref="H13:H70" si="0">IF(G13&gt;D13,G13/0,ROUND(E13*G13,2))</f>
        <v>0</v>
      </c>
    </row>
    <row r="14" spans="1:8" x14ac:dyDescent="0.35">
      <c r="A14" s="14" t="s">
        <v>16</v>
      </c>
      <c r="B14" s="15" t="s">
        <v>14</v>
      </c>
      <c r="C14" s="42" t="s">
        <v>17</v>
      </c>
      <c r="D14" s="16">
        <v>20.579831932773107</v>
      </c>
      <c r="E14" s="17">
        <v>5</v>
      </c>
      <c r="F14" s="17">
        <f t="shared" ref="F14:F70" si="1">+D14*E14</f>
        <v>102.89915966386553</v>
      </c>
      <c r="G14" s="47">
        <v>0</v>
      </c>
      <c r="H14" s="19">
        <f t="shared" si="0"/>
        <v>0</v>
      </c>
    </row>
    <row r="15" spans="1:8" x14ac:dyDescent="0.35">
      <c r="A15" s="14" t="s">
        <v>18</v>
      </c>
      <c r="B15" s="15" t="s">
        <v>14</v>
      </c>
      <c r="C15" s="42" t="s">
        <v>19</v>
      </c>
      <c r="D15" s="16">
        <v>20.957983193277315</v>
      </c>
      <c r="E15" s="17">
        <v>5</v>
      </c>
      <c r="F15" s="17">
        <f t="shared" si="1"/>
        <v>104.78991596638657</v>
      </c>
      <c r="G15" s="47">
        <v>0</v>
      </c>
      <c r="H15" s="19">
        <f t="shared" si="0"/>
        <v>0</v>
      </c>
    </row>
    <row r="16" spans="1:8" x14ac:dyDescent="0.35">
      <c r="A16" s="14" t="s">
        <v>20</v>
      </c>
      <c r="B16" s="15" t="s">
        <v>14</v>
      </c>
      <c r="C16" s="42" t="s">
        <v>21</v>
      </c>
      <c r="D16" s="16">
        <v>19.663865546218489</v>
      </c>
      <c r="E16" s="17">
        <v>5</v>
      </c>
      <c r="F16" s="17">
        <f t="shared" si="1"/>
        <v>98.319327731092443</v>
      </c>
      <c r="G16" s="47">
        <v>0</v>
      </c>
      <c r="H16" s="19">
        <f t="shared" si="0"/>
        <v>0</v>
      </c>
    </row>
    <row r="17" spans="1:8" x14ac:dyDescent="0.35">
      <c r="A17" s="14" t="s">
        <v>22</v>
      </c>
      <c r="B17" s="15" t="s">
        <v>14</v>
      </c>
      <c r="C17" s="42" t="s">
        <v>23</v>
      </c>
      <c r="D17" s="16">
        <v>19.991596638655462</v>
      </c>
      <c r="E17" s="17">
        <v>5</v>
      </c>
      <c r="F17" s="17">
        <f t="shared" si="1"/>
        <v>99.957983193277315</v>
      </c>
      <c r="G17" s="47">
        <v>0</v>
      </c>
      <c r="H17" s="19">
        <f t="shared" si="0"/>
        <v>0</v>
      </c>
    </row>
    <row r="18" spans="1:8" x14ac:dyDescent="0.35">
      <c r="A18" s="14" t="s">
        <v>24</v>
      </c>
      <c r="B18" s="15" t="s">
        <v>14</v>
      </c>
      <c r="C18" s="42" t="s">
        <v>25</v>
      </c>
      <c r="D18" s="16">
        <v>44.579831932773111</v>
      </c>
      <c r="E18" s="17">
        <v>5</v>
      </c>
      <c r="F18" s="17">
        <f t="shared" si="1"/>
        <v>222.89915966386556</v>
      </c>
      <c r="G18" s="47">
        <v>0</v>
      </c>
      <c r="H18" s="19">
        <f t="shared" si="0"/>
        <v>0</v>
      </c>
    </row>
    <row r="19" spans="1:8" x14ac:dyDescent="0.35">
      <c r="A19" s="14" t="s">
        <v>26</v>
      </c>
      <c r="B19" s="15" t="s">
        <v>14</v>
      </c>
      <c r="C19" s="42" t="s">
        <v>27</v>
      </c>
      <c r="D19" s="16">
        <v>59.781512605042018</v>
      </c>
      <c r="E19" s="17">
        <v>5</v>
      </c>
      <c r="F19" s="17">
        <f t="shared" si="1"/>
        <v>298.9075630252101</v>
      </c>
      <c r="G19" s="47">
        <v>0</v>
      </c>
      <c r="H19" s="19">
        <f t="shared" si="0"/>
        <v>0</v>
      </c>
    </row>
    <row r="20" spans="1:8" x14ac:dyDescent="0.35">
      <c r="A20" s="14" t="s">
        <v>28</v>
      </c>
      <c r="B20" s="15" t="s">
        <v>14</v>
      </c>
      <c r="C20" s="42" t="s">
        <v>29</v>
      </c>
      <c r="D20" s="16">
        <v>51.462184873949582</v>
      </c>
      <c r="E20" s="17">
        <v>4</v>
      </c>
      <c r="F20" s="17">
        <f t="shared" si="1"/>
        <v>205.84873949579833</v>
      </c>
      <c r="G20" s="47">
        <v>0</v>
      </c>
      <c r="H20" s="19">
        <f t="shared" si="0"/>
        <v>0</v>
      </c>
    </row>
    <row r="21" spans="1:8" x14ac:dyDescent="0.35">
      <c r="A21" s="14" t="s">
        <v>30</v>
      </c>
      <c r="B21" s="15" t="s">
        <v>14</v>
      </c>
      <c r="C21" s="42" t="s">
        <v>31</v>
      </c>
      <c r="D21" s="16">
        <v>24.899159663865547</v>
      </c>
      <c r="E21" s="17">
        <v>4</v>
      </c>
      <c r="F21" s="17">
        <f t="shared" si="1"/>
        <v>99.596638655462186</v>
      </c>
      <c r="G21" s="47">
        <v>0</v>
      </c>
      <c r="H21" s="19">
        <f t="shared" si="0"/>
        <v>0</v>
      </c>
    </row>
    <row r="22" spans="1:8" x14ac:dyDescent="0.35">
      <c r="A22" s="14" t="s">
        <v>32</v>
      </c>
      <c r="B22" s="15" t="s">
        <v>14</v>
      </c>
      <c r="C22" s="42" t="s">
        <v>33</v>
      </c>
      <c r="D22" s="16">
        <v>25.310924369747902</v>
      </c>
      <c r="E22" s="17">
        <v>4</v>
      </c>
      <c r="F22" s="17">
        <f t="shared" si="1"/>
        <v>101.24369747899161</v>
      </c>
      <c r="G22" s="47">
        <v>0</v>
      </c>
      <c r="H22" s="19">
        <f t="shared" si="0"/>
        <v>0</v>
      </c>
    </row>
    <row r="23" spans="1:8" x14ac:dyDescent="0.35">
      <c r="A23" s="14" t="s">
        <v>34</v>
      </c>
      <c r="B23" s="15" t="s">
        <v>14</v>
      </c>
      <c r="C23" s="42" t="s">
        <v>35</v>
      </c>
      <c r="D23" s="16">
        <v>26.100840336134453</v>
      </c>
      <c r="E23" s="17">
        <v>4</v>
      </c>
      <c r="F23" s="17">
        <f t="shared" si="1"/>
        <v>104.40336134453781</v>
      </c>
      <c r="G23" s="47">
        <v>0</v>
      </c>
      <c r="H23" s="19">
        <f t="shared" si="0"/>
        <v>0</v>
      </c>
    </row>
    <row r="24" spans="1:8" x14ac:dyDescent="0.35">
      <c r="A24" s="14" t="s">
        <v>36</v>
      </c>
      <c r="B24" s="15" t="s">
        <v>14</v>
      </c>
      <c r="C24" s="42" t="s">
        <v>37</v>
      </c>
      <c r="D24" s="16">
        <v>26.495798319327733</v>
      </c>
      <c r="E24" s="17">
        <v>4</v>
      </c>
      <c r="F24" s="17">
        <f t="shared" si="1"/>
        <v>105.98319327731093</v>
      </c>
      <c r="G24" s="47">
        <v>0</v>
      </c>
      <c r="H24" s="19">
        <f t="shared" si="0"/>
        <v>0</v>
      </c>
    </row>
    <row r="25" spans="1:8" x14ac:dyDescent="0.35">
      <c r="A25" s="14" t="s">
        <v>38</v>
      </c>
      <c r="B25" s="15" t="s">
        <v>14</v>
      </c>
      <c r="C25" s="42" t="s">
        <v>39</v>
      </c>
      <c r="D25" s="16">
        <v>50.630252100840337</v>
      </c>
      <c r="E25" s="17">
        <v>4</v>
      </c>
      <c r="F25" s="17">
        <f t="shared" si="1"/>
        <v>202.52100840336135</v>
      </c>
      <c r="G25" s="47">
        <v>0</v>
      </c>
      <c r="H25" s="19">
        <f t="shared" si="0"/>
        <v>0</v>
      </c>
    </row>
    <row r="26" spans="1:8" x14ac:dyDescent="0.35">
      <c r="A26" s="14" t="s">
        <v>40</v>
      </c>
      <c r="B26" s="15" t="s">
        <v>14</v>
      </c>
      <c r="C26" s="42" t="s">
        <v>41</v>
      </c>
      <c r="D26" s="16">
        <v>65.865546218487395</v>
      </c>
      <c r="E26" s="17">
        <v>4</v>
      </c>
      <c r="F26" s="17">
        <f t="shared" si="1"/>
        <v>263.46218487394958</v>
      </c>
      <c r="G26" s="47">
        <v>0</v>
      </c>
      <c r="H26" s="19">
        <f t="shared" si="0"/>
        <v>0</v>
      </c>
    </row>
    <row r="27" spans="1:8" x14ac:dyDescent="0.35">
      <c r="A27" s="14" t="s">
        <v>42</v>
      </c>
      <c r="B27" s="15" t="s">
        <v>14</v>
      </c>
      <c r="C27" s="42" t="s">
        <v>43</v>
      </c>
      <c r="D27" s="16">
        <v>185.0924369747899</v>
      </c>
      <c r="E27" s="17">
        <v>4</v>
      </c>
      <c r="F27" s="17">
        <f t="shared" si="1"/>
        <v>740.36974789915962</v>
      </c>
      <c r="G27" s="47">
        <v>0</v>
      </c>
      <c r="H27" s="19">
        <f t="shared" si="0"/>
        <v>0</v>
      </c>
    </row>
    <row r="28" spans="1:8" x14ac:dyDescent="0.35">
      <c r="A28" s="14" t="s">
        <v>44</v>
      </c>
      <c r="B28" s="15" t="s">
        <v>14</v>
      </c>
      <c r="C28" s="42" t="s">
        <v>45</v>
      </c>
      <c r="D28" s="16">
        <v>117.46218487394958</v>
      </c>
      <c r="E28" s="17">
        <v>4</v>
      </c>
      <c r="F28" s="17">
        <f t="shared" si="1"/>
        <v>469.84873949579833</v>
      </c>
      <c r="G28" s="47">
        <v>0</v>
      </c>
      <c r="H28" s="19">
        <f t="shared" si="0"/>
        <v>0</v>
      </c>
    </row>
    <row r="29" spans="1:8" x14ac:dyDescent="0.35">
      <c r="A29" s="14" t="s">
        <v>46</v>
      </c>
      <c r="B29" s="15" t="s">
        <v>14</v>
      </c>
      <c r="C29" s="42" t="s">
        <v>47</v>
      </c>
      <c r="D29" s="16">
        <v>118.82352941176471</v>
      </c>
      <c r="E29" s="17">
        <v>4</v>
      </c>
      <c r="F29" s="17">
        <f t="shared" si="1"/>
        <v>475.29411764705884</v>
      </c>
      <c r="G29" s="47">
        <v>0</v>
      </c>
      <c r="H29" s="19">
        <f t="shared" si="0"/>
        <v>0</v>
      </c>
    </row>
    <row r="30" spans="1:8" x14ac:dyDescent="0.35">
      <c r="A30" s="14" t="s">
        <v>48</v>
      </c>
      <c r="B30" s="15" t="s">
        <v>14</v>
      </c>
      <c r="C30" s="42" t="s">
        <v>49</v>
      </c>
      <c r="D30" s="16">
        <v>122.17647058823529</v>
      </c>
      <c r="E30" s="17">
        <v>4</v>
      </c>
      <c r="F30" s="17">
        <f t="shared" si="1"/>
        <v>488.70588235294116</v>
      </c>
      <c r="G30" s="47">
        <v>0</v>
      </c>
      <c r="H30" s="19">
        <f t="shared" si="0"/>
        <v>0</v>
      </c>
    </row>
    <row r="31" spans="1:8" x14ac:dyDescent="0.35">
      <c r="A31" s="14" t="s">
        <v>50</v>
      </c>
      <c r="B31" s="15" t="s">
        <v>14</v>
      </c>
      <c r="C31" s="42" t="s">
        <v>51</v>
      </c>
      <c r="D31" s="16">
        <v>126.69747899159665</v>
      </c>
      <c r="E31" s="17">
        <v>11</v>
      </c>
      <c r="F31" s="17">
        <f t="shared" si="1"/>
        <v>1393.6722689075632</v>
      </c>
      <c r="G31" s="47">
        <v>0</v>
      </c>
      <c r="H31" s="19">
        <f t="shared" si="0"/>
        <v>0</v>
      </c>
    </row>
    <row r="32" spans="1:8" x14ac:dyDescent="0.35">
      <c r="A32" s="14" t="s">
        <v>52</v>
      </c>
      <c r="B32" s="15" t="s">
        <v>14</v>
      </c>
      <c r="C32" s="42" t="s">
        <v>53</v>
      </c>
      <c r="D32" s="16">
        <v>132.12605042016807</v>
      </c>
      <c r="E32" s="17">
        <v>4</v>
      </c>
      <c r="F32" s="17">
        <f t="shared" si="1"/>
        <v>528.50420168067228</v>
      </c>
      <c r="G32" s="47">
        <v>0</v>
      </c>
      <c r="H32" s="19">
        <f t="shared" si="0"/>
        <v>0</v>
      </c>
    </row>
    <row r="33" spans="1:8" x14ac:dyDescent="0.35">
      <c r="A33" s="14" t="s">
        <v>54</v>
      </c>
      <c r="B33" s="15" t="s">
        <v>14</v>
      </c>
      <c r="C33" s="42" t="s">
        <v>55</v>
      </c>
      <c r="D33" s="16">
        <v>175.73109243697479</v>
      </c>
      <c r="E33" s="17">
        <v>5</v>
      </c>
      <c r="F33" s="17">
        <f t="shared" si="1"/>
        <v>878.65546218487395</v>
      </c>
      <c r="G33" s="47">
        <v>0</v>
      </c>
      <c r="H33" s="19">
        <f t="shared" si="0"/>
        <v>0</v>
      </c>
    </row>
    <row r="34" spans="1:8" x14ac:dyDescent="0.35">
      <c r="A34" s="14" t="s">
        <v>56</v>
      </c>
      <c r="B34" s="15" t="s">
        <v>14</v>
      </c>
      <c r="C34" s="42" t="s">
        <v>57</v>
      </c>
      <c r="D34" s="16">
        <v>398.46218487394964</v>
      </c>
      <c r="E34" s="17">
        <v>8</v>
      </c>
      <c r="F34" s="17">
        <f t="shared" si="1"/>
        <v>3187.6974789915971</v>
      </c>
      <c r="G34" s="47">
        <v>0</v>
      </c>
      <c r="H34" s="19">
        <f t="shared" si="0"/>
        <v>0</v>
      </c>
    </row>
    <row r="35" spans="1:8" x14ac:dyDescent="0.35">
      <c r="A35" s="14" t="s">
        <v>58</v>
      </c>
      <c r="B35" s="15" t="s">
        <v>14</v>
      </c>
      <c r="C35" s="42" t="s">
        <v>59</v>
      </c>
      <c r="D35" s="16">
        <v>512.63025210084038</v>
      </c>
      <c r="E35" s="17">
        <v>5</v>
      </c>
      <c r="F35" s="17">
        <f t="shared" si="1"/>
        <v>2563.1512605042017</v>
      </c>
      <c r="G35" s="47">
        <v>0</v>
      </c>
      <c r="H35" s="19">
        <f t="shared" si="0"/>
        <v>0</v>
      </c>
    </row>
    <row r="36" spans="1:8" x14ac:dyDescent="0.35">
      <c r="A36" s="14" t="s">
        <v>60</v>
      </c>
      <c r="B36" s="15" t="s">
        <v>14</v>
      </c>
      <c r="C36" s="42" t="s">
        <v>61</v>
      </c>
      <c r="D36" s="16">
        <v>19.285714285714285</v>
      </c>
      <c r="E36" s="17">
        <v>7</v>
      </c>
      <c r="F36" s="17">
        <f t="shared" si="1"/>
        <v>135</v>
      </c>
      <c r="G36" s="47">
        <v>0</v>
      </c>
      <c r="H36" s="19">
        <f t="shared" si="0"/>
        <v>0</v>
      </c>
    </row>
    <row r="37" spans="1:8" x14ac:dyDescent="0.35">
      <c r="A37" s="14" t="s">
        <v>62</v>
      </c>
      <c r="B37" s="15" t="s">
        <v>14</v>
      </c>
      <c r="C37" s="42" t="s">
        <v>63</v>
      </c>
      <c r="D37" s="16">
        <v>10.882352941176471</v>
      </c>
      <c r="E37" s="17">
        <v>4</v>
      </c>
      <c r="F37" s="17">
        <f t="shared" si="1"/>
        <v>43.529411764705884</v>
      </c>
      <c r="G37" s="47">
        <v>0</v>
      </c>
      <c r="H37" s="19">
        <f t="shared" si="0"/>
        <v>0</v>
      </c>
    </row>
    <row r="38" spans="1:8" x14ac:dyDescent="0.35">
      <c r="A38" s="14" t="s">
        <v>64</v>
      </c>
      <c r="B38" s="15" t="s">
        <v>14</v>
      </c>
      <c r="C38" s="42" t="s">
        <v>65</v>
      </c>
      <c r="D38" s="16">
        <v>170.75630252100839</v>
      </c>
      <c r="E38" s="17">
        <v>12</v>
      </c>
      <c r="F38" s="17">
        <f t="shared" si="1"/>
        <v>2049.0756302521008</v>
      </c>
      <c r="G38" s="47">
        <v>0</v>
      </c>
      <c r="H38" s="19">
        <f t="shared" si="0"/>
        <v>0</v>
      </c>
    </row>
    <row r="39" spans="1:8" x14ac:dyDescent="0.35">
      <c r="A39" s="14" t="s">
        <v>66</v>
      </c>
      <c r="B39" s="15" t="s">
        <v>14</v>
      </c>
      <c r="C39" s="42" t="s">
        <v>67</v>
      </c>
      <c r="D39" s="16">
        <v>176.21008403361344</v>
      </c>
      <c r="E39" s="17">
        <v>4</v>
      </c>
      <c r="F39" s="17">
        <f t="shared" si="1"/>
        <v>704.84033613445376</v>
      </c>
      <c r="G39" s="47">
        <v>0</v>
      </c>
      <c r="H39" s="19">
        <f t="shared" si="0"/>
        <v>0</v>
      </c>
    </row>
    <row r="40" spans="1:8" x14ac:dyDescent="0.35">
      <c r="A40" s="14" t="s">
        <v>68</v>
      </c>
      <c r="B40" s="15" t="s">
        <v>14</v>
      </c>
      <c r="C40" s="42" t="s">
        <v>69</v>
      </c>
      <c r="D40" s="16">
        <v>303.05042016806726</v>
      </c>
      <c r="E40" s="17">
        <v>4</v>
      </c>
      <c r="F40" s="17">
        <f t="shared" si="1"/>
        <v>1212.201680672269</v>
      </c>
      <c r="G40" s="47">
        <v>0</v>
      </c>
      <c r="H40" s="19">
        <f t="shared" si="0"/>
        <v>0</v>
      </c>
    </row>
    <row r="41" spans="1:8" x14ac:dyDescent="0.35">
      <c r="A41" s="14" t="s">
        <v>70</v>
      </c>
      <c r="B41" s="15" t="s">
        <v>14</v>
      </c>
      <c r="C41" s="42" t="s">
        <v>71</v>
      </c>
      <c r="D41" s="16">
        <v>434.1344537815126</v>
      </c>
      <c r="E41" s="17">
        <v>4</v>
      </c>
      <c r="F41" s="17">
        <f t="shared" si="1"/>
        <v>1736.5378151260504</v>
      </c>
      <c r="G41" s="47">
        <v>0</v>
      </c>
      <c r="H41" s="19">
        <f t="shared" si="0"/>
        <v>0</v>
      </c>
    </row>
    <row r="42" spans="1:8" x14ac:dyDescent="0.35">
      <c r="A42" s="14" t="s">
        <v>72</v>
      </c>
      <c r="B42" s="15" t="s">
        <v>14</v>
      </c>
      <c r="C42" s="42" t="s">
        <v>73</v>
      </c>
      <c r="D42" s="16">
        <v>303.27731092436971</v>
      </c>
      <c r="E42" s="17">
        <v>4</v>
      </c>
      <c r="F42" s="17">
        <f t="shared" si="1"/>
        <v>1213.1092436974789</v>
      </c>
      <c r="G42" s="47">
        <v>0</v>
      </c>
      <c r="H42" s="19">
        <f t="shared" si="0"/>
        <v>0</v>
      </c>
    </row>
    <row r="43" spans="1:8" x14ac:dyDescent="0.35">
      <c r="A43" s="14" t="s">
        <v>74</v>
      </c>
      <c r="B43" s="15" t="s">
        <v>14</v>
      </c>
      <c r="C43" s="42" t="s">
        <v>75</v>
      </c>
      <c r="D43" s="16">
        <v>258.66386554621852</v>
      </c>
      <c r="E43" s="17">
        <v>5</v>
      </c>
      <c r="F43" s="17">
        <f t="shared" si="1"/>
        <v>1293.3193277310925</v>
      </c>
      <c r="G43" s="47">
        <v>0</v>
      </c>
      <c r="H43" s="19">
        <f t="shared" si="0"/>
        <v>0</v>
      </c>
    </row>
    <row r="44" spans="1:8" x14ac:dyDescent="0.35">
      <c r="A44" s="14" t="s">
        <v>76</v>
      </c>
      <c r="B44" s="15" t="s">
        <v>14</v>
      </c>
      <c r="C44" s="42" t="s">
        <v>77</v>
      </c>
      <c r="D44" s="16">
        <v>105.49579831932775</v>
      </c>
      <c r="E44" s="17">
        <v>4</v>
      </c>
      <c r="F44" s="17">
        <f t="shared" si="1"/>
        <v>421.98319327731099</v>
      </c>
      <c r="G44" s="47">
        <v>0</v>
      </c>
      <c r="H44" s="19">
        <f t="shared" si="0"/>
        <v>0</v>
      </c>
    </row>
    <row r="45" spans="1:8" x14ac:dyDescent="0.35">
      <c r="A45" s="14" t="s">
        <v>78</v>
      </c>
      <c r="B45" s="15" t="s">
        <v>14</v>
      </c>
      <c r="C45" s="42" t="s">
        <v>79</v>
      </c>
      <c r="D45" s="16">
        <v>105.49579831932775</v>
      </c>
      <c r="E45" s="17">
        <v>24</v>
      </c>
      <c r="F45" s="17">
        <f t="shared" si="1"/>
        <v>2531.8991596638662</v>
      </c>
      <c r="G45" s="47">
        <v>0</v>
      </c>
      <c r="H45" s="19">
        <f t="shared" si="0"/>
        <v>0</v>
      </c>
    </row>
    <row r="46" spans="1:8" x14ac:dyDescent="0.35">
      <c r="A46" s="14" t="s">
        <v>80</v>
      </c>
      <c r="B46" s="15" t="s">
        <v>14</v>
      </c>
      <c r="C46" s="42" t="s">
        <v>81</v>
      </c>
      <c r="D46" s="16">
        <v>110.95798319327731</v>
      </c>
      <c r="E46" s="17">
        <v>4</v>
      </c>
      <c r="F46" s="17">
        <f t="shared" si="1"/>
        <v>443.83193277310926</v>
      </c>
      <c r="G46" s="47">
        <v>0</v>
      </c>
      <c r="H46" s="19">
        <f t="shared" si="0"/>
        <v>0</v>
      </c>
    </row>
    <row r="47" spans="1:8" x14ac:dyDescent="0.35">
      <c r="A47" s="14" t="s">
        <v>82</v>
      </c>
      <c r="B47" s="15" t="s">
        <v>14</v>
      </c>
      <c r="C47" s="42" t="s">
        <v>83</v>
      </c>
      <c r="D47" s="16">
        <v>110.95798319327731</v>
      </c>
      <c r="E47" s="17">
        <v>9</v>
      </c>
      <c r="F47" s="17">
        <f t="shared" si="1"/>
        <v>998.62184873949582</v>
      </c>
      <c r="G47" s="47">
        <v>0</v>
      </c>
      <c r="H47" s="19">
        <f t="shared" si="0"/>
        <v>0</v>
      </c>
    </row>
    <row r="48" spans="1:8" x14ac:dyDescent="0.35">
      <c r="A48" s="14" t="s">
        <v>84</v>
      </c>
      <c r="B48" s="15" t="s">
        <v>14</v>
      </c>
      <c r="C48" s="42" t="s">
        <v>85</v>
      </c>
      <c r="D48" s="16">
        <v>54.857142857142861</v>
      </c>
      <c r="E48" s="17">
        <v>1</v>
      </c>
      <c r="F48" s="17">
        <f t="shared" si="1"/>
        <v>54.857142857142861</v>
      </c>
      <c r="G48" s="47">
        <v>0</v>
      </c>
      <c r="H48" s="19">
        <f t="shared" si="0"/>
        <v>0</v>
      </c>
    </row>
    <row r="49" spans="1:8" x14ac:dyDescent="0.35">
      <c r="A49" s="14" t="s">
        <v>86</v>
      </c>
      <c r="B49" s="15" t="s">
        <v>14</v>
      </c>
      <c r="C49" s="42" t="s">
        <v>87</v>
      </c>
      <c r="D49" s="16">
        <v>66.789915966386559</v>
      </c>
      <c r="E49" s="17">
        <v>1</v>
      </c>
      <c r="F49" s="17">
        <f t="shared" si="1"/>
        <v>66.789915966386559</v>
      </c>
      <c r="G49" s="47">
        <v>0</v>
      </c>
      <c r="H49" s="19">
        <f t="shared" si="0"/>
        <v>0</v>
      </c>
    </row>
    <row r="50" spans="1:8" x14ac:dyDescent="0.35">
      <c r="A50" s="14" t="s">
        <v>88</v>
      </c>
      <c r="B50" s="15" t="s">
        <v>14</v>
      </c>
      <c r="C50" s="42" t="s">
        <v>89</v>
      </c>
      <c r="D50" s="16">
        <v>81.201680672268907</v>
      </c>
      <c r="E50" s="17">
        <v>1</v>
      </c>
      <c r="F50" s="17">
        <f t="shared" si="1"/>
        <v>81.201680672268907</v>
      </c>
      <c r="G50" s="47">
        <v>0</v>
      </c>
      <c r="H50" s="19">
        <f t="shared" si="0"/>
        <v>0</v>
      </c>
    </row>
    <row r="51" spans="1:8" x14ac:dyDescent="0.35">
      <c r="A51" s="14" t="s">
        <v>90</v>
      </c>
      <c r="B51" s="15" t="s">
        <v>14</v>
      </c>
      <c r="C51" s="42" t="s">
        <v>91</v>
      </c>
      <c r="D51" s="16">
        <v>108.23529411764707</v>
      </c>
      <c r="E51" s="17">
        <v>1</v>
      </c>
      <c r="F51" s="17">
        <f t="shared" si="1"/>
        <v>108.23529411764707</v>
      </c>
      <c r="G51" s="47">
        <v>0</v>
      </c>
      <c r="H51" s="19">
        <f t="shared" si="0"/>
        <v>0</v>
      </c>
    </row>
    <row r="52" spans="1:8" x14ac:dyDescent="0.35">
      <c r="A52" s="14" t="s">
        <v>92</v>
      </c>
      <c r="B52" s="15" t="s">
        <v>14</v>
      </c>
      <c r="C52" s="42" t="s">
        <v>93</v>
      </c>
      <c r="D52" s="16">
        <v>119.25210084033614</v>
      </c>
      <c r="E52" s="17">
        <v>1</v>
      </c>
      <c r="F52" s="17">
        <f t="shared" si="1"/>
        <v>119.25210084033614</v>
      </c>
      <c r="G52" s="47">
        <v>0</v>
      </c>
      <c r="H52" s="19">
        <f t="shared" si="0"/>
        <v>0</v>
      </c>
    </row>
    <row r="53" spans="1:8" x14ac:dyDescent="0.35">
      <c r="A53" s="14" t="s">
        <v>94</v>
      </c>
      <c r="B53" s="15" t="s">
        <v>14</v>
      </c>
      <c r="C53" s="42" t="s">
        <v>95</v>
      </c>
      <c r="D53" s="16">
        <v>134.07563025210086</v>
      </c>
      <c r="E53" s="17">
        <v>1</v>
      </c>
      <c r="F53" s="17">
        <f t="shared" si="1"/>
        <v>134.07563025210086</v>
      </c>
      <c r="G53" s="47">
        <v>0</v>
      </c>
      <c r="H53" s="19">
        <f t="shared" si="0"/>
        <v>0</v>
      </c>
    </row>
    <row r="54" spans="1:8" x14ac:dyDescent="0.35">
      <c r="A54" s="14" t="s">
        <v>96</v>
      </c>
      <c r="B54" s="15" t="s">
        <v>14</v>
      </c>
      <c r="C54" s="42" t="s">
        <v>97</v>
      </c>
      <c r="D54" s="16">
        <v>7.4705882352941186</v>
      </c>
      <c r="E54" s="17">
        <v>1</v>
      </c>
      <c r="F54" s="17">
        <f t="shared" si="1"/>
        <v>7.4705882352941186</v>
      </c>
      <c r="G54" s="47">
        <v>0</v>
      </c>
      <c r="H54" s="19">
        <f t="shared" si="0"/>
        <v>0</v>
      </c>
    </row>
    <row r="55" spans="1:8" x14ac:dyDescent="0.35">
      <c r="A55" s="14" t="s">
        <v>98</v>
      </c>
      <c r="B55" s="15" t="s">
        <v>14</v>
      </c>
      <c r="C55" s="42" t="s">
        <v>99</v>
      </c>
      <c r="D55" s="16">
        <v>7.4705882352941186</v>
      </c>
      <c r="E55" s="17">
        <v>1</v>
      </c>
      <c r="F55" s="17">
        <f t="shared" si="1"/>
        <v>7.4705882352941186</v>
      </c>
      <c r="G55" s="47">
        <v>0</v>
      </c>
      <c r="H55" s="19">
        <f t="shared" si="0"/>
        <v>0</v>
      </c>
    </row>
    <row r="56" spans="1:8" x14ac:dyDescent="0.35">
      <c r="A56" s="14" t="s">
        <v>100</v>
      </c>
      <c r="B56" s="15" t="s">
        <v>14</v>
      </c>
      <c r="C56" s="43" t="s">
        <v>101</v>
      </c>
      <c r="D56" s="16">
        <v>58.058823529411768</v>
      </c>
      <c r="E56" s="17">
        <v>1</v>
      </c>
      <c r="F56" s="17">
        <f t="shared" si="1"/>
        <v>58.058823529411768</v>
      </c>
      <c r="G56" s="47">
        <v>0</v>
      </c>
      <c r="H56" s="19">
        <f t="shared" si="0"/>
        <v>0</v>
      </c>
    </row>
    <row r="57" spans="1:8" x14ac:dyDescent="0.35">
      <c r="A57" s="14" t="s">
        <v>102</v>
      </c>
      <c r="B57" s="15" t="s">
        <v>14</v>
      </c>
      <c r="C57" s="45" t="s">
        <v>103</v>
      </c>
      <c r="D57" s="16">
        <v>67.731092436974791</v>
      </c>
      <c r="E57" s="17">
        <v>1</v>
      </c>
      <c r="F57" s="17">
        <f t="shared" si="1"/>
        <v>67.731092436974791</v>
      </c>
      <c r="G57" s="47">
        <v>0</v>
      </c>
      <c r="H57" s="19">
        <f t="shared" si="0"/>
        <v>0</v>
      </c>
    </row>
    <row r="58" spans="1:8" x14ac:dyDescent="0.35">
      <c r="A58" s="14" t="s">
        <v>104</v>
      </c>
      <c r="B58" s="15" t="s">
        <v>14</v>
      </c>
      <c r="C58" s="42" t="s">
        <v>105</v>
      </c>
      <c r="D58" s="16">
        <v>59.495798319327733</v>
      </c>
      <c r="E58" s="17">
        <v>1</v>
      </c>
      <c r="F58" s="17">
        <f t="shared" si="1"/>
        <v>59.495798319327733</v>
      </c>
      <c r="G58" s="47">
        <v>0</v>
      </c>
      <c r="H58" s="19">
        <f t="shared" si="0"/>
        <v>0</v>
      </c>
    </row>
    <row r="59" spans="1:8" x14ac:dyDescent="0.35">
      <c r="A59" s="14" t="s">
        <v>106</v>
      </c>
      <c r="B59" s="15" t="s">
        <v>14</v>
      </c>
      <c r="C59" s="42" t="s">
        <v>107</v>
      </c>
      <c r="D59" s="16">
        <v>30.252100840336137</v>
      </c>
      <c r="E59" s="17">
        <v>1</v>
      </c>
      <c r="F59" s="17">
        <f t="shared" si="1"/>
        <v>30.252100840336137</v>
      </c>
      <c r="G59" s="47">
        <v>0</v>
      </c>
      <c r="H59" s="19">
        <f t="shared" si="0"/>
        <v>0</v>
      </c>
    </row>
    <row r="60" spans="1:8" x14ac:dyDescent="0.35">
      <c r="A60" s="14" t="s">
        <v>108</v>
      </c>
      <c r="B60" s="15" t="s">
        <v>14</v>
      </c>
      <c r="C60" s="42" t="s">
        <v>376</v>
      </c>
      <c r="D60" s="16">
        <v>103.02521008403362</v>
      </c>
      <c r="E60" s="17">
        <v>1</v>
      </c>
      <c r="F60" s="17">
        <f t="shared" si="1"/>
        <v>103.02521008403362</v>
      </c>
      <c r="G60" s="47">
        <v>0</v>
      </c>
      <c r="H60" s="19">
        <f t="shared" si="0"/>
        <v>0</v>
      </c>
    </row>
    <row r="61" spans="1:8" x14ac:dyDescent="0.35">
      <c r="A61" s="14" t="s">
        <v>109</v>
      </c>
      <c r="B61" s="15" t="s">
        <v>14</v>
      </c>
      <c r="C61" s="42" t="s">
        <v>110</v>
      </c>
      <c r="D61" s="16">
        <v>69.184873949579838</v>
      </c>
      <c r="E61" s="17">
        <v>5</v>
      </c>
      <c r="F61" s="17">
        <f t="shared" si="1"/>
        <v>345.92436974789916</v>
      </c>
      <c r="G61" s="47">
        <v>0</v>
      </c>
      <c r="H61" s="19">
        <f t="shared" si="0"/>
        <v>0</v>
      </c>
    </row>
    <row r="62" spans="1:8" x14ac:dyDescent="0.35">
      <c r="A62" s="14" t="s">
        <v>113</v>
      </c>
      <c r="B62" s="15" t="s">
        <v>14</v>
      </c>
      <c r="C62" s="42" t="s">
        <v>368</v>
      </c>
      <c r="D62" s="16">
        <v>204.53781512605045</v>
      </c>
      <c r="E62" s="17">
        <v>5</v>
      </c>
      <c r="F62" s="17">
        <f t="shared" si="1"/>
        <v>1022.6890756302522</v>
      </c>
      <c r="G62" s="47">
        <v>0</v>
      </c>
      <c r="H62" s="19">
        <f t="shared" si="0"/>
        <v>0</v>
      </c>
    </row>
    <row r="63" spans="1:8" x14ac:dyDescent="0.35">
      <c r="A63" s="14" t="s">
        <v>114</v>
      </c>
      <c r="B63" s="15" t="s">
        <v>14</v>
      </c>
      <c r="C63" s="42" t="s">
        <v>115</v>
      </c>
      <c r="D63" s="16">
        <v>42.016806722689076</v>
      </c>
      <c r="E63" s="17">
        <v>128</v>
      </c>
      <c r="F63" s="17">
        <f t="shared" si="1"/>
        <v>5378.1512605042017</v>
      </c>
      <c r="G63" s="47">
        <v>0</v>
      </c>
      <c r="H63" s="19">
        <f t="shared" si="0"/>
        <v>0</v>
      </c>
    </row>
    <row r="64" spans="1:8" x14ac:dyDescent="0.35">
      <c r="A64" s="14" t="s">
        <v>116</v>
      </c>
      <c r="B64" s="15" t="s">
        <v>117</v>
      </c>
      <c r="C64" s="42" t="s">
        <v>369</v>
      </c>
      <c r="D64" s="16">
        <v>1056.0504201680674</v>
      </c>
      <c r="E64" s="17">
        <v>18</v>
      </c>
      <c r="F64" s="17">
        <f t="shared" si="1"/>
        <v>19008.907563025212</v>
      </c>
      <c r="G64" s="47">
        <v>0</v>
      </c>
      <c r="H64" s="19">
        <f t="shared" si="0"/>
        <v>0</v>
      </c>
    </row>
    <row r="65" spans="1:8" x14ac:dyDescent="0.35">
      <c r="A65" s="14" t="s">
        <v>118</v>
      </c>
      <c r="B65" s="15" t="s">
        <v>14</v>
      </c>
      <c r="C65" s="42" t="s">
        <v>370</v>
      </c>
      <c r="D65" s="16">
        <v>114.93277310924371</v>
      </c>
      <c r="E65" s="17">
        <v>21</v>
      </c>
      <c r="F65" s="17">
        <f t="shared" si="1"/>
        <v>2413.588235294118</v>
      </c>
      <c r="G65" s="47">
        <v>0</v>
      </c>
      <c r="H65" s="19">
        <f t="shared" si="0"/>
        <v>0</v>
      </c>
    </row>
    <row r="66" spans="1:8" x14ac:dyDescent="0.35">
      <c r="A66" s="14" t="s">
        <v>119</v>
      </c>
      <c r="B66" s="15" t="s">
        <v>14</v>
      </c>
      <c r="C66" s="42" t="s">
        <v>371</v>
      </c>
      <c r="D66" s="16">
        <v>172.35294117647058</v>
      </c>
      <c r="E66" s="17">
        <v>21</v>
      </c>
      <c r="F66" s="17">
        <f t="shared" si="1"/>
        <v>3619.411764705882</v>
      </c>
      <c r="G66" s="47">
        <v>0</v>
      </c>
      <c r="H66" s="19">
        <f t="shared" si="0"/>
        <v>0</v>
      </c>
    </row>
    <row r="67" spans="1:8" x14ac:dyDescent="0.35">
      <c r="A67" s="14" t="s">
        <v>120</v>
      </c>
      <c r="B67" s="15" t="s">
        <v>14</v>
      </c>
      <c r="C67" s="42" t="s">
        <v>372</v>
      </c>
      <c r="D67" s="16">
        <v>151.41176470588238</v>
      </c>
      <c r="E67" s="17">
        <v>22</v>
      </c>
      <c r="F67" s="17">
        <f t="shared" si="1"/>
        <v>3331.0588235294122</v>
      </c>
      <c r="G67" s="47">
        <v>0</v>
      </c>
      <c r="H67" s="19">
        <f t="shared" si="0"/>
        <v>0</v>
      </c>
    </row>
    <row r="68" spans="1:8" x14ac:dyDescent="0.35">
      <c r="A68" s="14" t="s">
        <v>121</v>
      </c>
      <c r="B68" s="15" t="s">
        <v>14</v>
      </c>
      <c r="C68" s="42" t="s">
        <v>373</v>
      </c>
      <c r="D68" s="16">
        <v>302.9579831932773</v>
      </c>
      <c r="E68" s="17">
        <v>1</v>
      </c>
      <c r="F68" s="17">
        <f t="shared" si="1"/>
        <v>302.9579831932773</v>
      </c>
      <c r="G68" s="47">
        <v>0</v>
      </c>
      <c r="H68" s="19">
        <f t="shared" si="0"/>
        <v>0</v>
      </c>
    </row>
    <row r="69" spans="1:8" x14ac:dyDescent="0.35">
      <c r="A69" s="14" t="s">
        <v>122</v>
      </c>
      <c r="B69" s="15" t="s">
        <v>14</v>
      </c>
      <c r="C69" s="42" t="s">
        <v>374</v>
      </c>
      <c r="D69" s="16">
        <v>2243.1764705882356</v>
      </c>
      <c r="E69" s="17">
        <v>1</v>
      </c>
      <c r="F69" s="17">
        <f t="shared" si="1"/>
        <v>2243.1764705882356</v>
      </c>
      <c r="G69" s="47">
        <v>0</v>
      </c>
      <c r="H69" s="19">
        <f t="shared" si="0"/>
        <v>0</v>
      </c>
    </row>
    <row r="70" spans="1:8" x14ac:dyDescent="0.35">
      <c r="A70" s="14" t="s">
        <v>123</v>
      </c>
      <c r="B70" s="15" t="s">
        <v>14</v>
      </c>
      <c r="C70" s="43" t="s">
        <v>375</v>
      </c>
      <c r="D70" s="16">
        <v>453.77310924369749</v>
      </c>
      <c r="E70" s="17">
        <v>9</v>
      </c>
      <c r="F70" s="17">
        <f t="shared" si="1"/>
        <v>4083.9579831932774</v>
      </c>
      <c r="G70" s="47">
        <v>0</v>
      </c>
      <c r="H70" s="19">
        <f t="shared" si="0"/>
        <v>0</v>
      </c>
    </row>
    <row r="71" spans="1:8" x14ac:dyDescent="0.35">
      <c r="A71" s="61" t="s">
        <v>363</v>
      </c>
      <c r="B71" s="62"/>
      <c r="C71" s="62"/>
      <c r="D71" s="62"/>
      <c r="E71" s="62"/>
      <c r="F71" s="62"/>
      <c r="G71" s="62"/>
      <c r="H71" s="63"/>
    </row>
    <row r="72" spans="1:8" ht="58" x14ac:dyDescent="0.35">
      <c r="A72" s="20" t="s">
        <v>124</v>
      </c>
      <c r="B72" s="21" t="s">
        <v>14</v>
      </c>
      <c r="C72" s="42" t="s">
        <v>377</v>
      </c>
      <c r="D72" s="16">
        <v>303.66000000000003</v>
      </c>
      <c r="E72" s="22">
        <v>5</v>
      </c>
      <c r="F72" s="18">
        <f t="shared" ref="F72:F91" si="2">+D72*E72</f>
        <v>1518.3000000000002</v>
      </c>
      <c r="G72" s="47">
        <v>0</v>
      </c>
      <c r="H72" s="19">
        <f t="shared" ref="H72:H76" si="3">IF(G72&gt;D72,G72/0,ROUND(E72*G72,2))</f>
        <v>0</v>
      </c>
    </row>
    <row r="73" spans="1:8" ht="72.5" x14ac:dyDescent="0.35">
      <c r="A73" s="14" t="s">
        <v>125</v>
      </c>
      <c r="B73" s="15" t="s">
        <v>14</v>
      </c>
      <c r="C73" s="42" t="s">
        <v>445</v>
      </c>
      <c r="D73" s="23">
        <v>369.07</v>
      </c>
      <c r="E73" s="17">
        <v>5</v>
      </c>
      <c r="F73" s="18">
        <f t="shared" si="2"/>
        <v>1845.35</v>
      </c>
      <c r="G73" s="47">
        <v>0</v>
      </c>
      <c r="H73" s="19">
        <f t="shared" si="3"/>
        <v>0</v>
      </c>
    </row>
    <row r="74" spans="1:8" ht="72.5" x14ac:dyDescent="0.35">
      <c r="A74" s="14" t="s">
        <v>126</v>
      </c>
      <c r="B74" s="15" t="s">
        <v>14</v>
      </c>
      <c r="C74" s="42" t="s">
        <v>446</v>
      </c>
      <c r="D74" s="23">
        <v>514.69000000000005</v>
      </c>
      <c r="E74" s="17">
        <v>1</v>
      </c>
      <c r="F74" s="18">
        <f t="shared" si="2"/>
        <v>514.69000000000005</v>
      </c>
      <c r="G74" s="47">
        <v>0</v>
      </c>
      <c r="H74" s="19">
        <f t="shared" si="3"/>
        <v>0</v>
      </c>
    </row>
    <row r="75" spans="1:8" x14ac:dyDescent="0.35">
      <c r="A75" s="14" t="s">
        <v>127</v>
      </c>
      <c r="B75" s="15" t="s">
        <v>14</v>
      </c>
      <c r="C75" s="42" t="s">
        <v>111</v>
      </c>
      <c r="D75" s="23">
        <v>116.45</v>
      </c>
      <c r="E75" s="17">
        <v>2</v>
      </c>
      <c r="F75" s="18">
        <f t="shared" si="2"/>
        <v>232.9</v>
      </c>
      <c r="G75" s="47">
        <v>0</v>
      </c>
      <c r="H75" s="19">
        <f t="shared" si="3"/>
        <v>0</v>
      </c>
    </row>
    <row r="76" spans="1:8" x14ac:dyDescent="0.35">
      <c r="A76" s="14" t="s">
        <v>128</v>
      </c>
      <c r="B76" s="15" t="s">
        <v>14</v>
      </c>
      <c r="C76" s="43" t="s">
        <v>112</v>
      </c>
      <c r="D76" s="23">
        <v>228.24</v>
      </c>
      <c r="E76" s="17">
        <v>2</v>
      </c>
      <c r="F76" s="18">
        <f t="shared" si="2"/>
        <v>456.48</v>
      </c>
      <c r="G76" s="47">
        <v>0</v>
      </c>
      <c r="H76" s="19">
        <f t="shared" si="3"/>
        <v>0</v>
      </c>
    </row>
    <row r="77" spans="1:8" x14ac:dyDescent="0.35">
      <c r="A77" s="61" t="s">
        <v>364</v>
      </c>
      <c r="B77" s="62"/>
      <c r="C77" s="62"/>
      <c r="D77" s="62"/>
      <c r="E77" s="62"/>
      <c r="F77" s="62"/>
      <c r="G77" s="62"/>
      <c r="H77" s="63"/>
    </row>
    <row r="78" spans="1:8" x14ac:dyDescent="0.35">
      <c r="A78" s="14" t="s">
        <v>129</v>
      </c>
      <c r="B78" s="15" t="s">
        <v>14</v>
      </c>
      <c r="C78" s="42" t="s">
        <v>378</v>
      </c>
      <c r="D78" s="23">
        <v>85.915966386554615</v>
      </c>
      <c r="E78" s="17">
        <v>1</v>
      </c>
      <c r="F78" s="18">
        <f t="shared" si="2"/>
        <v>85.915966386554615</v>
      </c>
      <c r="G78" s="47">
        <v>0</v>
      </c>
      <c r="H78" s="19">
        <f t="shared" ref="H78:H91" si="4">IF(G78&gt;D78,G78/0,ROUND(E78*G78,2))</f>
        <v>0</v>
      </c>
    </row>
    <row r="79" spans="1:8" x14ac:dyDescent="0.35">
      <c r="A79" s="14" t="s">
        <v>130</v>
      </c>
      <c r="B79" s="15" t="s">
        <v>14</v>
      </c>
      <c r="C79" s="42" t="s">
        <v>380</v>
      </c>
      <c r="D79" s="23">
        <v>153.76470588235293</v>
      </c>
      <c r="E79" s="17">
        <v>1</v>
      </c>
      <c r="F79" s="18">
        <f t="shared" si="2"/>
        <v>153.76470588235293</v>
      </c>
      <c r="G79" s="47">
        <v>0</v>
      </c>
      <c r="H79" s="19">
        <f t="shared" si="4"/>
        <v>0</v>
      </c>
    </row>
    <row r="80" spans="1:8" x14ac:dyDescent="0.35">
      <c r="A80" s="14" t="s">
        <v>131</v>
      </c>
      <c r="B80" s="15" t="s">
        <v>14</v>
      </c>
      <c r="C80" s="42" t="s">
        <v>379</v>
      </c>
      <c r="D80" s="23">
        <v>12.08403361344538</v>
      </c>
      <c r="E80" s="17">
        <v>1</v>
      </c>
      <c r="F80" s="18">
        <f t="shared" si="2"/>
        <v>12.08403361344538</v>
      </c>
      <c r="G80" s="47">
        <v>0</v>
      </c>
      <c r="H80" s="19">
        <f t="shared" si="4"/>
        <v>0</v>
      </c>
    </row>
    <row r="81" spans="1:8" x14ac:dyDescent="0.35">
      <c r="A81" s="14" t="s">
        <v>132</v>
      </c>
      <c r="B81" s="15" t="s">
        <v>14</v>
      </c>
      <c r="C81" s="42" t="s">
        <v>382</v>
      </c>
      <c r="D81" s="23">
        <v>15.747899159663865</v>
      </c>
      <c r="E81" s="17">
        <v>1</v>
      </c>
      <c r="F81" s="18">
        <f t="shared" si="2"/>
        <v>15.747899159663865</v>
      </c>
      <c r="G81" s="47">
        <v>0</v>
      </c>
      <c r="H81" s="19">
        <f t="shared" si="4"/>
        <v>0</v>
      </c>
    </row>
    <row r="82" spans="1:8" x14ac:dyDescent="0.35">
      <c r="A82" s="14" t="s">
        <v>133</v>
      </c>
      <c r="B82" s="15" t="s">
        <v>14</v>
      </c>
      <c r="C82" s="42" t="s">
        <v>384</v>
      </c>
      <c r="D82" s="23">
        <v>20.07563025210084</v>
      </c>
      <c r="E82" s="17">
        <v>1</v>
      </c>
      <c r="F82" s="18">
        <f t="shared" si="2"/>
        <v>20.07563025210084</v>
      </c>
      <c r="G82" s="47">
        <v>0</v>
      </c>
      <c r="H82" s="19">
        <f t="shared" si="4"/>
        <v>0</v>
      </c>
    </row>
    <row r="83" spans="1:8" x14ac:dyDescent="0.35">
      <c r="A83" s="14" t="s">
        <v>134</v>
      </c>
      <c r="B83" s="15" t="s">
        <v>14</v>
      </c>
      <c r="C83" s="42" t="s">
        <v>383</v>
      </c>
      <c r="D83" s="23">
        <v>31.252100840336134</v>
      </c>
      <c r="E83" s="17">
        <v>1</v>
      </c>
      <c r="F83" s="18">
        <f t="shared" si="2"/>
        <v>31.252100840336134</v>
      </c>
      <c r="G83" s="47">
        <v>0</v>
      </c>
      <c r="H83" s="19">
        <f t="shared" si="4"/>
        <v>0</v>
      </c>
    </row>
    <row r="84" spans="1:8" x14ac:dyDescent="0.35">
      <c r="A84" s="14" t="s">
        <v>135</v>
      </c>
      <c r="B84" s="15" t="s">
        <v>14</v>
      </c>
      <c r="C84" s="42" t="s">
        <v>381</v>
      </c>
      <c r="D84" s="23">
        <v>44.184873949579831</v>
      </c>
      <c r="E84" s="17">
        <v>1</v>
      </c>
      <c r="F84" s="18">
        <f t="shared" si="2"/>
        <v>44.184873949579831</v>
      </c>
      <c r="G84" s="47">
        <v>0</v>
      </c>
      <c r="H84" s="19">
        <f t="shared" si="4"/>
        <v>0</v>
      </c>
    </row>
    <row r="85" spans="1:8" x14ac:dyDescent="0.35">
      <c r="A85" s="14" t="s">
        <v>136</v>
      </c>
      <c r="B85" s="15" t="s">
        <v>14</v>
      </c>
      <c r="C85" s="42" t="s">
        <v>385</v>
      </c>
      <c r="D85" s="23">
        <v>55.050420168067234</v>
      </c>
      <c r="E85" s="17">
        <v>1</v>
      </c>
      <c r="F85" s="18">
        <f t="shared" si="2"/>
        <v>55.050420168067234</v>
      </c>
      <c r="G85" s="47">
        <v>0</v>
      </c>
      <c r="H85" s="19">
        <f t="shared" si="4"/>
        <v>0</v>
      </c>
    </row>
    <row r="86" spans="1:8" x14ac:dyDescent="0.35">
      <c r="A86" s="14" t="s">
        <v>137</v>
      </c>
      <c r="B86" s="15" t="s">
        <v>14</v>
      </c>
      <c r="C86" s="42" t="s">
        <v>386</v>
      </c>
      <c r="D86" s="23">
        <v>76.529411764705884</v>
      </c>
      <c r="E86" s="17">
        <v>1</v>
      </c>
      <c r="F86" s="18">
        <f t="shared" si="2"/>
        <v>76.529411764705884</v>
      </c>
      <c r="G86" s="47">
        <v>0</v>
      </c>
      <c r="H86" s="19">
        <f t="shared" si="4"/>
        <v>0</v>
      </c>
    </row>
    <row r="87" spans="1:8" x14ac:dyDescent="0.35">
      <c r="A87" s="14" t="s">
        <v>138</v>
      </c>
      <c r="B87" s="15" t="s">
        <v>14</v>
      </c>
      <c r="C87" s="42" t="s">
        <v>387</v>
      </c>
      <c r="D87" s="23">
        <v>93.87394957983193</v>
      </c>
      <c r="E87" s="17">
        <v>1</v>
      </c>
      <c r="F87" s="18">
        <f t="shared" si="2"/>
        <v>93.87394957983193</v>
      </c>
      <c r="G87" s="47">
        <v>0</v>
      </c>
      <c r="H87" s="19">
        <f t="shared" si="4"/>
        <v>0</v>
      </c>
    </row>
    <row r="88" spans="1:8" x14ac:dyDescent="0.35">
      <c r="A88" s="14" t="s">
        <v>139</v>
      </c>
      <c r="B88" s="15" t="s">
        <v>14</v>
      </c>
      <c r="C88" s="42" t="s">
        <v>388</v>
      </c>
      <c r="D88" s="23">
        <v>136.64705882352942</v>
      </c>
      <c r="E88" s="17">
        <v>1</v>
      </c>
      <c r="F88" s="18">
        <f t="shared" si="2"/>
        <v>136.64705882352942</v>
      </c>
      <c r="G88" s="47">
        <v>0</v>
      </c>
      <c r="H88" s="19">
        <f t="shared" si="4"/>
        <v>0</v>
      </c>
    </row>
    <row r="89" spans="1:8" x14ac:dyDescent="0.35">
      <c r="A89" s="14" t="s">
        <v>140</v>
      </c>
      <c r="B89" s="15" t="s">
        <v>14</v>
      </c>
      <c r="C89" s="42" t="s">
        <v>389</v>
      </c>
      <c r="D89" s="23">
        <v>122.05882352941177</v>
      </c>
      <c r="E89" s="17">
        <v>1</v>
      </c>
      <c r="F89" s="18">
        <f t="shared" si="2"/>
        <v>122.05882352941177</v>
      </c>
      <c r="G89" s="47">
        <v>0</v>
      </c>
      <c r="H89" s="19">
        <f t="shared" si="4"/>
        <v>0</v>
      </c>
    </row>
    <row r="90" spans="1:8" x14ac:dyDescent="0.35">
      <c r="A90" s="14" t="s">
        <v>141</v>
      </c>
      <c r="B90" s="15" t="s">
        <v>14</v>
      </c>
      <c r="C90" s="42" t="s">
        <v>390</v>
      </c>
      <c r="D90" s="23">
        <v>189.44537815126051</v>
      </c>
      <c r="E90" s="17">
        <v>1</v>
      </c>
      <c r="F90" s="18">
        <f t="shared" si="2"/>
        <v>189.44537815126051</v>
      </c>
      <c r="G90" s="47">
        <v>0</v>
      </c>
      <c r="H90" s="19">
        <f t="shared" si="4"/>
        <v>0</v>
      </c>
    </row>
    <row r="91" spans="1:8" x14ac:dyDescent="0.35">
      <c r="A91" s="14" t="s">
        <v>142</v>
      </c>
      <c r="B91" s="15" t="s">
        <v>14</v>
      </c>
      <c r="C91" s="43" t="s">
        <v>391</v>
      </c>
      <c r="D91" s="23">
        <v>267.59663865546219</v>
      </c>
      <c r="E91" s="17">
        <v>1</v>
      </c>
      <c r="F91" s="18">
        <f t="shared" si="2"/>
        <v>267.59663865546219</v>
      </c>
      <c r="G91" s="47">
        <v>0</v>
      </c>
      <c r="H91" s="19">
        <f t="shared" si="4"/>
        <v>0</v>
      </c>
    </row>
    <row r="92" spans="1:8" x14ac:dyDescent="0.35">
      <c r="A92" s="61" t="s">
        <v>366</v>
      </c>
      <c r="B92" s="62"/>
      <c r="C92" s="62"/>
      <c r="D92" s="62"/>
      <c r="E92" s="62"/>
      <c r="F92" s="62"/>
      <c r="G92" s="62"/>
      <c r="H92" s="63"/>
    </row>
    <row r="93" spans="1:8" x14ac:dyDescent="0.35">
      <c r="A93" s="14" t="s">
        <v>143</v>
      </c>
      <c r="B93" s="15" t="s">
        <v>14</v>
      </c>
      <c r="C93" s="40" t="s">
        <v>144</v>
      </c>
      <c r="D93" s="23">
        <v>3.2689075630252105</v>
      </c>
      <c r="E93" s="17">
        <v>1</v>
      </c>
      <c r="F93" s="18">
        <f t="shared" ref="F93:F155" si="5">+D93*E93</f>
        <v>3.2689075630252105</v>
      </c>
      <c r="G93" s="47">
        <v>0</v>
      </c>
      <c r="H93" s="19">
        <f t="shared" ref="H93:H109" si="6">IF(G93&gt;D93,G93/0,ROUND(E93*G93,2))</f>
        <v>0</v>
      </c>
    </row>
    <row r="94" spans="1:8" x14ac:dyDescent="0.35">
      <c r="A94" s="14" t="s">
        <v>145</v>
      </c>
      <c r="B94" s="15" t="s">
        <v>14</v>
      </c>
      <c r="C94" s="41" t="s">
        <v>146</v>
      </c>
      <c r="D94" s="23">
        <v>6.1596638655462188</v>
      </c>
      <c r="E94" s="17">
        <v>1</v>
      </c>
      <c r="F94" s="18">
        <f t="shared" si="5"/>
        <v>6.1596638655462188</v>
      </c>
      <c r="G94" s="47">
        <v>0</v>
      </c>
      <c r="H94" s="19">
        <f t="shared" si="6"/>
        <v>0</v>
      </c>
    </row>
    <row r="95" spans="1:8" x14ac:dyDescent="0.35">
      <c r="A95" s="14" t="s">
        <v>147</v>
      </c>
      <c r="B95" s="15" t="s">
        <v>14</v>
      </c>
      <c r="C95" s="41" t="s">
        <v>148</v>
      </c>
      <c r="D95" s="23">
        <v>2.6134453781512605</v>
      </c>
      <c r="E95" s="17">
        <v>1</v>
      </c>
      <c r="F95" s="18">
        <f t="shared" si="5"/>
        <v>2.6134453781512605</v>
      </c>
      <c r="G95" s="47">
        <v>0</v>
      </c>
      <c r="H95" s="19">
        <f t="shared" si="6"/>
        <v>0</v>
      </c>
    </row>
    <row r="96" spans="1:8" x14ac:dyDescent="0.35">
      <c r="A96" s="14" t="s">
        <v>149</v>
      </c>
      <c r="B96" s="15" t="s">
        <v>14</v>
      </c>
      <c r="C96" s="41" t="s">
        <v>150</v>
      </c>
      <c r="D96" s="23">
        <v>12.016806722689077</v>
      </c>
      <c r="E96" s="17">
        <v>1</v>
      </c>
      <c r="F96" s="18">
        <f t="shared" si="5"/>
        <v>12.016806722689077</v>
      </c>
      <c r="G96" s="47">
        <v>0</v>
      </c>
      <c r="H96" s="19">
        <f t="shared" si="6"/>
        <v>0</v>
      </c>
    </row>
    <row r="97" spans="1:8" x14ac:dyDescent="0.35">
      <c r="A97" s="14" t="s">
        <v>151</v>
      </c>
      <c r="B97" s="15" t="s">
        <v>14</v>
      </c>
      <c r="C97" s="41" t="s">
        <v>152</v>
      </c>
      <c r="D97" s="23">
        <v>4.8319327731092443</v>
      </c>
      <c r="E97" s="17">
        <v>1</v>
      </c>
      <c r="F97" s="18">
        <f t="shared" si="5"/>
        <v>4.8319327731092443</v>
      </c>
      <c r="G97" s="47">
        <v>0</v>
      </c>
      <c r="H97" s="19">
        <f t="shared" si="6"/>
        <v>0</v>
      </c>
    </row>
    <row r="98" spans="1:8" x14ac:dyDescent="0.35">
      <c r="A98" s="14" t="s">
        <v>153</v>
      </c>
      <c r="B98" s="15" t="s">
        <v>14</v>
      </c>
      <c r="C98" s="41" t="s">
        <v>392</v>
      </c>
      <c r="D98" s="23">
        <v>7.7815126050420167</v>
      </c>
      <c r="E98" s="17">
        <v>1</v>
      </c>
      <c r="F98" s="18">
        <f t="shared" si="5"/>
        <v>7.7815126050420167</v>
      </c>
      <c r="G98" s="47">
        <v>0</v>
      </c>
      <c r="H98" s="19">
        <f t="shared" si="6"/>
        <v>0</v>
      </c>
    </row>
    <row r="99" spans="1:8" x14ac:dyDescent="0.35">
      <c r="A99" s="14" t="s">
        <v>154</v>
      </c>
      <c r="B99" s="15" t="s">
        <v>14</v>
      </c>
      <c r="C99" s="41" t="s">
        <v>155</v>
      </c>
      <c r="D99" s="23">
        <v>4.0756302521008401</v>
      </c>
      <c r="E99" s="17">
        <v>1</v>
      </c>
      <c r="F99" s="18">
        <f t="shared" si="5"/>
        <v>4.0756302521008401</v>
      </c>
      <c r="G99" s="47">
        <v>0</v>
      </c>
      <c r="H99" s="19">
        <f t="shared" si="6"/>
        <v>0</v>
      </c>
    </row>
    <row r="100" spans="1:8" x14ac:dyDescent="0.35">
      <c r="A100" s="14" t="s">
        <v>156</v>
      </c>
      <c r="B100" s="15" t="s">
        <v>14</v>
      </c>
      <c r="C100" s="41" t="s">
        <v>157</v>
      </c>
      <c r="D100" s="23">
        <v>4.9579831932773111</v>
      </c>
      <c r="E100" s="17">
        <v>1</v>
      </c>
      <c r="F100" s="18">
        <f t="shared" si="5"/>
        <v>4.9579831932773111</v>
      </c>
      <c r="G100" s="47">
        <v>0</v>
      </c>
      <c r="H100" s="19">
        <f t="shared" si="6"/>
        <v>0</v>
      </c>
    </row>
    <row r="101" spans="1:8" x14ac:dyDescent="0.35">
      <c r="A101" s="14" t="s">
        <v>158</v>
      </c>
      <c r="B101" s="15" t="s">
        <v>14</v>
      </c>
      <c r="C101" s="41" t="s">
        <v>393</v>
      </c>
      <c r="D101" s="23">
        <v>4.7815126050420176</v>
      </c>
      <c r="E101" s="17">
        <v>1</v>
      </c>
      <c r="F101" s="18">
        <f t="shared" si="5"/>
        <v>4.7815126050420176</v>
      </c>
      <c r="G101" s="47">
        <v>0</v>
      </c>
      <c r="H101" s="19">
        <f t="shared" si="6"/>
        <v>0</v>
      </c>
    </row>
    <row r="102" spans="1:8" x14ac:dyDescent="0.35">
      <c r="A102" s="14" t="s">
        <v>159</v>
      </c>
      <c r="B102" s="15" t="s">
        <v>14</v>
      </c>
      <c r="C102" s="41" t="s">
        <v>394</v>
      </c>
      <c r="D102" s="23">
        <v>11.806722689075631</v>
      </c>
      <c r="E102" s="17">
        <v>1</v>
      </c>
      <c r="F102" s="18">
        <f t="shared" si="5"/>
        <v>11.806722689075631</v>
      </c>
      <c r="G102" s="47">
        <v>0</v>
      </c>
      <c r="H102" s="19">
        <f t="shared" si="6"/>
        <v>0</v>
      </c>
    </row>
    <row r="103" spans="1:8" x14ac:dyDescent="0.35">
      <c r="A103" s="14" t="s">
        <v>160</v>
      </c>
      <c r="B103" s="15" t="s">
        <v>14</v>
      </c>
      <c r="C103" s="41" t="s">
        <v>161</v>
      </c>
      <c r="D103" s="23">
        <v>1.1176470588235294</v>
      </c>
      <c r="E103" s="17">
        <v>1</v>
      </c>
      <c r="F103" s="18">
        <f t="shared" si="5"/>
        <v>1.1176470588235294</v>
      </c>
      <c r="G103" s="47">
        <v>0</v>
      </c>
      <c r="H103" s="19">
        <f t="shared" si="6"/>
        <v>0</v>
      </c>
    </row>
    <row r="104" spans="1:8" x14ac:dyDescent="0.35">
      <c r="A104" s="14" t="s">
        <v>162</v>
      </c>
      <c r="B104" s="15" t="s">
        <v>14</v>
      </c>
      <c r="C104" s="41" t="s">
        <v>163</v>
      </c>
      <c r="D104" s="23">
        <v>1.9579831932773111</v>
      </c>
      <c r="E104" s="17">
        <v>1</v>
      </c>
      <c r="F104" s="18">
        <f t="shared" si="5"/>
        <v>1.9579831932773111</v>
      </c>
      <c r="G104" s="47">
        <v>0</v>
      </c>
      <c r="H104" s="19">
        <f t="shared" si="6"/>
        <v>0</v>
      </c>
    </row>
    <row r="105" spans="1:8" x14ac:dyDescent="0.35">
      <c r="A105" s="14" t="s">
        <v>164</v>
      </c>
      <c r="B105" s="15" t="s">
        <v>14</v>
      </c>
      <c r="C105" s="41" t="s">
        <v>165</v>
      </c>
      <c r="D105" s="23">
        <v>12.445378151260504</v>
      </c>
      <c r="E105" s="17">
        <v>1</v>
      </c>
      <c r="F105" s="18">
        <f t="shared" si="5"/>
        <v>12.445378151260504</v>
      </c>
      <c r="G105" s="47">
        <v>0</v>
      </c>
      <c r="H105" s="19">
        <f t="shared" si="6"/>
        <v>0</v>
      </c>
    </row>
    <row r="106" spans="1:8" x14ac:dyDescent="0.35">
      <c r="A106" s="14" t="s">
        <v>166</v>
      </c>
      <c r="B106" s="15" t="s">
        <v>14</v>
      </c>
      <c r="C106" s="41" t="s">
        <v>167</v>
      </c>
      <c r="D106" s="23">
        <v>17.310924369747902</v>
      </c>
      <c r="E106" s="17">
        <v>1</v>
      </c>
      <c r="F106" s="18">
        <f t="shared" si="5"/>
        <v>17.310924369747902</v>
      </c>
      <c r="G106" s="47">
        <v>0</v>
      </c>
      <c r="H106" s="19">
        <f t="shared" si="6"/>
        <v>0</v>
      </c>
    </row>
    <row r="107" spans="1:8" x14ac:dyDescent="0.35">
      <c r="A107" s="14" t="s">
        <v>168</v>
      </c>
      <c r="B107" s="15" t="s">
        <v>14</v>
      </c>
      <c r="C107" s="41" t="s">
        <v>169</v>
      </c>
      <c r="D107" s="23">
        <v>45.495798319327733</v>
      </c>
      <c r="E107" s="17">
        <v>1</v>
      </c>
      <c r="F107" s="18">
        <f t="shared" si="5"/>
        <v>45.495798319327733</v>
      </c>
      <c r="G107" s="47">
        <v>0</v>
      </c>
      <c r="H107" s="19">
        <f t="shared" si="6"/>
        <v>0</v>
      </c>
    </row>
    <row r="108" spans="1:8" x14ac:dyDescent="0.35">
      <c r="A108" s="14" t="s">
        <v>170</v>
      </c>
      <c r="B108" s="15" t="s">
        <v>14</v>
      </c>
      <c r="C108" s="41" t="s">
        <v>171</v>
      </c>
      <c r="D108" s="23">
        <v>15.915966386554624</v>
      </c>
      <c r="E108" s="17">
        <v>1</v>
      </c>
      <c r="F108" s="18">
        <f t="shared" si="5"/>
        <v>15.915966386554624</v>
      </c>
      <c r="G108" s="47">
        <v>0</v>
      </c>
      <c r="H108" s="19">
        <f t="shared" si="6"/>
        <v>0</v>
      </c>
    </row>
    <row r="109" spans="1:8" x14ac:dyDescent="0.35">
      <c r="A109" s="14" t="s">
        <v>172</v>
      </c>
      <c r="B109" s="15" t="s">
        <v>14</v>
      </c>
      <c r="C109" s="41" t="s">
        <v>173</v>
      </c>
      <c r="D109" s="23">
        <v>19.260504201680675</v>
      </c>
      <c r="E109" s="17">
        <v>1</v>
      </c>
      <c r="F109" s="18">
        <f t="shared" si="5"/>
        <v>19.260504201680675</v>
      </c>
      <c r="G109" s="47">
        <v>0</v>
      </c>
      <c r="H109" s="19">
        <f t="shared" si="6"/>
        <v>0</v>
      </c>
    </row>
    <row r="110" spans="1:8" x14ac:dyDescent="0.35">
      <c r="A110" s="14" t="s">
        <v>174</v>
      </c>
      <c r="B110" s="15" t="s">
        <v>14</v>
      </c>
      <c r="C110" s="41" t="s">
        <v>175</v>
      </c>
      <c r="D110" s="23">
        <v>51.420168067226889</v>
      </c>
      <c r="E110" s="17">
        <v>1</v>
      </c>
      <c r="F110" s="18">
        <f t="shared" si="5"/>
        <v>51.420168067226889</v>
      </c>
      <c r="G110" s="47">
        <v>0</v>
      </c>
      <c r="H110" s="19">
        <f>IF(G110&gt;D110,G110/0,ROUND(E110*G110,2))</f>
        <v>0</v>
      </c>
    </row>
    <row r="111" spans="1:8" x14ac:dyDescent="0.35">
      <c r="A111" s="14" t="s">
        <v>176</v>
      </c>
      <c r="B111" s="15" t="s">
        <v>14</v>
      </c>
      <c r="C111" s="41" t="s">
        <v>177</v>
      </c>
      <c r="D111" s="23">
        <v>126.23529411764706</v>
      </c>
      <c r="E111" s="17">
        <v>1</v>
      </c>
      <c r="F111" s="18">
        <f t="shared" si="5"/>
        <v>126.23529411764706</v>
      </c>
      <c r="G111" s="47">
        <v>0</v>
      </c>
      <c r="H111" s="19">
        <f t="shared" ref="H111:H138" si="7">IF(G111&gt;D111,G111/0,ROUND(E111*G111,2))</f>
        <v>0</v>
      </c>
    </row>
    <row r="112" spans="1:8" x14ac:dyDescent="0.35">
      <c r="A112" s="14" t="s">
        <v>178</v>
      </c>
      <c r="B112" s="15" t="s">
        <v>14</v>
      </c>
      <c r="C112" s="41" t="s">
        <v>179</v>
      </c>
      <c r="D112" s="23">
        <v>5.2521008403361344</v>
      </c>
      <c r="E112" s="17">
        <v>1</v>
      </c>
      <c r="F112" s="18">
        <f t="shared" si="5"/>
        <v>5.2521008403361344</v>
      </c>
      <c r="G112" s="47">
        <v>0</v>
      </c>
      <c r="H112" s="19">
        <f t="shared" si="7"/>
        <v>0</v>
      </c>
    </row>
    <row r="113" spans="1:8" x14ac:dyDescent="0.35">
      <c r="A113" s="14" t="s">
        <v>180</v>
      </c>
      <c r="B113" s="15" t="s">
        <v>14</v>
      </c>
      <c r="C113" s="41" t="s">
        <v>181</v>
      </c>
      <c r="D113" s="23">
        <v>7.5378151260504209</v>
      </c>
      <c r="E113" s="17">
        <v>1</v>
      </c>
      <c r="F113" s="18">
        <f t="shared" si="5"/>
        <v>7.5378151260504209</v>
      </c>
      <c r="G113" s="47">
        <v>0</v>
      </c>
      <c r="H113" s="19">
        <f t="shared" si="7"/>
        <v>0</v>
      </c>
    </row>
    <row r="114" spans="1:8" x14ac:dyDescent="0.35">
      <c r="A114" s="14" t="s">
        <v>182</v>
      </c>
      <c r="B114" s="15" t="s">
        <v>14</v>
      </c>
      <c r="C114" s="41" t="s">
        <v>183</v>
      </c>
      <c r="D114" s="23">
        <v>41.831932773109244</v>
      </c>
      <c r="E114" s="17">
        <v>1</v>
      </c>
      <c r="F114" s="18">
        <f t="shared" si="5"/>
        <v>41.831932773109244</v>
      </c>
      <c r="G114" s="47">
        <v>0</v>
      </c>
      <c r="H114" s="19">
        <f t="shared" si="7"/>
        <v>0</v>
      </c>
    </row>
    <row r="115" spans="1:8" x14ac:dyDescent="0.35">
      <c r="A115" s="14" t="s">
        <v>184</v>
      </c>
      <c r="B115" s="15" t="s">
        <v>14</v>
      </c>
      <c r="C115" s="41" t="s">
        <v>185</v>
      </c>
      <c r="D115" s="23">
        <v>98.436974789915965</v>
      </c>
      <c r="E115" s="17">
        <v>1</v>
      </c>
      <c r="F115" s="18">
        <f t="shared" si="5"/>
        <v>98.436974789915965</v>
      </c>
      <c r="G115" s="47">
        <v>0</v>
      </c>
      <c r="H115" s="19">
        <f t="shared" si="7"/>
        <v>0</v>
      </c>
    </row>
    <row r="116" spans="1:8" x14ac:dyDescent="0.35">
      <c r="A116" s="14" t="s">
        <v>186</v>
      </c>
      <c r="B116" s="15" t="s">
        <v>14</v>
      </c>
      <c r="C116" s="41" t="s">
        <v>187</v>
      </c>
      <c r="D116" s="23">
        <v>9.1260504201680668</v>
      </c>
      <c r="E116" s="17">
        <v>1</v>
      </c>
      <c r="F116" s="18">
        <f t="shared" si="5"/>
        <v>9.1260504201680668</v>
      </c>
      <c r="G116" s="47">
        <v>0</v>
      </c>
      <c r="H116" s="19">
        <f t="shared" si="7"/>
        <v>0</v>
      </c>
    </row>
    <row r="117" spans="1:8" x14ac:dyDescent="0.35">
      <c r="A117" s="14" t="s">
        <v>188</v>
      </c>
      <c r="B117" s="15" t="s">
        <v>14</v>
      </c>
      <c r="C117" s="41" t="s">
        <v>189</v>
      </c>
      <c r="D117" s="23">
        <v>12.915966386554622</v>
      </c>
      <c r="E117" s="17">
        <v>1</v>
      </c>
      <c r="F117" s="18">
        <f t="shared" si="5"/>
        <v>12.915966386554622</v>
      </c>
      <c r="G117" s="47">
        <v>0</v>
      </c>
      <c r="H117" s="19">
        <f t="shared" si="7"/>
        <v>0</v>
      </c>
    </row>
    <row r="118" spans="1:8" x14ac:dyDescent="0.35">
      <c r="A118" s="14" t="s">
        <v>190</v>
      </c>
      <c r="B118" s="15" t="s">
        <v>14</v>
      </c>
      <c r="C118" s="41" t="s">
        <v>191</v>
      </c>
      <c r="D118" s="23">
        <v>10.327731092436975</v>
      </c>
      <c r="E118" s="17">
        <v>1</v>
      </c>
      <c r="F118" s="18">
        <f t="shared" si="5"/>
        <v>10.327731092436975</v>
      </c>
      <c r="G118" s="47">
        <v>0</v>
      </c>
      <c r="H118" s="19">
        <f t="shared" si="7"/>
        <v>0</v>
      </c>
    </row>
    <row r="119" spans="1:8" x14ac:dyDescent="0.35">
      <c r="A119" s="14" t="s">
        <v>192</v>
      </c>
      <c r="B119" s="15" t="s">
        <v>14</v>
      </c>
      <c r="C119" s="41" t="s">
        <v>193</v>
      </c>
      <c r="D119" s="23">
        <v>14.08403361344538</v>
      </c>
      <c r="E119" s="17">
        <v>1</v>
      </c>
      <c r="F119" s="18">
        <f t="shared" si="5"/>
        <v>14.08403361344538</v>
      </c>
      <c r="G119" s="47">
        <v>0</v>
      </c>
      <c r="H119" s="19">
        <f t="shared" si="7"/>
        <v>0</v>
      </c>
    </row>
    <row r="120" spans="1:8" x14ac:dyDescent="0.35">
      <c r="A120" s="14" t="s">
        <v>194</v>
      </c>
      <c r="B120" s="15" t="s">
        <v>14</v>
      </c>
      <c r="C120" s="41" t="s">
        <v>195</v>
      </c>
      <c r="D120" s="23">
        <v>11.613445378151262</v>
      </c>
      <c r="E120" s="17">
        <v>1</v>
      </c>
      <c r="F120" s="18">
        <f t="shared" si="5"/>
        <v>11.613445378151262</v>
      </c>
      <c r="G120" s="47">
        <v>0</v>
      </c>
      <c r="H120" s="19">
        <f t="shared" si="7"/>
        <v>0</v>
      </c>
    </row>
    <row r="121" spans="1:8" x14ac:dyDescent="0.35">
      <c r="A121" s="14" t="s">
        <v>196</v>
      </c>
      <c r="B121" s="15" t="s">
        <v>14</v>
      </c>
      <c r="C121" s="41" t="s">
        <v>197</v>
      </c>
      <c r="D121" s="23">
        <v>15.268907563025213</v>
      </c>
      <c r="E121" s="17">
        <v>1</v>
      </c>
      <c r="F121" s="18">
        <f t="shared" si="5"/>
        <v>15.268907563025213</v>
      </c>
      <c r="G121" s="47">
        <v>0</v>
      </c>
      <c r="H121" s="19">
        <f t="shared" si="7"/>
        <v>0</v>
      </c>
    </row>
    <row r="122" spans="1:8" x14ac:dyDescent="0.35">
      <c r="A122" s="14" t="s">
        <v>198</v>
      </c>
      <c r="B122" s="15" t="s">
        <v>14</v>
      </c>
      <c r="C122" s="41" t="s">
        <v>199</v>
      </c>
      <c r="D122" s="23">
        <v>8.882352941176471</v>
      </c>
      <c r="E122" s="17">
        <v>1</v>
      </c>
      <c r="F122" s="18">
        <f t="shared" si="5"/>
        <v>8.882352941176471</v>
      </c>
      <c r="G122" s="47">
        <v>0</v>
      </c>
      <c r="H122" s="19">
        <f t="shared" si="7"/>
        <v>0</v>
      </c>
    </row>
    <row r="123" spans="1:8" x14ac:dyDescent="0.35">
      <c r="A123" s="14" t="s">
        <v>200</v>
      </c>
      <c r="B123" s="15" t="s">
        <v>14</v>
      </c>
      <c r="C123" s="41" t="s">
        <v>201</v>
      </c>
      <c r="D123" s="23">
        <v>13.605042016806724</v>
      </c>
      <c r="E123" s="17">
        <v>1</v>
      </c>
      <c r="F123" s="18">
        <f t="shared" si="5"/>
        <v>13.605042016806724</v>
      </c>
      <c r="G123" s="47">
        <v>0</v>
      </c>
      <c r="H123" s="19">
        <f t="shared" si="7"/>
        <v>0</v>
      </c>
    </row>
    <row r="124" spans="1:8" x14ac:dyDescent="0.35">
      <c r="A124" s="14" t="s">
        <v>202</v>
      </c>
      <c r="B124" s="15" t="s">
        <v>14</v>
      </c>
      <c r="C124" s="41" t="s">
        <v>203</v>
      </c>
      <c r="D124" s="23">
        <v>10.117647058823529</v>
      </c>
      <c r="E124" s="17">
        <v>1</v>
      </c>
      <c r="F124" s="18">
        <f t="shared" si="5"/>
        <v>10.117647058823529</v>
      </c>
      <c r="G124" s="47">
        <v>0</v>
      </c>
      <c r="H124" s="19">
        <f t="shared" si="7"/>
        <v>0</v>
      </c>
    </row>
    <row r="125" spans="1:8" x14ac:dyDescent="0.35">
      <c r="A125" s="14" t="s">
        <v>204</v>
      </c>
      <c r="B125" s="15" t="s">
        <v>14</v>
      </c>
      <c r="C125" s="41" t="s">
        <v>205</v>
      </c>
      <c r="D125" s="23">
        <v>15.151260504201682</v>
      </c>
      <c r="E125" s="17">
        <v>1</v>
      </c>
      <c r="F125" s="18">
        <f t="shared" si="5"/>
        <v>15.151260504201682</v>
      </c>
      <c r="G125" s="47">
        <v>0</v>
      </c>
      <c r="H125" s="19">
        <f t="shared" si="7"/>
        <v>0</v>
      </c>
    </row>
    <row r="126" spans="1:8" x14ac:dyDescent="0.35">
      <c r="A126" s="14" t="s">
        <v>206</v>
      </c>
      <c r="B126" s="15" t="s">
        <v>14</v>
      </c>
      <c r="C126" s="41" t="s">
        <v>207</v>
      </c>
      <c r="D126" s="23">
        <v>11.302521008403362</v>
      </c>
      <c r="E126" s="17">
        <v>1</v>
      </c>
      <c r="F126" s="18">
        <f t="shared" si="5"/>
        <v>11.302521008403362</v>
      </c>
      <c r="G126" s="47">
        <v>0</v>
      </c>
      <c r="H126" s="19">
        <f t="shared" si="7"/>
        <v>0</v>
      </c>
    </row>
    <row r="127" spans="1:8" x14ac:dyDescent="0.35">
      <c r="A127" s="14" t="s">
        <v>208</v>
      </c>
      <c r="B127" s="15" t="s">
        <v>14</v>
      </c>
      <c r="C127" s="41" t="s">
        <v>209</v>
      </c>
      <c r="D127" s="23">
        <v>16.352941176470591</v>
      </c>
      <c r="E127" s="17">
        <v>1</v>
      </c>
      <c r="F127" s="18">
        <f t="shared" si="5"/>
        <v>16.352941176470591</v>
      </c>
      <c r="G127" s="47">
        <v>0</v>
      </c>
      <c r="H127" s="19">
        <f t="shared" si="7"/>
        <v>0</v>
      </c>
    </row>
    <row r="128" spans="1:8" x14ac:dyDescent="0.35">
      <c r="A128" s="14" t="s">
        <v>210</v>
      </c>
      <c r="B128" s="15" t="s">
        <v>14</v>
      </c>
      <c r="C128" s="41" t="s">
        <v>211</v>
      </c>
      <c r="D128" s="23">
        <v>41.008403361344534</v>
      </c>
      <c r="E128" s="17">
        <v>1</v>
      </c>
      <c r="F128" s="18">
        <f t="shared" si="5"/>
        <v>41.008403361344534</v>
      </c>
      <c r="G128" s="47">
        <v>0</v>
      </c>
      <c r="H128" s="19">
        <f t="shared" si="7"/>
        <v>0</v>
      </c>
    </row>
    <row r="129" spans="1:8" x14ac:dyDescent="0.35">
      <c r="A129" s="14" t="s">
        <v>212</v>
      </c>
      <c r="B129" s="15" t="s">
        <v>14</v>
      </c>
      <c r="C129" s="41" t="s">
        <v>213</v>
      </c>
      <c r="D129" s="23">
        <v>95.294117647058826</v>
      </c>
      <c r="E129" s="17">
        <v>1</v>
      </c>
      <c r="F129" s="18">
        <f t="shared" si="5"/>
        <v>95.294117647058826</v>
      </c>
      <c r="G129" s="47">
        <v>0</v>
      </c>
      <c r="H129" s="19">
        <f t="shared" si="7"/>
        <v>0</v>
      </c>
    </row>
    <row r="130" spans="1:8" x14ac:dyDescent="0.35">
      <c r="A130" s="14" t="s">
        <v>214</v>
      </c>
      <c r="B130" s="15" t="s">
        <v>14</v>
      </c>
      <c r="C130" s="41" t="s">
        <v>395</v>
      </c>
      <c r="D130" s="23">
        <v>5.5462184873949578</v>
      </c>
      <c r="E130" s="17">
        <v>1</v>
      </c>
      <c r="F130" s="18">
        <f t="shared" si="5"/>
        <v>5.5462184873949578</v>
      </c>
      <c r="G130" s="47">
        <v>0</v>
      </c>
      <c r="H130" s="19">
        <f t="shared" si="7"/>
        <v>0</v>
      </c>
    </row>
    <row r="131" spans="1:8" x14ac:dyDescent="0.35">
      <c r="A131" s="14" t="s">
        <v>215</v>
      </c>
      <c r="B131" s="15" t="s">
        <v>14</v>
      </c>
      <c r="C131" s="41" t="s">
        <v>396</v>
      </c>
      <c r="D131" s="23">
        <v>4.8739495798319332</v>
      </c>
      <c r="E131" s="17">
        <v>1</v>
      </c>
      <c r="F131" s="18">
        <f t="shared" si="5"/>
        <v>4.8739495798319332</v>
      </c>
      <c r="G131" s="47">
        <v>0</v>
      </c>
      <c r="H131" s="19">
        <f t="shared" si="7"/>
        <v>0</v>
      </c>
    </row>
    <row r="132" spans="1:8" x14ac:dyDescent="0.35">
      <c r="A132" s="14" t="s">
        <v>216</v>
      </c>
      <c r="B132" s="15" t="s">
        <v>14</v>
      </c>
      <c r="C132" s="41" t="s">
        <v>397</v>
      </c>
      <c r="D132" s="23">
        <v>20.294117647058822</v>
      </c>
      <c r="E132" s="17">
        <v>1</v>
      </c>
      <c r="F132" s="18">
        <f t="shared" si="5"/>
        <v>20.294117647058822</v>
      </c>
      <c r="G132" s="47">
        <v>0</v>
      </c>
      <c r="H132" s="19">
        <f t="shared" si="7"/>
        <v>0</v>
      </c>
    </row>
    <row r="133" spans="1:8" x14ac:dyDescent="0.35">
      <c r="A133" s="14" t="s">
        <v>217</v>
      </c>
      <c r="B133" s="15" t="s">
        <v>14</v>
      </c>
      <c r="C133" s="41" t="s">
        <v>398</v>
      </c>
      <c r="D133" s="23">
        <v>15.151260504201682</v>
      </c>
      <c r="E133" s="17">
        <v>1</v>
      </c>
      <c r="F133" s="18">
        <f t="shared" si="5"/>
        <v>15.151260504201682</v>
      </c>
      <c r="G133" s="47">
        <v>0</v>
      </c>
      <c r="H133" s="19">
        <f t="shared" si="7"/>
        <v>0</v>
      </c>
    </row>
    <row r="134" spans="1:8" x14ac:dyDescent="0.35">
      <c r="A134" s="14" t="s">
        <v>218</v>
      </c>
      <c r="B134" s="15" t="s">
        <v>14</v>
      </c>
      <c r="C134" s="41" t="s">
        <v>399</v>
      </c>
      <c r="D134" s="23">
        <v>7.655462184873949</v>
      </c>
      <c r="E134" s="17">
        <v>1</v>
      </c>
      <c r="F134" s="18">
        <f t="shared" si="5"/>
        <v>7.655462184873949</v>
      </c>
      <c r="G134" s="47">
        <v>0</v>
      </c>
      <c r="H134" s="19">
        <f t="shared" si="7"/>
        <v>0</v>
      </c>
    </row>
    <row r="135" spans="1:8" x14ac:dyDescent="0.35">
      <c r="A135" s="14" t="s">
        <v>219</v>
      </c>
      <c r="B135" s="15" t="s">
        <v>14</v>
      </c>
      <c r="C135" s="41" t="s">
        <v>400</v>
      </c>
      <c r="D135" s="23">
        <v>5.2941176470588234</v>
      </c>
      <c r="E135" s="17">
        <v>1</v>
      </c>
      <c r="F135" s="18">
        <f t="shared" si="5"/>
        <v>5.2941176470588234</v>
      </c>
      <c r="G135" s="47">
        <v>0</v>
      </c>
      <c r="H135" s="19">
        <f t="shared" si="7"/>
        <v>0</v>
      </c>
    </row>
    <row r="136" spans="1:8" x14ac:dyDescent="0.35">
      <c r="A136" s="14" t="s">
        <v>220</v>
      </c>
      <c r="B136" s="15" t="s">
        <v>14</v>
      </c>
      <c r="C136" s="41" t="s">
        <v>401</v>
      </c>
      <c r="D136" s="23">
        <v>17.991596638655462</v>
      </c>
      <c r="E136" s="17">
        <v>1</v>
      </c>
      <c r="F136" s="18">
        <f t="shared" si="5"/>
        <v>17.991596638655462</v>
      </c>
      <c r="G136" s="47">
        <v>0</v>
      </c>
      <c r="H136" s="19">
        <f t="shared" si="7"/>
        <v>0</v>
      </c>
    </row>
    <row r="137" spans="1:8" x14ac:dyDescent="0.35">
      <c r="A137" s="14" t="s">
        <v>221</v>
      </c>
      <c r="B137" s="15" t="s">
        <v>14</v>
      </c>
      <c r="C137" s="41" t="s">
        <v>402</v>
      </c>
      <c r="D137" s="23">
        <v>14.294117647058826</v>
      </c>
      <c r="E137" s="17">
        <v>1</v>
      </c>
      <c r="F137" s="18">
        <f t="shared" si="5"/>
        <v>14.294117647058826</v>
      </c>
      <c r="G137" s="47">
        <v>0</v>
      </c>
      <c r="H137" s="19">
        <f t="shared" si="7"/>
        <v>0</v>
      </c>
    </row>
    <row r="138" spans="1:8" x14ac:dyDescent="0.35">
      <c r="A138" s="14" t="s">
        <v>222</v>
      </c>
      <c r="B138" s="15" t="s">
        <v>14</v>
      </c>
      <c r="C138" s="41" t="s">
        <v>403</v>
      </c>
      <c r="D138" s="23">
        <v>25.957983193277311</v>
      </c>
      <c r="E138" s="17">
        <v>1</v>
      </c>
      <c r="F138" s="18">
        <f t="shared" si="5"/>
        <v>25.957983193277311</v>
      </c>
      <c r="G138" s="47">
        <v>0</v>
      </c>
      <c r="H138" s="19">
        <f t="shared" si="7"/>
        <v>0</v>
      </c>
    </row>
    <row r="139" spans="1:8" x14ac:dyDescent="0.35">
      <c r="A139" s="14" t="s">
        <v>223</v>
      </c>
      <c r="B139" s="15" t="s">
        <v>14</v>
      </c>
      <c r="C139" s="41" t="s">
        <v>404</v>
      </c>
      <c r="D139" s="23">
        <v>12.008403361344538</v>
      </c>
      <c r="E139" s="17">
        <v>1</v>
      </c>
      <c r="F139" s="18">
        <f t="shared" si="5"/>
        <v>12.008403361344538</v>
      </c>
      <c r="G139" s="47">
        <v>0</v>
      </c>
      <c r="H139" s="19">
        <f t="shared" ref="H139:H170" si="8">IF(G139&gt;D139,G139/0,ROUND(E139*G139,2))</f>
        <v>0</v>
      </c>
    </row>
    <row r="140" spans="1:8" x14ac:dyDescent="0.35">
      <c r="A140" s="14" t="s">
        <v>224</v>
      </c>
      <c r="B140" s="15" t="s">
        <v>14</v>
      </c>
      <c r="C140" s="41" t="s">
        <v>405</v>
      </c>
      <c r="D140" s="23">
        <v>3.7478991596638656</v>
      </c>
      <c r="E140" s="17">
        <v>1</v>
      </c>
      <c r="F140" s="18">
        <f t="shared" si="5"/>
        <v>3.7478991596638656</v>
      </c>
      <c r="G140" s="47">
        <v>0</v>
      </c>
      <c r="H140" s="19">
        <f t="shared" si="8"/>
        <v>0</v>
      </c>
    </row>
    <row r="141" spans="1:8" x14ac:dyDescent="0.35">
      <c r="A141" s="14" t="s">
        <v>225</v>
      </c>
      <c r="B141" s="15" t="s">
        <v>14</v>
      </c>
      <c r="C141" s="41" t="s">
        <v>406</v>
      </c>
      <c r="D141" s="23">
        <v>6.6218487394957988</v>
      </c>
      <c r="E141" s="17">
        <v>1</v>
      </c>
      <c r="F141" s="18">
        <f t="shared" si="5"/>
        <v>6.6218487394957988</v>
      </c>
      <c r="G141" s="47">
        <v>0</v>
      </c>
      <c r="H141" s="19">
        <f t="shared" si="8"/>
        <v>0</v>
      </c>
    </row>
    <row r="142" spans="1:8" x14ac:dyDescent="0.35">
      <c r="A142" s="14" t="s">
        <v>226</v>
      </c>
      <c r="B142" s="15" t="s">
        <v>14</v>
      </c>
      <c r="C142" s="41" t="s">
        <v>227</v>
      </c>
      <c r="D142" s="23">
        <v>4.8823529411764701</v>
      </c>
      <c r="E142" s="17">
        <v>1</v>
      </c>
      <c r="F142" s="18">
        <f t="shared" si="5"/>
        <v>4.8823529411764701</v>
      </c>
      <c r="G142" s="47">
        <v>0</v>
      </c>
      <c r="H142" s="19">
        <f t="shared" si="8"/>
        <v>0</v>
      </c>
    </row>
    <row r="143" spans="1:8" x14ac:dyDescent="0.35">
      <c r="A143" s="14" t="s">
        <v>228</v>
      </c>
      <c r="B143" s="15" t="s">
        <v>14</v>
      </c>
      <c r="C143" s="41" t="s">
        <v>407</v>
      </c>
      <c r="D143" s="23">
        <v>9.2436974789915975</v>
      </c>
      <c r="E143" s="17">
        <v>1</v>
      </c>
      <c r="F143" s="18">
        <f t="shared" si="5"/>
        <v>9.2436974789915975</v>
      </c>
      <c r="G143" s="47">
        <v>0</v>
      </c>
      <c r="H143" s="19">
        <f t="shared" si="8"/>
        <v>0</v>
      </c>
    </row>
    <row r="144" spans="1:8" x14ac:dyDescent="0.35">
      <c r="A144" s="14" t="s">
        <v>229</v>
      </c>
      <c r="B144" s="15" t="s">
        <v>14</v>
      </c>
      <c r="C144" s="41" t="s">
        <v>408</v>
      </c>
      <c r="D144" s="23">
        <v>9.2436974789915975</v>
      </c>
      <c r="E144" s="17">
        <v>1</v>
      </c>
      <c r="F144" s="18">
        <f t="shared" si="5"/>
        <v>9.2436974789915975</v>
      </c>
      <c r="G144" s="47">
        <v>0</v>
      </c>
      <c r="H144" s="19">
        <f t="shared" si="8"/>
        <v>0</v>
      </c>
    </row>
    <row r="145" spans="1:8" x14ac:dyDescent="0.35">
      <c r="A145" s="14" t="s">
        <v>230</v>
      </c>
      <c r="B145" s="15" t="s">
        <v>14</v>
      </c>
      <c r="C145" s="41" t="s">
        <v>409</v>
      </c>
      <c r="D145" s="23">
        <v>19.07563025210084</v>
      </c>
      <c r="E145" s="17">
        <v>1</v>
      </c>
      <c r="F145" s="18">
        <f t="shared" si="5"/>
        <v>19.07563025210084</v>
      </c>
      <c r="G145" s="47">
        <v>0</v>
      </c>
      <c r="H145" s="19">
        <f t="shared" si="8"/>
        <v>0</v>
      </c>
    </row>
    <row r="146" spans="1:8" x14ac:dyDescent="0.35">
      <c r="A146" s="14" t="s">
        <v>231</v>
      </c>
      <c r="B146" s="15" t="s">
        <v>14</v>
      </c>
      <c r="C146" s="41" t="s">
        <v>410</v>
      </c>
      <c r="D146" s="23">
        <v>19.07563025210084</v>
      </c>
      <c r="E146" s="17">
        <v>1</v>
      </c>
      <c r="F146" s="18">
        <f t="shared" si="5"/>
        <v>19.07563025210084</v>
      </c>
      <c r="G146" s="47">
        <v>0</v>
      </c>
      <c r="H146" s="19">
        <f t="shared" si="8"/>
        <v>0</v>
      </c>
    </row>
    <row r="147" spans="1:8" x14ac:dyDescent="0.35">
      <c r="A147" s="14" t="s">
        <v>232</v>
      </c>
      <c r="B147" s="15" t="s">
        <v>14</v>
      </c>
      <c r="C147" s="41" t="s">
        <v>411</v>
      </c>
      <c r="D147" s="23">
        <v>19.07563025210084</v>
      </c>
      <c r="E147" s="17">
        <v>1</v>
      </c>
      <c r="F147" s="18">
        <f t="shared" si="5"/>
        <v>19.07563025210084</v>
      </c>
      <c r="G147" s="47">
        <v>0</v>
      </c>
      <c r="H147" s="19">
        <f t="shared" si="8"/>
        <v>0</v>
      </c>
    </row>
    <row r="148" spans="1:8" x14ac:dyDescent="0.35">
      <c r="A148" s="14" t="s">
        <v>233</v>
      </c>
      <c r="B148" s="15" t="s">
        <v>14</v>
      </c>
      <c r="C148" s="41" t="s">
        <v>412</v>
      </c>
      <c r="D148" s="23">
        <v>2.2941176470588238</v>
      </c>
      <c r="E148" s="17">
        <v>1</v>
      </c>
      <c r="F148" s="18">
        <f t="shared" si="5"/>
        <v>2.2941176470588238</v>
      </c>
      <c r="G148" s="47">
        <v>0</v>
      </c>
      <c r="H148" s="19">
        <f t="shared" si="8"/>
        <v>0</v>
      </c>
    </row>
    <row r="149" spans="1:8" x14ac:dyDescent="0.35">
      <c r="A149" s="14" t="s">
        <v>234</v>
      </c>
      <c r="B149" s="15" t="s">
        <v>14</v>
      </c>
      <c r="C149" s="41" t="s">
        <v>413</v>
      </c>
      <c r="D149" s="23">
        <v>2.2268907563025211</v>
      </c>
      <c r="E149" s="17">
        <v>1</v>
      </c>
      <c r="F149" s="18">
        <f t="shared" si="5"/>
        <v>2.2268907563025211</v>
      </c>
      <c r="G149" s="47">
        <v>0</v>
      </c>
      <c r="H149" s="19">
        <f t="shared" si="8"/>
        <v>0</v>
      </c>
    </row>
    <row r="150" spans="1:8" x14ac:dyDescent="0.35">
      <c r="A150" s="14" t="s">
        <v>235</v>
      </c>
      <c r="B150" s="15" t="s">
        <v>14</v>
      </c>
      <c r="C150" s="41" t="s">
        <v>414</v>
      </c>
      <c r="D150" s="23">
        <v>3.5966386554621854</v>
      </c>
      <c r="E150" s="17">
        <v>1</v>
      </c>
      <c r="F150" s="18">
        <f t="shared" si="5"/>
        <v>3.5966386554621854</v>
      </c>
      <c r="G150" s="47">
        <v>0</v>
      </c>
      <c r="H150" s="19">
        <f t="shared" si="8"/>
        <v>0</v>
      </c>
    </row>
    <row r="151" spans="1:8" x14ac:dyDescent="0.35">
      <c r="A151" s="14" t="s">
        <v>236</v>
      </c>
      <c r="B151" s="15" t="s">
        <v>14</v>
      </c>
      <c r="C151" s="41" t="s">
        <v>415</v>
      </c>
      <c r="D151" s="23">
        <v>3.3025210084033616</v>
      </c>
      <c r="E151" s="17">
        <v>1</v>
      </c>
      <c r="F151" s="18">
        <f t="shared" si="5"/>
        <v>3.3025210084033616</v>
      </c>
      <c r="G151" s="47">
        <v>0</v>
      </c>
      <c r="H151" s="19">
        <f t="shared" si="8"/>
        <v>0</v>
      </c>
    </row>
    <row r="152" spans="1:8" x14ac:dyDescent="0.35">
      <c r="A152" s="14" t="s">
        <v>237</v>
      </c>
      <c r="B152" s="15" t="s">
        <v>14</v>
      </c>
      <c r="C152" s="41" t="s">
        <v>416</v>
      </c>
      <c r="D152" s="23">
        <v>3.3025210084033616</v>
      </c>
      <c r="E152" s="17">
        <v>1</v>
      </c>
      <c r="F152" s="18">
        <f t="shared" si="5"/>
        <v>3.3025210084033616</v>
      </c>
      <c r="G152" s="47">
        <v>0</v>
      </c>
      <c r="H152" s="19">
        <f t="shared" si="8"/>
        <v>0</v>
      </c>
    </row>
    <row r="153" spans="1:8" x14ac:dyDescent="0.35">
      <c r="A153" s="14" t="s">
        <v>238</v>
      </c>
      <c r="B153" s="15" t="s">
        <v>14</v>
      </c>
      <c r="C153" s="41" t="s">
        <v>417</v>
      </c>
      <c r="D153" s="23">
        <v>3.3025210084033616</v>
      </c>
      <c r="E153" s="17">
        <v>1</v>
      </c>
      <c r="F153" s="18">
        <f t="shared" si="5"/>
        <v>3.3025210084033616</v>
      </c>
      <c r="G153" s="47">
        <v>0</v>
      </c>
      <c r="H153" s="19">
        <f t="shared" si="8"/>
        <v>0</v>
      </c>
    </row>
    <row r="154" spans="1:8" x14ac:dyDescent="0.35">
      <c r="A154" s="14" t="s">
        <v>239</v>
      </c>
      <c r="B154" s="15" t="s">
        <v>14</v>
      </c>
      <c r="C154" s="41" t="s">
        <v>418</v>
      </c>
      <c r="D154" s="23">
        <v>5.0252100840336142</v>
      </c>
      <c r="E154" s="17">
        <v>1</v>
      </c>
      <c r="F154" s="18">
        <f t="shared" si="5"/>
        <v>5.0252100840336142</v>
      </c>
      <c r="G154" s="47">
        <v>0</v>
      </c>
      <c r="H154" s="19">
        <f t="shared" si="8"/>
        <v>0</v>
      </c>
    </row>
    <row r="155" spans="1:8" x14ac:dyDescent="0.35">
      <c r="A155" s="14" t="s">
        <v>240</v>
      </c>
      <c r="B155" s="15" t="s">
        <v>14</v>
      </c>
      <c r="C155" s="41" t="s">
        <v>419</v>
      </c>
      <c r="D155" s="23">
        <v>2.3529411764705883</v>
      </c>
      <c r="E155" s="17">
        <v>1</v>
      </c>
      <c r="F155" s="18">
        <f t="shared" si="5"/>
        <v>2.3529411764705883</v>
      </c>
      <c r="G155" s="47">
        <v>0</v>
      </c>
      <c r="H155" s="19">
        <f t="shared" si="8"/>
        <v>0</v>
      </c>
    </row>
    <row r="156" spans="1:8" x14ac:dyDescent="0.35">
      <c r="A156" s="14" t="s">
        <v>241</v>
      </c>
      <c r="B156" s="15" t="s">
        <v>14</v>
      </c>
      <c r="C156" s="41" t="s">
        <v>242</v>
      </c>
      <c r="D156" s="23">
        <v>5.0252100840336142</v>
      </c>
      <c r="E156" s="17">
        <v>1</v>
      </c>
      <c r="F156" s="18">
        <f t="shared" ref="F156:F170" si="9">+D156*E156</f>
        <v>5.0252100840336142</v>
      </c>
      <c r="G156" s="47">
        <v>0</v>
      </c>
      <c r="H156" s="19">
        <f t="shared" si="8"/>
        <v>0</v>
      </c>
    </row>
    <row r="157" spans="1:8" x14ac:dyDescent="0.35">
      <c r="A157" s="14" t="s">
        <v>243</v>
      </c>
      <c r="B157" s="15" t="s">
        <v>14</v>
      </c>
      <c r="C157" s="41" t="s">
        <v>420</v>
      </c>
      <c r="D157" s="23">
        <v>3.5798319327731094</v>
      </c>
      <c r="E157" s="17">
        <v>1</v>
      </c>
      <c r="F157" s="18">
        <f t="shared" si="9"/>
        <v>3.5798319327731094</v>
      </c>
      <c r="G157" s="47">
        <v>0</v>
      </c>
      <c r="H157" s="19">
        <f t="shared" si="8"/>
        <v>0</v>
      </c>
    </row>
    <row r="158" spans="1:8" x14ac:dyDescent="0.35">
      <c r="A158" s="14" t="s">
        <v>244</v>
      </c>
      <c r="B158" s="15" t="s">
        <v>14</v>
      </c>
      <c r="C158" s="41" t="s">
        <v>421</v>
      </c>
      <c r="D158" s="23">
        <v>2.9831932773109244</v>
      </c>
      <c r="E158" s="17">
        <v>1</v>
      </c>
      <c r="F158" s="18">
        <f t="shared" si="9"/>
        <v>2.9831932773109244</v>
      </c>
      <c r="G158" s="47">
        <v>0</v>
      </c>
      <c r="H158" s="19">
        <f t="shared" si="8"/>
        <v>0</v>
      </c>
    </row>
    <row r="159" spans="1:8" x14ac:dyDescent="0.35">
      <c r="A159" s="14" t="s">
        <v>245</v>
      </c>
      <c r="B159" s="15" t="s">
        <v>14</v>
      </c>
      <c r="C159" s="41" t="s">
        <v>422</v>
      </c>
      <c r="D159" s="23">
        <v>3.4957983193277316</v>
      </c>
      <c r="E159" s="17">
        <v>1</v>
      </c>
      <c r="F159" s="18">
        <f t="shared" si="9"/>
        <v>3.4957983193277316</v>
      </c>
      <c r="G159" s="47">
        <v>0</v>
      </c>
      <c r="H159" s="19">
        <f t="shared" si="8"/>
        <v>0</v>
      </c>
    </row>
    <row r="160" spans="1:8" x14ac:dyDescent="0.35">
      <c r="A160" s="14" t="s">
        <v>246</v>
      </c>
      <c r="B160" s="15" t="s">
        <v>14</v>
      </c>
      <c r="C160" s="41" t="s">
        <v>423</v>
      </c>
      <c r="D160" s="23">
        <v>3.8235294117647061</v>
      </c>
      <c r="E160" s="17">
        <v>1</v>
      </c>
      <c r="F160" s="18">
        <f t="shared" si="9"/>
        <v>3.8235294117647061</v>
      </c>
      <c r="G160" s="47">
        <v>0</v>
      </c>
      <c r="H160" s="19">
        <f t="shared" si="8"/>
        <v>0</v>
      </c>
    </row>
    <row r="161" spans="1:8" x14ac:dyDescent="0.35">
      <c r="A161" s="14" t="s">
        <v>247</v>
      </c>
      <c r="B161" s="15" t="s">
        <v>14</v>
      </c>
      <c r="C161" s="41" t="s">
        <v>424</v>
      </c>
      <c r="D161" s="23">
        <v>4.2184873949579833</v>
      </c>
      <c r="E161" s="17">
        <v>1</v>
      </c>
      <c r="F161" s="18">
        <f t="shared" si="9"/>
        <v>4.2184873949579833</v>
      </c>
      <c r="G161" s="47">
        <v>0</v>
      </c>
      <c r="H161" s="19">
        <f t="shared" si="8"/>
        <v>0</v>
      </c>
    </row>
    <row r="162" spans="1:8" x14ac:dyDescent="0.35">
      <c r="A162" s="14" t="s">
        <v>248</v>
      </c>
      <c r="B162" s="15" t="s">
        <v>14</v>
      </c>
      <c r="C162" s="41" t="s">
        <v>425</v>
      </c>
      <c r="D162" s="23">
        <v>1.277310924369748</v>
      </c>
      <c r="E162" s="17">
        <v>1</v>
      </c>
      <c r="F162" s="18">
        <f t="shared" si="9"/>
        <v>1.277310924369748</v>
      </c>
      <c r="G162" s="47">
        <v>0</v>
      </c>
      <c r="H162" s="19">
        <f t="shared" si="8"/>
        <v>0</v>
      </c>
    </row>
    <row r="163" spans="1:8" x14ac:dyDescent="0.35">
      <c r="A163" s="14" t="s">
        <v>249</v>
      </c>
      <c r="B163" s="15" t="s">
        <v>14</v>
      </c>
      <c r="C163" s="41" t="s">
        <v>426</v>
      </c>
      <c r="D163" s="23">
        <v>1.4285714285714288</v>
      </c>
      <c r="E163" s="17">
        <v>1</v>
      </c>
      <c r="F163" s="18">
        <f t="shared" si="9"/>
        <v>1.4285714285714288</v>
      </c>
      <c r="G163" s="47">
        <v>0</v>
      </c>
      <c r="H163" s="19">
        <f t="shared" si="8"/>
        <v>0</v>
      </c>
    </row>
    <row r="164" spans="1:8" x14ac:dyDescent="0.35">
      <c r="A164" s="14" t="s">
        <v>250</v>
      </c>
      <c r="B164" s="15" t="s">
        <v>14</v>
      </c>
      <c r="C164" s="41" t="s">
        <v>427</v>
      </c>
      <c r="D164" s="23">
        <v>2.1596638655462184</v>
      </c>
      <c r="E164" s="17">
        <v>1</v>
      </c>
      <c r="F164" s="18">
        <f t="shared" si="9"/>
        <v>2.1596638655462184</v>
      </c>
      <c r="G164" s="47">
        <v>0</v>
      </c>
      <c r="H164" s="19">
        <f t="shared" si="8"/>
        <v>0</v>
      </c>
    </row>
    <row r="165" spans="1:8" x14ac:dyDescent="0.35">
      <c r="A165" s="14" t="s">
        <v>251</v>
      </c>
      <c r="B165" s="15" t="s">
        <v>14</v>
      </c>
      <c r="C165" s="41" t="s">
        <v>428</v>
      </c>
      <c r="D165" s="23">
        <v>2.865546218487395</v>
      </c>
      <c r="E165" s="17">
        <v>1</v>
      </c>
      <c r="F165" s="18">
        <f t="shared" si="9"/>
        <v>2.865546218487395</v>
      </c>
      <c r="G165" s="47">
        <v>0</v>
      </c>
      <c r="H165" s="19">
        <f t="shared" si="8"/>
        <v>0</v>
      </c>
    </row>
    <row r="166" spans="1:8" x14ac:dyDescent="0.35">
      <c r="A166" s="14" t="s">
        <v>252</v>
      </c>
      <c r="B166" s="15" t="s">
        <v>14</v>
      </c>
      <c r="C166" s="41" t="s">
        <v>429</v>
      </c>
      <c r="D166" s="23">
        <v>1.680672268907563</v>
      </c>
      <c r="E166" s="17">
        <v>1</v>
      </c>
      <c r="F166" s="18">
        <f t="shared" si="9"/>
        <v>1.680672268907563</v>
      </c>
      <c r="G166" s="47">
        <v>0</v>
      </c>
      <c r="H166" s="19">
        <f t="shared" si="8"/>
        <v>0</v>
      </c>
    </row>
    <row r="167" spans="1:8" x14ac:dyDescent="0.35">
      <c r="A167" s="14" t="s">
        <v>253</v>
      </c>
      <c r="B167" s="15" t="s">
        <v>14</v>
      </c>
      <c r="C167" s="41" t="s">
        <v>430</v>
      </c>
      <c r="D167" s="23">
        <v>4.0672268907563023</v>
      </c>
      <c r="E167" s="17">
        <v>1</v>
      </c>
      <c r="F167" s="18">
        <f t="shared" si="9"/>
        <v>4.0672268907563023</v>
      </c>
      <c r="G167" s="47">
        <v>0</v>
      </c>
      <c r="H167" s="19">
        <f t="shared" si="8"/>
        <v>0</v>
      </c>
    </row>
    <row r="168" spans="1:8" x14ac:dyDescent="0.35">
      <c r="A168" s="14" t="s">
        <v>254</v>
      </c>
      <c r="B168" s="15" t="s">
        <v>14</v>
      </c>
      <c r="C168" s="41" t="s">
        <v>431</v>
      </c>
      <c r="D168" s="23">
        <v>2.3361344537815127</v>
      </c>
      <c r="E168" s="17">
        <v>1</v>
      </c>
      <c r="F168" s="18">
        <f t="shared" si="9"/>
        <v>2.3361344537815127</v>
      </c>
      <c r="G168" s="47">
        <v>0</v>
      </c>
      <c r="H168" s="19">
        <f t="shared" si="8"/>
        <v>0</v>
      </c>
    </row>
    <row r="169" spans="1:8" x14ac:dyDescent="0.35">
      <c r="A169" s="14" t="s">
        <v>255</v>
      </c>
      <c r="B169" s="15" t="s">
        <v>14</v>
      </c>
      <c r="C169" s="41" t="s">
        <v>432</v>
      </c>
      <c r="D169" s="23">
        <v>4.344537815126051</v>
      </c>
      <c r="E169" s="17">
        <v>1</v>
      </c>
      <c r="F169" s="18">
        <f t="shared" si="9"/>
        <v>4.344537815126051</v>
      </c>
      <c r="G169" s="47">
        <v>0</v>
      </c>
      <c r="H169" s="19">
        <f t="shared" si="8"/>
        <v>0</v>
      </c>
    </row>
    <row r="170" spans="1:8" x14ac:dyDescent="0.35">
      <c r="A170" s="14" t="s">
        <v>362</v>
      </c>
      <c r="B170" s="15" t="s">
        <v>14</v>
      </c>
      <c r="C170" s="46" t="s">
        <v>256</v>
      </c>
      <c r="D170" s="23">
        <v>204.53781512605045</v>
      </c>
      <c r="E170" s="17">
        <v>1</v>
      </c>
      <c r="F170" s="18">
        <f t="shared" si="9"/>
        <v>204.53781512605045</v>
      </c>
      <c r="G170" s="47">
        <v>0</v>
      </c>
      <c r="H170" s="19">
        <f t="shared" si="8"/>
        <v>0</v>
      </c>
    </row>
    <row r="171" spans="1:8" x14ac:dyDescent="0.35">
      <c r="A171" s="61" t="s">
        <v>365</v>
      </c>
      <c r="B171" s="62"/>
      <c r="C171" s="62"/>
      <c r="D171" s="62"/>
      <c r="E171" s="62"/>
      <c r="F171" s="62"/>
      <c r="G171" s="62"/>
      <c r="H171" s="63"/>
    </row>
    <row r="172" spans="1:8" x14ac:dyDescent="0.35">
      <c r="A172" s="14" t="s">
        <v>257</v>
      </c>
      <c r="B172" s="15" t="s">
        <v>14</v>
      </c>
      <c r="C172" s="41" t="s">
        <v>433</v>
      </c>
      <c r="D172" s="23">
        <v>26.890756302521009</v>
      </c>
      <c r="E172" s="17">
        <v>1</v>
      </c>
      <c r="F172" s="18">
        <f t="shared" ref="F172:F207" si="10">+D172*E172</f>
        <v>26.890756302521009</v>
      </c>
      <c r="G172" s="47">
        <v>0</v>
      </c>
      <c r="H172" s="19">
        <f t="shared" ref="H172:H206" si="11">IF(G172&gt;D172,G172/0,ROUND(E172*G172,2))</f>
        <v>0</v>
      </c>
    </row>
    <row r="173" spans="1:8" x14ac:dyDescent="0.35">
      <c r="A173" s="14" t="s">
        <v>258</v>
      </c>
      <c r="B173" s="15" t="s">
        <v>14</v>
      </c>
      <c r="C173" s="41" t="s">
        <v>434</v>
      </c>
      <c r="D173" s="23">
        <v>4.1176470588235299</v>
      </c>
      <c r="E173" s="17">
        <v>1</v>
      </c>
      <c r="F173" s="18">
        <f t="shared" si="10"/>
        <v>4.1176470588235299</v>
      </c>
      <c r="G173" s="47">
        <v>0</v>
      </c>
      <c r="H173" s="19">
        <f t="shared" si="11"/>
        <v>0</v>
      </c>
    </row>
    <row r="174" spans="1:8" x14ac:dyDescent="0.35">
      <c r="A174" s="14" t="s">
        <v>259</v>
      </c>
      <c r="B174" s="15" t="s">
        <v>14</v>
      </c>
      <c r="C174" s="41" t="s">
        <v>435</v>
      </c>
      <c r="D174" s="23">
        <v>274.78991596638656</v>
      </c>
      <c r="E174" s="17">
        <v>1</v>
      </c>
      <c r="F174" s="18">
        <f t="shared" si="10"/>
        <v>274.78991596638656</v>
      </c>
      <c r="G174" s="47">
        <v>0</v>
      </c>
      <c r="H174" s="19">
        <f t="shared" si="11"/>
        <v>0</v>
      </c>
    </row>
    <row r="175" spans="1:8" x14ac:dyDescent="0.35">
      <c r="A175" s="14" t="s">
        <v>260</v>
      </c>
      <c r="B175" s="15" t="s">
        <v>14</v>
      </c>
      <c r="C175" s="41" t="s">
        <v>436</v>
      </c>
      <c r="D175" s="23">
        <v>180.47899159663868</v>
      </c>
      <c r="E175" s="17">
        <v>1</v>
      </c>
      <c r="F175" s="18">
        <f t="shared" si="10"/>
        <v>180.47899159663868</v>
      </c>
      <c r="G175" s="47">
        <v>0</v>
      </c>
      <c r="H175" s="19">
        <f t="shared" si="11"/>
        <v>0</v>
      </c>
    </row>
    <row r="176" spans="1:8" x14ac:dyDescent="0.35">
      <c r="A176" s="14" t="s">
        <v>261</v>
      </c>
      <c r="B176" s="15" t="s">
        <v>14</v>
      </c>
      <c r="C176" s="41" t="s">
        <v>262</v>
      </c>
      <c r="D176" s="23">
        <v>10.294117647058824</v>
      </c>
      <c r="E176" s="17">
        <v>1</v>
      </c>
      <c r="F176" s="18">
        <f t="shared" si="10"/>
        <v>10.294117647058824</v>
      </c>
      <c r="G176" s="47">
        <v>0</v>
      </c>
      <c r="H176" s="19">
        <f t="shared" si="11"/>
        <v>0</v>
      </c>
    </row>
    <row r="177" spans="1:8" x14ac:dyDescent="0.35">
      <c r="A177" s="14" t="s">
        <v>263</v>
      </c>
      <c r="B177" s="15" t="s">
        <v>14</v>
      </c>
      <c r="C177" s="41" t="s">
        <v>264</v>
      </c>
      <c r="D177" s="23">
        <v>21.840336134453782</v>
      </c>
      <c r="E177" s="17">
        <v>1</v>
      </c>
      <c r="F177" s="18">
        <f t="shared" si="10"/>
        <v>21.840336134453782</v>
      </c>
      <c r="G177" s="47">
        <v>0</v>
      </c>
      <c r="H177" s="19">
        <f t="shared" si="11"/>
        <v>0</v>
      </c>
    </row>
    <row r="178" spans="1:8" x14ac:dyDescent="0.35">
      <c r="A178" s="14" t="s">
        <v>265</v>
      </c>
      <c r="B178" s="15" t="s">
        <v>14</v>
      </c>
      <c r="C178" s="41" t="s">
        <v>266</v>
      </c>
      <c r="D178" s="23">
        <v>19.319327731092436</v>
      </c>
      <c r="E178" s="17">
        <v>1</v>
      </c>
      <c r="F178" s="18">
        <f t="shared" si="10"/>
        <v>19.319327731092436</v>
      </c>
      <c r="G178" s="47">
        <v>0</v>
      </c>
      <c r="H178" s="19">
        <f t="shared" si="11"/>
        <v>0</v>
      </c>
    </row>
    <row r="179" spans="1:8" x14ac:dyDescent="0.35">
      <c r="A179" s="14" t="s">
        <v>267</v>
      </c>
      <c r="B179" s="15" t="s">
        <v>14</v>
      </c>
      <c r="C179" s="41" t="s">
        <v>268</v>
      </c>
      <c r="D179" s="23">
        <v>33.605042016806728</v>
      </c>
      <c r="E179" s="17">
        <v>1</v>
      </c>
      <c r="F179" s="18">
        <f t="shared" si="10"/>
        <v>33.605042016806728</v>
      </c>
      <c r="G179" s="47">
        <v>0</v>
      </c>
      <c r="H179" s="19">
        <f t="shared" si="11"/>
        <v>0</v>
      </c>
    </row>
    <row r="180" spans="1:8" x14ac:dyDescent="0.35">
      <c r="A180" s="14" t="s">
        <v>269</v>
      </c>
      <c r="B180" s="15" t="s">
        <v>14</v>
      </c>
      <c r="C180" s="41" t="s">
        <v>270</v>
      </c>
      <c r="D180" s="23">
        <v>67.218487394957975</v>
      </c>
      <c r="E180" s="17">
        <v>1</v>
      </c>
      <c r="F180" s="18">
        <f t="shared" si="10"/>
        <v>67.218487394957975</v>
      </c>
      <c r="G180" s="47">
        <v>0</v>
      </c>
      <c r="H180" s="19">
        <f t="shared" si="11"/>
        <v>0</v>
      </c>
    </row>
    <row r="181" spans="1:8" x14ac:dyDescent="0.35">
      <c r="A181" s="14" t="s">
        <v>271</v>
      </c>
      <c r="B181" s="15" t="s">
        <v>14</v>
      </c>
      <c r="C181" s="41" t="s">
        <v>437</v>
      </c>
      <c r="D181" s="23">
        <v>3.7815126050420171</v>
      </c>
      <c r="E181" s="17">
        <v>1</v>
      </c>
      <c r="F181" s="18">
        <f t="shared" si="10"/>
        <v>3.7815126050420171</v>
      </c>
      <c r="G181" s="47">
        <v>0</v>
      </c>
      <c r="H181" s="19">
        <f t="shared" si="11"/>
        <v>0</v>
      </c>
    </row>
    <row r="182" spans="1:8" ht="29" x14ac:dyDescent="0.35">
      <c r="A182" s="14" t="s">
        <v>272</v>
      </c>
      <c r="B182" s="15" t="s">
        <v>14</v>
      </c>
      <c r="C182" s="41" t="s">
        <v>447</v>
      </c>
      <c r="D182" s="23">
        <v>5.2100840336134455</v>
      </c>
      <c r="E182" s="17">
        <v>1</v>
      </c>
      <c r="F182" s="18">
        <f t="shared" si="10"/>
        <v>5.2100840336134455</v>
      </c>
      <c r="G182" s="47">
        <v>0</v>
      </c>
      <c r="H182" s="19">
        <f t="shared" si="11"/>
        <v>0</v>
      </c>
    </row>
    <row r="183" spans="1:8" ht="29" x14ac:dyDescent="0.35">
      <c r="A183" s="14" t="s">
        <v>273</v>
      </c>
      <c r="B183" s="15" t="s">
        <v>14</v>
      </c>
      <c r="C183" s="41" t="s">
        <v>448</v>
      </c>
      <c r="D183" s="23">
        <v>7.5630252100840343</v>
      </c>
      <c r="E183" s="17">
        <v>1</v>
      </c>
      <c r="F183" s="18">
        <f t="shared" si="10"/>
        <v>7.5630252100840343</v>
      </c>
      <c r="G183" s="47">
        <v>0</v>
      </c>
      <c r="H183" s="19">
        <f t="shared" si="11"/>
        <v>0</v>
      </c>
    </row>
    <row r="184" spans="1:8" x14ac:dyDescent="0.35">
      <c r="A184" s="14" t="s">
        <v>274</v>
      </c>
      <c r="B184" s="15" t="s">
        <v>14</v>
      </c>
      <c r="C184" s="41" t="s">
        <v>438</v>
      </c>
      <c r="D184" s="23">
        <v>6.1344537815126055</v>
      </c>
      <c r="E184" s="17">
        <v>1</v>
      </c>
      <c r="F184" s="18">
        <f t="shared" si="10"/>
        <v>6.1344537815126055</v>
      </c>
      <c r="G184" s="47">
        <v>0</v>
      </c>
      <c r="H184" s="19">
        <f t="shared" si="11"/>
        <v>0</v>
      </c>
    </row>
    <row r="185" spans="1:8" x14ac:dyDescent="0.35">
      <c r="A185" s="14" t="s">
        <v>275</v>
      </c>
      <c r="B185" s="15" t="s">
        <v>14</v>
      </c>
      <c r="C185" s="41" t="s">
        <v>439</v>
      </c>
      <c r="D185" s="23">
        <v>4.6218487394957988</v>
      </c>
      <c r="E185" s="17">
        <v>1</v>
      </c>
      <c r="F185" s="18">
        <f t="shared" si="10"/>
        <v>4.6218487394957988</v>
      </c>
      <c r="G185" s="47">
        <v>0</v>
      </c>
      <c r="H185" s="19">
        <f t="shared" si="11"/>
        <v>0</v>
      </c>
    </row>
    <row r="186" spans="1:8" x14ac:dyDescent="0.35">
      <c r="A186" s="14" t="s">
        <v>276</v>
      </c>
      <c r="B186" s="15" t="s">
        <v>14</v>
      </c>
      <c r="C186" s="41" t="s">
        <v>440</v>
      </c>
      <c r="D186" s="23">
        <v>3.7815126050420171</v>
      </c>
      <c r="E186" s="17">
        <v>1</v>
      </c>
      <c r="F186" s="18">
        <f t="shared" si="10"/>
        <v>3.7815126050420171</v>
      </c>
      <c r="G186" s="47">
        <v>0</v>
      </c>
      <c r="H186" s="19">
        <f t="shared" si="11"/>
        <v>0</v>
      </c>
    </row>
    <row r="187" spans="1:8" x14ac:dyDescent="0.35">
      <c r="A187" s="14" t="s">
        <v>277</v>
      </c>
      <c r="B187" s="15" t="s">
        <v>14</v>
      </c>
      <c r="C187" s="41" t="s">
        <v>441</v>
      </c>
      <c r="D187" s="23">
        <v>3.7815126050420171</v>
      </c>
      <c r="E187" s="17">
        <v>1</v>
      </c>
      <c r="F187" s="18">
        <f t="shared" si="10"/>
        <v>3.7815126050420171</v>
      </c>
      <c r="G187" s="47">
        <v>0</v>
      </c>
      <c r="H187" s="19">
        <f t="shared" si="11"/>
        <v>0</v>
      </c>
    </row>
    <row r="188" spans="1:8" x14ac:dyDescent="0.35">
      <c r="A188" s="14" t="s">
        <v>278</v>
      </c>
      <c r="B188" s="15" t="s">
        <v>14</v>
      </c>
      <c r="C188" s="41" t="s">
        <v>279</v>
      </c>
      <c r="D188" s="23">
        <v>4.9747899159663866</v>
      </c>
      <c r="E188" s="17">
        <v>1</v>
      </c>
      <c r="F188" s="18">
        <f t="shared" si="10"/>
        <v>4.9747899159663866</v>
      </c>
      <c r="G188" s="47">
        <v>0</v>
      </c>
      <c r="H188" s="19">
        <f t="shared" si="11"/>
        <v>0</v>
      </c>
    </row>
    <row r="189" spans="1:8" x14ac:dyDescent="0.35">
      <c r="A189" s="14" t="s">
        <v>280</v>
      </c>
      <c r="B189" s="15" t="s">
        <v>14</v>
      </c>
      <c r="C189" s="41" t="s">
        <v>281</v>
      </c>
      <c r="D189" s="23">
        <v>4.3697478991596643</v>
      </c>
      <c r="E189" s="17">
        <v>1</v>
      </c>
      <c r="F189" s="18">
        <f t="shared" si="10"/>
        <v>4.3697478991596643</v>
      </c>
      <c r="G189" s="47">
        <v>0</v>
      </c>
      <c r="H189" s="19">
        <f t="shared" si="11"/>
        <v>0</v>
      </c>
    </row>
    <row r="190" spans="1:8" ht="29" x14ac:dyDescent="0.35">
      <c r="A190" s="14" t="s">
        <v>282</v>
      </c>
      <c r="B190" s="15" t="s">
        <v>14</v>
      </c>
      <c r="C190" s="41" t="s">
        <v>442</v>
      </c>
      <c r="D190" s="23">
        <v>12.605042016806724</v>
      </c>
      <c r="E190" s="17">
        <v>1</v>
      </c>
      <c r="F190" s="18">
        <f t="shared" si="10"/>
        <v>12.605042016806724</v>
      </c>
      <c r="G190" s="47">
        <v>0</v>
      </c>
      <c r="H190" s="19">
        <f t="shared" si="11"/>
        <v>0</v>
      </c>
    </row>
    <row r="191" spans="1:8" ht="29" x14ac:dyDescent="0.35">
      <c r="A191" s="14" t="s">
        <v>283</v>
      </c>
      <c r="B191" s="15" t="s">
        <v>14</v>
      </c>
      <c r="C191" s="41" t="s">
        <v>443</v>
      </c>
      <c r="D191" s="23">
        <v>13.865546218487395</v>
      </c>
      <c r="E191" s="17">
        <v>1</v>
      </c>
      <c r="F191" s="18">
        <f t="shared" si="10"/>
        <v>13.865546218487395</v>
      </c>
      <c r="G191" s="47">
        <v>0</v>
      </c>
      <c r="H191" s="19">
        <f t="shared" si="11"/>
        <v>0</v>
      </c>
    </row>
    <row r="192" spans="1:8" ht="29" x14ac:dyDescent="0.35">
      <c r="A192" s="14" t="s">
        <v>284</v>
      </c>
      <c r="B192" s="15" t="s">
        <v>14</v>
      </c>
      <c r="C192" s="41" t="s">
        <v>444</v>
      </c>
      <c r="D192" s="23">
        <v>21.428571428571431</v>
      </c>
      <c r="E192" s="17">
        <v>2</v>
      </c>
      <c r="F192" s="18">
        <f t="shared" si="10"/>
        <v>42.857142857142861</v>
      </c>
      <c r="G192" s="47">
        <v>0</v>
      </c>
      <c r="H192" s="19">
        <f t="shared" si="11"/>
        <v>0</v>
      </c>
    </row>
    <row r="193" spans="1:8" x14ac:dyDescent="0.35">
      <c r="A193" s="14" t="s">
        <v>285</v>
      </c>
      <c r="B193" s="15" t="s">
        <v>14</v>
      </c>
      <c r="C193" s="41" t="s">
        <v>286</v>
      </c>
      <c r="D193" s="23">
        <v>83.109243697479002</v>
      </c>
      <c r="E193" s="17">
        <v>30</v>
      </c>
      <c r="F193" s="18">
        <f t="shared" si="10"/>
        <v>2493.2773109243699</v>
      </c>
      <c r="G193" s="47">
        <v>0</v>
      </c>
      <c r="H193" s="19">
        <f t="shared" si="11"/>
        <v>0</v>
      </c>
    </row>
    <row r="194" spans="1:8" x14ac:dyDescent="0.35">
      <c r="A194" s="14" t="s">
        <v>287</v>
      </c>
      <c r="B194" s="15" t="s">
        <v>14</v>
      </c>
      <c r="C194" s="41" t="s">
        <v>288</v>
      </c>
      <c r="D194" s="23">
        <v>62.663865546218481</v>
      </c>
      <c r="E194" s="17">
        <v>20</v>
      </c>
      <c r="F194" s="18">
        <f t="shared" si="10"/>
        <v>1253.2773109243697</v>
      </c>
      <c r="G194" s="47">
        <v>0</v>
      </c>
      <c r="H194" s="19">
        <f t="shared" si="11"/>
        <v>0</v>
      </c>
    </row>
    <row r="195" spans="1:8" x14ac:dyDescent="0.35">
      <c r="A195" s="14" t="s">
        <v>289</v>
      </c>
      <c r="B195" s="15" t="s">
        <v>14</v>
      </c>
      <c r="C195" s="41" t="s">
        <v>290</v>
      </c>
      <c r="D195" s="23">
        <v>62.663865546218481</v>
      </c>
      <c r="E195" s="17">
        <v>20</v>
      </c>
      <c r="F195" s="18">
        <f t="shared" si="10"/>
        <v>1253.2773109243697</v>
      </c>
      <c r="G195" s="47">
        <v>0</v>
      </c>
      <c r="H195" s="19">
        <f t="shared" si="11"/>
        <v>0</v>
      </c>
    </row>
    <row r="196" spans="1:8" x14ac:dyDescent="0.35">
      <c r="A196" s="14" t="s">
        <v>291</v>
      </c>
      <c r="B196" s="15" t="s">
        <v>14</v>
      </c>
      <c r="C196" s="41" t="s">
        <v>292</v>
      </c>
      <c r="D196" s="23">
        <v>47.815126050420169</v>
      </c>
      <c r="E196" s="17">
        <v>20</v>
      </c>
      <c r="F196" s="18">
        <f t="shared" si="10"/>
        <v>956.30252100840335</v>
      </c>
      <c r="G196" s="47">
        <v>0</v>
      </c>
      <c r="H196" s="19">
        <f t="shared" si="11"/>
        <v>0</v>
      </c>
    </row>
    <row r="197" spans="1:8" x14ac:dyDescent="0.35">
      <c r="A197" s="14" t="s">
        <v>293</v>
      </c>
      <c r="B197" s="15" t="s">
        <v>14</v>
      </c>
      <c r="C197" s="41" t="s">
        <v>294</v>
      </c>
      <c r="D197" s="23">
        <v>39.201680672268907</v>
      </c>
      <c r="E197" s="17">
        <v>8</v>
      </c>
      <c r="F197" s="18">
        <f t="shared" si="10"/>
        <v>313.61344537815125</v>
      </c>
      <c r="G197" s="47">
        <v>0</v>
      </c>
      <c r="H197" s="19">
        <f t="shared" si="11"/>
        <v>0</v>
      </c>
    </row>
    <row r="198" spans="1:8" x14ac:dyDescent="0.35">
      <c r="A198" s="14" t="s">
        <v>295</v>
      </c>
      <c r="B198" s="15" t="s">
        <v>14</v>
      </c>
      <c r="C198" s="41" t="s">
        <v>296</v>
      </c>
      <c r="D198" s="23">
        <v>142.68907563025212</v>
      </c>
      <c r="E198" s="17">
        <v>5</v>
      </c>
      <c r="F198" s="18">
        <f t="shared" si="10"/>
        <v>713.44537815126057</v>
      </c>
      <c r="G198" s="47">
        <v>0</v>
      </c>
      <c r="H198" s="19">
        <f t="shared" si="11"/>
        <v>0</v>
      </c>
    </row>
    <row r="199" spans="1:8" x14ac:dyDescent="0.35">
      <c r="A199" s="14" t="s">
        <v>297</v>
      </c>
      <c r="B199" s="15" t="s">
        <v>14</v>
      </c>
      <c r="C199" s="41" t="s">
        <v>298</v>
      </c>
      <c r="D199" s="23">
        <v>262.05882352941177</v>
      </c>
      <c r="E199" s="17">
        <v>5</v>
      </c>
      <c r="F199" s="18">
        <f t="shared" si="10"/>
        <v>1310.2941176470588</v>
      </c>
      <c r="G199" s="47">
        <v>0</v>
      </c>
      <c r="H199" s="19">
        <f t="shared" si="11"/>
        <v>0</v>
      </c>
    </row>
    <row r="200" spans="1:8" x14ac:dyDescent="0.35">
      <c r="A200" s="14" t="s">
        <v>299</v>
      </c>
      <c r="B200" s="15" t="s">
        <v>14</v>
      </c>
      <c r="C200" s="41" t="s">
        <v>300</v>
      </c>
      <c r="D200" s="23">
        <v>1252.1008403361345</v>
      </c>
      <c r="E200" s="17">
        <v>4</v>
      </c>
      <c r="F200" s="18">
        <f t="shared" si="10"/>
        <v>5008.4033613445381</v>
      </c>
      <c r="G200" s="47">
        <v>0</v>
      </c>
      <c r="H200" s="19">
        <f t="shared" si="11"/>
        <v>0</v>
      </c>
    </row>
    <row r="201" spans="1:8" x14ac:dyDescent="0.35">
      <c r="A201" s="14" t="s">
        <v>301</v>
      </c>
      <c r="B201" s="15" t="s">
        <v>14</v>
      </c>
      <c r="C201" s="41" t="s">
        <v>302</v>
      </c>
      <c r="D201" s="23">
        <v>1620.1848739495799</v>
      </c>
      <c r="E201" s="17">
        <v>2</v>
      </c>
      <c r="F201" s="18">
        <f t="shared" si="10"/>
        <v>3240.3697478991598</v>
      </c>
      <c r="G201" s="47">
        <v>0</v>
      </c>
      <c r="H201" s="19">
        <f t="shared" si="11"/>
        <v>0</v>
      </c>
    </row>
    <row r="202" spans="1:8" x14ac:dyDescent="0.35">
      <c r="A202" s="14" t="s">
        <v>303</v>
      </c>
      <c r="B202" s="15" t="s">
        <v>14</v>
      </c>
      <c r="C202" s="41" t="s">
        <v>309</v>
      </c>
      <c r="D202" s="23">
        <v>69.075630252100851</v>
      </c>
      <c r="E202" s="17">
        <v>3</v>
      </c>
      <c r="F202" s="18">
        <f t="shared" si="10"/>
        <v>207.22689075630257</v>
      </c>
      <c r="G202" s="47">
        <v>0</v>
      </c>
      <c r="H202" s="19">
        <f t="shared" si="11"/>
        <v>0</v>
      </c>
    </row>
    <row r="203" spans="1:8" x14ac:dyDescent="0.35">
      <c r="A203" s="14" t="s">
        <v>304</v>
      </c>
      <c r="B203" s="15" t="s">
        <v>14</v>
      </c>
      <c r="C203" s="41" t="s">
        <v>310</v>
      </c>
      <c r="D203" s="23">
        <v>79.64705882352942</v>
      </c>
      <c r="E203" s="17">
        <v>2</v>
      </c>
      <c r="F203" s="18">
        <f t="shared" si="10"/>
        <v>159.29411764705884</v>
      </c>
      <c r="G203" s="47">
        <v>0</v>
      </c>
      <c r="H203" s="19">
        <f t="shared" si="11"/>
        <v>0</v>
      </c>
    </row>
    <row r="204" spans="1:8" x14ac:dyDescent="0.35">
      <c r="A204" s="14" t="s">
        <v>305</v>
      </c>
      <c r="B204" s="15" t="s">
        <v>14</v>
      </c>
      <c r="C204" s="41" t="s">
        <v>311</v>
      </c>
      <c r="D204" s="23">
        <v>117.47899159663866</v>
      </c>
      <c r="E204" s="17">
        <v>3</v>
      </c>
      <c r="F204" s="18">
        <f t="shared" si="10"/>
        <v>352.43697478991601</v>
      </c>
      <c r="G204" s="47">
        <v>0</v>
      </c>
      <c r="H204" s="19">
        <f t="shared" si="11"/>
        <v>0</v>
      </c>
    </row>
    <row r="205" spans="1:8" x14ac:dyDescent="0.35">
      <c r="A205" s="14" t="s">
        <v>306</v>
      </c>
      <c r="B205" s="15" t="s">
        <v>14</v>
      </c>
      <c r="C205" s="41" t="s">
        <v>312</v>
      </c>
      <c r="D205" s="23">
        <v>133.61344537815125</v>
      </c>
      <c r="E205" s="17">
        <v>3</v>
      </c>
      <c r="F205" s="18">
        <f t="shared" si="10"/>
        <v>400.84033613445376</v>
      </c>
      <c r="G205" s="47">
        <v>0</v>
      </c>
      <c r="H205" s="19">
        <f t="shared" si="11"/>
        <v>0</v>
      </c>
    </row>
    <row r="206" spans="1:8" x14ac:dyDescent="0.35">
      <c r="A206" s="14" t="s">
        <v>307</v>
      </c>
      <c r="B206" s="15" t="s">
        <v>14</v>
      </c>
      <c r="C206" s="41" t="s">
        <v>313</v>
      </c>
      <c r="D206" s="23">
        <v>12.605042016806724</v>
      </c>
      <c r="E206" s="17">
        <v>3</v>
      </c>
      <c r="F206" s="18">
        <f t="shared" si="10"/>
        <v>37.815126050420176</v>
      </c>
      <c r="G206" s="47">
        <v>0</v>
      </c>
      <c r="H206" s="19">
        <f t="shared" si="11"/>
        <v>0</v>
      </c>
    </row>
    <row r="207" spans="1:8" x14ac:dyDescent="0.35">
      <c r="A207" s="14" t="s">
        <v>308</v>
      </c>
      <c r="B207" s="15" t="s">
        <v>14</v>
      </c>
      <c r="C207" s="41" t="s">
        <v>314</v>
      </c>
      <c r="D207" s="23">
        <v>8.9075630252100844</v>
      </c>
      <c r="E207" s="17">
        <v>3</v>
      </c>
      <c r="F207" s="18">
        <f t="shared" si="10"/>
        <v>26.722689075630253</v>
      </c>
      <c r="G207" s="47">
        <v>0</v>
      </c>
      <c r="H207" s="19">
        <f>IF(G207&gt;D207,G207/0,ROUND(E207*G207,2))</f>
        <v>0</v>
      </c>
    </row>
    <row r="208" spans="1:8" x14ac:dyDescent="0.35">
      <c r="A208" s="61" t="s">
        <v>315</v>
      </c>
      <c r="B208" s="62"/>
      <c r="C208" s="62"/>
      <c r="D208" s="62"/>
      <c r="E208" s="62"/>
      <c r="F208" s="62"/>
      <c r="G208" s="62"/>
      <c r="H208" s="63"/>
    </row>
    <row r="209" spans="1:8" x14ac:dyDescent="0.35">
      <c r="A209" s="9" t="s">
        <v>316</v>
      </c>
      <c r="B209" s="10" t="s">
        <v>14</v>
      </c>
      <c r="C209" s="41" t="s">
        <v>317</v>
      </c>
      <c r="D209" s="11">
        <v>19.394957983193276</v>
      </c>
      <c r="E209" s="12">
        <v>1</v>
      </c>
      <c r="F209" s="13">
        <f t="shared" ref="F209:F226" si="12">+D209*E209</f>
        <v>19.394957983193276</v>
      </c>
      <c r="G209" s="47">
        <v>0</v>
      </c>
      <c r="H209" s="19">
        <f t="shared" ref="H209:H226" si="13">IF(G209&gt;D209,G209/0,ROUND(E209*G209,2))</f>
        <v>0</v>
      </c>
    </row>
    <row r="210" spans="1:8" x14ac:dyDescent="0.35">
      <c r="A210" s="14" t="s">
        <v>318</v>
      </c>
      <c r="B210" s="15" t="s">
        <v>14</v>
      </c>
      <c r="C210" s="41" t="s">
        <v>319</v>
      </c>
      <c r="D210" s="23">
        <v>24.420168067226889</v>
      </c>
      <c r="E210" s="17">
        <v>1</v>
      </c>
      <c r="F210" s="18">
        <f t="shared" si="12"/>
        <v>24.420168067226889</v>
      </c>
      <c r="G210" s="47">
        <v>0</v>
      </c>
      <c r="H210" s="19">
        <f t="shared" si="13"/>
        <v>0</v>
      </c>
    </row>
    <row r="211" spans="1:8" x14ac:dyDescent="0.35">
      <c r="A211" s="14" t="s">
        <v>320</v>
      </c>
      <c r="B211" s="15" t="s">
        <v>14</v>
      </c>
      <c r="C211" s="41" t="s">
        <v>321</v>
      </c>
      <c r="D211" s="23">
        <v>37.378151260504204</v>
      </c>
      <c r="E211" s="17">
        <v>1</v>
      </c>
      <c r="F211" s="18">
        <f t="shared" si="12"/>
        <v>37.378151260504204</v>
      </c>
      <c r="G211" s="47">
        <v>0</v>
      </c>
      <c r="H211" s="19">
        <f t="shared" si="13"/>
        <v>0</v>
      </c>
    </row>
    <row r="212" spans="1:8" x14ac:dyDescent="0.35">
      <c r="A212" s="14" t="s">
        <v>322</v>
      </c>
      <c r="B212" s="15" t="s">
        <v>14</v>
      </c>
      <c r="C212" s="41" t="s">
        <v>323</v>
      </c>
      <c r="D212" s="23">
        <v>62.546218487394967</v>
      </c>
      <c r="E212" s="17">
        <v>1</v>
      </c>
      <c r="F212" s="18">
        <f t="shared" si="12"/>
        <v>62.546218487394967</v>
      </c>
      <c r="G212" s="47">
        <v>0</v>
      </c>
      <c r="H212" s="19">
        <f t="shared" si="13"/>
        <v>0</v>
      </c>
    </row>
    <row r="213" spans="1:8" x14ac:dyDescent="0.35">
      <c r="A213" s="14" t="s">
        <v>324</v>
      </c>
      <c r="B213" s="15" t="s">
        <v>14</v>
      </c>
      <c r="C213" s="41" t="s">
        <v>325</v>
      </c>
      <c r="D213" s="23">
        <v>109.42857142857143</v>
      </c>
      <c r="E213" s="17">
        <v>1</v>
      </c>
      <c r="F213" s="18">
        <f t="shared" si="12"/>
        <v>109.42857142857143</v>
      </c>
      <c r="G213" s="47">
        <v>0</v>
      </c>
      <c r="H213" s="19">
        <f t="shared" si="13"/>
        <v>0</v>
      </c>
    </row>
    <row r="214" spans="1:8" x14ac:dyDescent="0.35">
      <c r="A214" s="14" t="s">
        <v>326</v>
      </c>
      <c r="B214" s="15" t="s">
        <v>14</v>
      </c>
      <c r="C214" s="41" t="s">
        <v>327</v>
      </c>
      <c r="D214" s="23">
        <v>184.63865546218489</v>
      </c>
      <c r="E214" s="17">
        <v>1</v>
      </c>
      <c r="F214" s="18">
        <f t="shared" si="12"/>
        <v>184.63865546218489</v>
      </c>
      <c r="G214" s="47">
        <v>0</v>
      </c>
      <c r="H214" s="19">
        <f t="shared" si="13"/>
        <v>0</v>
      </c>
    </row>
    <row r="215" spans="1:8" x14ac:dyDescent="0.35">
      <c r="A215" s="14" t="s">
        <v>328</v>
      </c>
      <c r="B215" s="15" t="s">
        <v>14</v>
      </c>
      <c r="C215" s="41" t="s">
        <v>329</v>
      </c>
      <c r="D215" s="23">
        <v>328.61344537815131</v>
      </c>
      <c r="E215" s="17">
        <v>1</v>
      </c>
      <c r="F215" s="18">
        <f t="shared" si="12"/>
        <v>328.61344537815131</v>
      </c>
      <c r="G215" s="47">
        <v>0</v>
      </c>
      <c r="H215" s="19">
        <f t="shared" si="13"/>
        <v>0</v>
      </c>
    </row>
    <row r="216" spans="1:8" x14ac:dyDescent="0.35">
      <c r="A216" s="14" t="s">
        <v>330</v>
      </c>
      <c r="B216" s="15" t="s">
        <v>14</v>
      </c>
      <c r="C216" s="41" t="s">
        <v>331</v>
      </c>
      <c r="D216" s="23">
        <v>54.327731092436984</v>
      </c>
      <c r="E216" s="17">
        <v>1</v>
      </c>
      <c r="F216" s="18">
        <f t="shared" si="12"/>
        <v>54.327731092436984</v>
      </c>
      <c r="G216" s="47">
        <v>0</v>
      </c>
      <c r="H216" s="19">
        <f t="shared" si="13"/>
        <v>0</v>
      </c>
    </row>
    <row r="217" spans="1:8" x14ac:dyDescent="0.35">
      <c r="A217" s="14" t="s">
        <v>332</v>
      </c>
      <c r="B217" s="15" t="s">
        <v>14</v>
      </c>
      <c r="C217" s="41" t="s">
        <v>341</v>
      </c>
      <c r="D217" s="23">
        <v>2.2924369747899158</v>
      </c>
      <c r="E217" s="17">
        <v>350</v>
      </c>
      <c r="F217" s="18">
        <f t="shared" si="12"/>
        <v>802.35294117647049</v>
      </c>
      <c r="G217" s="47">
        <v>0</v>
      </c>
      <c r="H217" s="19">
        <f t="shared" si="13"/>
        <v>0</v>
      </c>
    </row>
    <row r="218" spans="1:8" x14ac:dyDescent="0.35">
      <c r="A218" s="14" t="s">
        <v>333</v>
      </c>
      <c r="B218" s="15" t="s">
        <v>14</v>
      </c>
      <c r="C218" s="41" t="s">
        <v>343</v>
      </c>
      <c r="D218" s="23">
        <v>3.4739495798319333</v>
      </c>
      <c r="E218" s="17">
        <v>149.62</v>
      </c>
      <c r="F218" s="18">
        <f t="shared" si="12"/>
        <v>519.77233613445389</v>
      </c>
      <c r="G218" s="47">
        <v>0</v>
      </c>
      <c r="H218" s="19">
        <f t="shared" si="13"/>
        <v>0</v>
      </c>
    </row>
    <row r="219" spans="1:8" x14ac:dyDescent="0.35">
      <c r="A219" s="14" t="s">
        <v>334</v>
      </c>
      <c r="B219" s="15" t="s">
        <v>14</v>
      </c>
      <c r="C219" s="41" t="s">
        <v>344</v>
      </c>
      <c r="D219" s="23">
        <v>4.791596638655462</v>
      </c>
      <c r="E219" s="17">
        <v>250</v>
      </c>
      <c r="F219" s="18">
        <f t="shared" si="12"/>
        <v>1197.8991596638655</v>
      </c>
      <c r="G219" s="47">
        <v>0</v>
      </c>
      <c r="H219" s="19">
        <f t="shared" si="13"/>
        <v>0</v>
      </c>
    </row>
    <row r="220" spans="1:8" x14ac:dyDescent="0.35">
      <c r="A220" s="14" t="s">
        <v>335</v>
      </c>
      <c r="B220" s="15" t="s">
        <v>14</v>
      </c>
      <c r="C220" s="41" t="s">
        <v>345</v>
      </c>
      <c r="D220" s="23">
        <v>7.3109243697478989</v>
      </c>
      <c r="E220" s="17">
        <v>300</v>
      </c>
      <c r="F220" s="18">
        <f t="shared" si="12"/>
        <v>2193.2773109243699</v>
      </c>
      <c r="G220" s="47">
        <v>0</v>
      </c>
      <c r="H220" s="19">
        <f t="shared" si="13"/>
        <v>0</v>
      </c>
    </row>
    <row r="221" spans="1:8" x14ac:dyDescent="0.35">
      <c r="A221" s="14" t="s">
        <v>336</v>
      </c>
      <c r="B221" s="15" t="s">
        <v>14</v>
      </c>
      <c r="C221" s="41" t="s">
        <v>346</v>
      </c>
      <c r="D221" s="23">
        <v>14.294117647058826</v>
      </c>
      <c r="E221" s="17">
        <v>225</v>
      </c>
      <c r="F221" s="18">
        <f t="shared" si="12"/>
        <v>3216.176470588236</v>
      </c>
      <c r="G221" s="47">
        <v>0</v>
      </c>
      <c r="H221" s="19">
        <f t="shared" si="13"/>
        <v>0</v>
      </c>
    </row>
    <row r="222" spans="1:8" x14ac:dyDescent="0.35">
      <c r="A222" s="14" t="s">
        <v>337</v>
      </c>
      <c r="B222" s="15" t="s">
        <v>14</v>
      </c>
      <c r="C222" s="41" t="s">
        <v>347</v>
      </c>
      <c r="D222" s="23">
        <v>17.035294117647059</v>
      </c>
      <c r="E222" s="17">
        <v>250</v>
      </c>
      <c r="F222" s="18">
        <f t="shared" si="12"/>
        <v>4258.8235294117649</v>
      </c>
      <c r="G222" s="47">
        <v>0</v>
      </c>
      <c r="H222" s="19">
        <f t="shared" si="13"/>
        <v>0</v>
      </c>
    </row>
    <row r="223" spans="1:8" x14ac:dyDescent="0.35">
      <c r="A223" s="14" t="s">
        <v>338</v>
      </c>
      <c r="B223" s="15" t="s">
        <v>14</v>
      </c>
      <c r="C223" s="41" t="s">
        <v>348</v>
      </c>
      <c r="D223" s="23">
        <v>10.168067226890756</v>
      </c>
      <c r="E223" s="17">
        <v>1400</v>
      </c>
      <c r="F223" s="18">
        <f t="shared" si="12"/>
        <v>14235.294117647058</v>
      </c>
      <c r="G223" s="47">
        <v>0</v>
      </c>
      <c r="H223" s="19">
        <f t="shared" si="13"/>
        <v>0</v>
      </c>
    </row>
    <row r="224" spans="1:8" x14ac:dyDescent="0.35">
      <c r="A224" s="14" t="s">
        <v>339</v>
      </c>
      <c r="B224" s="15" t="s">
        <v>14</v>
      </c>
      <c r="C224" s="41" t="s">
        <v>349</v>
      </c>
      <c r="D224" s="23">
        <v>21.176470588235293</v>
      </c>
      <c r="E224" s="17">
        <v>150</v>
      </c>
      <c r="F224" s="18">
        <f t="shared" si="12"/>
        <v>3176.4705882352941</v>
      </c>
      <c r="G224" s="47">
        <v>0</v>
      </c>
      <c r="H224" s="19">
        <f t="shared" si="13"/>
        <v>0</v>
      </c>
    </row>
    <row r="225" spans="1:8" x14ac:dyDescent="0.35">
      <c r="A225" s="14" t="s">
        <v>340</v>
      </c>
      <c r="B225" s="15" t="s">
        <v>14</v>
      </c>
      <c r="C225" s="41" t="s">
        <v>350</v>
      </c>
      <c r="D225" s="23">
        <v>27.22689075630252</v>
      </c>
      <c r="E225" s="17">
        <v>400</v>
      </c>
      <c r="F225" s="18">
        <f t="shared" si="12"/>
        <v>10890.756302521007</v>
      </c>
      <c r="G225" s="47">
        <v>0</v>
      </c>
      <c r="H225" s="19">
        <f t="shared" si="13"/>
        <v>0</v>
      </c>
    </row>
    <row r="226" spans="1:8" x14ac:dyDescent="0.35">
      <c r="A226" s="24" t="s">
        <v>342</v>
      </c>
      <c r="B226" s="25" t="s">
        <v>14</v>
      </c>
      <c r="C226" s="41" t="s">
        <v>351</v>
      </c>
      <c r="D226" s="26">
        <v>7.2436974789915967</v>
      </c>
      <c r="E226" s="35">
        <v>100</v>
      </c>
      <c r="F226" s="36">
        <f t="shared" si="12"/>
        <v>724.36974789915962</v>
      </c>
      <c r="G226" s="47">
        <v>0</v>
      </c>
      <c r="H226" s="19">
        <f t="shared" si="13"/>
        <v>0</v>
      </c>
    </row>
    <row r="227" spans="1:8" x14ac:dyDescent="0.35">
      <c r="A227" s="58" t="s">
        <v>352</v>
      </c>
      <c r="B227" s="59"/>
      <c r="C227" s="59"/>
      <c r="D227" s="59"/>
      <c r="E227" s="59"/>
      <c r="F227" s="59"/>
      <c r="G227" s="59"/>
      <c r="H227" s="60"/>
    </row>
    <row r="228" spans="1:8" ht="29.5" thickBot="1" x14ac:dyDescent="0.4">
      <c r="A228" s="48" t="s">
        <v>353</v>
      </c>
      <c r="B228" s="48" t="s">
        <v>354</v>
      </c>
      <c r="C228" s="48" t="s">
        <v>355</v>
      </c>
      <c r="D228" s="56">
        <v>32000</v>
      </c>
      <c r="E228" s="57">
        <v>0</v>
      </c>
      <c r="F228" s="56">
        <f>+D228</f>
        <v>32000</v>
      </c>
      <c r="G228" s="57">
        <v>0</v>
      </c>
      <c r="H228" s="56">
        <f>ROUND(D228*(1-G228),2)</f>
        <v>32000</v>
      </c>
    </row>
    <row r="229" spans="1:8" ht="15" customHeight="1" x14ac:dyDescent="0.35">
      <c r="A229" s="73" t="s">
        <v>356</v>
      </c>
      <c r="B229" s="73"/>
      <c r="C229" s="73"/>
      <c r="D229" s="49" t="s">
        <v>357</v>
      </c>
      <c r="E229" s="50"/>
      <c r="F229" s="51">
        <f>SUM(F13:F228)</f>
        <v>168067.22342857148</v>
      </c>
      <c r="G229" s="50"/>
      <c r="H229" s="51">
        <f>SUM(H13:H228)</f>
        <v>32000</v>
      </c>
    </row>
    <row r="230" spans="1:8" ht="15" thickBot="1" x14ac:dyDescent="0.4">
      <c r="A230" s="73"/>
      <c r="B230" s="73"/>
      <c r="C230" s="73"/>
      <c r="D230" s="52" t="s">
        <v>358</v>
      </c>
      <c r="E230" s="53" t="s">
        <v>359</v>
      </c>
      <c r="F230" s="53">
        <f>+F229*0.19</f>
        <v>31932.77245142858</v>
      </c>
      <c r="G230" s="50"/>
      <c r="H230" s="54">
        <f>+H229*0.19</f>
        <v>6080</v>
      </c>
    </row>
    <row r="231" spans="1:8" ht="16" thickBot="1" x14ac:dyDescent="0.4">
      <c r="A231" s="27"/>
      <c r="B231" s="27"/>
      <c r="C231" s="27"/>
      <c r="D231" s="28" t="s">
        <v>360</v>
      </c>
      <c r="E231" s="55"/>
      <c r="F231" s="29">
        <f>+F229+F230</f>
        <v>199999.99588000006</v>
      </c>
      <c r="G231" s="30" t="s">
        <v>360</v>
      </c>
      <c r="H231" s="31">
        <f>+H229+H230</f>
        <v>38080</v>
      </c>
    </row>
    <row r="232" spans="1:8" ht="15" thickBot="1" x14ac:dyDescent="0.4">
      <c r="A232" s="32"/>
      <c r="B232" s="32"/>
      <c r="C232" s="32"/>
      <c r="D232" s="32"/>
      <c r="E232" s="33"/>
      <c r="F232" s="32"/>
      <c r="G232" s="33"/>
      <c r="H232" s="34"/>
    </row>
    <row r="233" spans="1:8" ht="16.5" customHeight="1" thickBot="1" x14ac:dyDescent="0.4">
      <c r="A233" s="74" t="s">
        <v>361</v>
      </c>
      <c r="B233" s="74"/>
      <c r="C233" s="74"/>
      <c r="D233" s="74"/>
      <c r="E233" s="74"/>
      <c r="F233" s="75">
        <f>IF(H231=38080,0,IF(H231&lt;=200000,H231,"ERROR: Límite superado"))</f>
        <v>0</v>
      </c>
      <c r="G233" s="76"/>
      <c r="H233" s="77"/>
    </row>
    <row r="234" spans="1:8" ht="30.5" customHeight="1" x14ac:dyDescent="0.35">
      <c r="A234" s="78" t="s">
        <v>450</v>
      </c>
      <c r="B234" s="79"/>
      <c r="C234" s="79"/>
      <c r="D234" s="79"/>
      <c r="E234" s="79"/>
      <c r="F234" s="79"/>
      <c r="G234" s="79"/>
      <c r="H234" s="34"/>
    </row>
  </sheetData>
  <sheetProtection password="B8B0" sheet="1" objects="1" scenarios="1"/>
  <protectedRanges>
    <protectedRange sqref="C8:G9" name="Rango1"/>
    <protectedRange sqref="G13:G70 G72:G76 G78:G91 G93:G170 G172:G207 G209:G226" name="Rango2"/>
  </protectedRanges>
  <mergeCells count="12">
    <mergeCell ref="A234:G234"/>
    <mergeCell ref="A8:B9"/>
    <mergeCell ref="C8:G9"/>
    <mergeCell ref="A12:H12"/>
    <mergeCell ref="A229:C230"/>
    <mergeCell ref="A233:E233"/>
    <mergeCell ref="F233:H233"/>
    <mergeCell ref="A1:G1"/>
    <mergeCell ref="A2:G2"/>
    <mergeCell ref="A3:G3"/>
    <mergeCell ref="A5:G5"/>
    <mergeCell ref="A6:G6"/>
  </mergeCells>
  <pageMargins left="0.70866141732283472" right="0.70866141732283472" top="0.74803149606299213" bottom="0.74803149606299213" header="0.31496062992125984" footer="0.31496062992125984"/>
  <pageSetup paperSize="9" scale="57" orientation="portrait" r:id="rId1"/>
  <rowBreaks count="1" manualBreakCount="1">
    <brk id="22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económica'!Títulos_a_imprimir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d'Amico Rebord, María Virginia</dc:creator>
  <cp:lastModifiedBy>Joan Manuel Llaneras Pascual</cp:lastModifiedBy>
  <cp:lastPrinted>2023-02-23T13:30:56Z</cp:lastPrinted>
  <dcterms:created xsi:type="dcterms:W3CDTF">2021-08-12T11:30:32Z</dcterms:created>
  <dcterms:modified xsi:type="dcterms:W3CDTF">2023-02-23T14:01:02Z</dcterms:modified>
</cp:coreProperties>
</file>