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ECONÓMICA'!$A$1:$G$130</definedName>
  </definedNames>
  <calcPr calcId="145621"/>
</workbook>
</file>

<file path=xl/calcChain.xml><?xml version="1.0" encoding="utf-8"?>
<calcChain xmlns="http://schemas.openxmlformats.org/spreadsheetml/2006/main">
  <c r="G105" i="1" l="1"/>
  <c r="G83" i="1"/>
  <c r="G61" i="1"/>
  <c r="G12" i="1"/>
  <c r="E105" i="1" l="1"/>
  <c r="E83" i="1"/>
  <c r="E61" i="1"/>
  <c r="E39" i="1"/>
  <c r="E17" i="1"/>
  <c r="G126" i="1" l="1"/>
  <c r="E126" i="1"/>
  <c r="G124" i="1"/>
  <c r="E124" i="1"/>
  <c r="G122" i="1"/>
  <c r="E122" i="1"/>
  <c r="G121" i="1"/>
  <c r="E121" i="1"/>
  <c r="G120" i="1"/>
  <c r="E120" i="1"/>
  <c r="G118" i="1"/>
  <c r="E118" i="1"/>
  <c r="G117" i="1"/>
  <c r="E117" i="1"/>
  <c r="G116" i="1"/>
  <c r="E116" i="1"/>
  <c r="G115" i="1"/>
  <c r="E115" i="1"/>
  <c r="G114" i="1"/>
  <c r="E114" i="1"/>
  <c r="G112" i="1"/>
  <c r="E112" i="1"/>
  <c r="G111" i="1"/>
  <c r="E111" i="1"/>
  <c r="G109" i="1"/>
  <c r="E109" i="1"/>
  <c r="G108" i="1"/>
  <c r="E108" i="1"/>
  <c r="G107" i="1"/>
  <c r="E107" i="1"/>
  <c r="G104" i="1"/>
  <c r="E104" i="1"/>
  <c r="G102" i="1"/>
  <c r="E102" i="1"/>
  <c r="G100" i="1"/>
  <c r="E100" i="1"/>
  <c r="G99" i="1"/>
  <c r="E99" i="1"/>
  <c r="G98" i="1"/>
  <c r="E98" i="1"/>
  <c r="G96" i="1"/>
  <c r="E96" i="1"/>
  <c r="G95" i="1"/>
  <c r="E95" i="1"/>
  <c r="G94" i="1"/>
  <c r="E94" i="1"/>
  <c r="G93" i="1"/>
  <c r="E93" i="1"/>
  <c r="G92" i="1"/>
  <c r="E92" i="1"/>
  <c r="G90" i="1"/>
  <c r="E90" i="1"/>
  <c r="G89" i="1"/>
  <c r="E89" i="1"/>
  <c r="G87" i="1"/>
  <c r="E87" i="1"/>
  <c r="G86" i="1"/>
  <c r="E86" i="1"/>
  <c r="G85" i="1"/>
  <c r="E85" i="1"/>
  <c r="G82" i="1"/>
  <c r="E82" i="1"/>
  <c r="G80" i="1"/>
  <c r="E80" i="1"/>
  <c r="G78" i="1"/>
  <c r="E78" i="1"/>
  <c r="G77" i="1"/>
  <c r="E77" i="1"/>
  <c r="G76" i="1"/>
  <c r="E76" i="1"/>
  <c r="G74" i="1"/>
  <c r="E74" i="1"/>
  <c r="G73" i="1"/>
  <c r="E73" i="1"/>
  <c r="G72" i="1"/>
  <c r="E72" i="1"/>
  <c r="G71" i="1"/>
  <c r="E71" i="1"/>
  <c r="G70" i="1"/>
  <c r="E70" i="1"/>
  <c r="G68" i="1"/>
  <c r="E68" i="1"/>
  <c r="G67" i="1"/>
  <c r="E67" i="1"/>
  <c r="G65" i="1"/>
  <c r="E65" i="1"/>
  <c r="G64" i="1"/>
  <c r="E64" i="1"/>
  <c r="G63" i="1"/>
  <c r="E63" i="1"/>
  <c r="G60" i="1"/>
  <c r="E60" i="1"/>
  <c r="G58" i="1"/>
  <c r="E58" i="1"/>
  <c r="G56" i="1"/>
  <c r="E56" i="1"/>
  <c r="G55" i="1"/>
  <c r="E55" i="1"/>
  <c r="G54" i="1"/>
  <c r="E54" i="1"/>
  <c r="G52" i="1"/>
  <c r="E52" i="1"/>
  <c r="G51" i="1"/>
  <c r="E51" i="1"/>
  <c r="G50" i="1"/>
  <c r="E50" i="1"/>
  <c r="G49" i="1"/>
  <c r="E49" i="1"/>
  <c r="G48" i="1"/>
  <c r="E48" i="1"/>
  <c r="G46" i="1"/>
  <c r="E46" i="1"/>
  <c r="G45" i="1"/>
  <c r="E45" i="1"/>
  <c r="G43" i="1"/>
  <c r="E43" i="1"/>
  <c r="G42" i="1"/>
  <c r="E42" i="1"/>
  <c r="G41" i="1"/>
  <c r="E41" i="1"/>
  <c r="G38" i="1"/>
  <c r="E38" i="1"/>
  <c r="G36" i="1"/>
  <c r="E36" i="1"/>
  <c r="G34" i="1"/>
  <c r="E34" i="1"/>
  <c r="G33" i="1"/>
  <c r="E33" i="1"/>
  <c r="G32" i="1"/>
  <c r="E32" i="1"/>
  <c r="G30" i="1"/>
  <c r="E30" i="1"/>
  <c r="G29" i="1"/>
  <c r="E29" i="1"/>
  <c r="G28" i="1"/>
  <c r="E28" i="1"/>
  <c r="G27" i="1"/>
  <c r="E27" i="1"/>
  <c r="G26" i="1"/>
  <c r="E26" i="1"/>
  <c r="G24" i="1"/>
  <c r="E24" i="1"/>
  <c r="G23" i="1"/>
  <c r="E23" i="1"/>
  <c r="G21" i="1"/>
  <c r="E21" i="1"/>
  <c r="G20" i="1"/>
  <c r="E20" i="1"/>
  <c r="G19" i="1"/>
  <c r="E19" i="1"/>
  <c r="G16" i="1"/>
  <c r="E16" i="1"/>
  <c r="G15" i="1"/>
  <c r="E15" i="1"/>
  <c r="E12" i="1" s="1"/>
  <c r="E127" i="1" s="1"/>
  <c r="G14" i="1"/>
  <c r="E14" i="1"/>
  <c r="G39" i="1" l="1"/>
  <c r="G17" i="1"/>
  <c r="G127" i="1" s="1"/>
  <c r="F129" i="1" s="1"/>
  <c r="E13" i="1"/>
  <c r="G13" i="1" l="1"/>
</calcChain>
</file>

<file path=xl/sharedStrings.xml><?xml version="1.0" encoding="utf-8"?>
<sst xmlns="http://schemas.openxmlformats.org/spreadsheetml/2006/main" count="130" uniqueCount="46">
  <si>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</si>
  <si>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</si>
  <si>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</si>
  <si>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</si>
  <si>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</si>
  <si>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</si>
  <si>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</si>
  <si>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</si>
  <si>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</si>
  <si>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</si>
  <si>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</si>
  <si>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</si>
  <si>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MANTENIMIENTO DE LA RED INTELIGENTE DE MEDIDA Y CONTADORES DE ELECTRICIDAD DE LA AUTORIDAD PORTUARIA DE BALEARS</t>
  </si>
  <si>
    <t>SERVICIOS COMUNES</t>
  </si>
  <si>
    <t>Cuota de licencia de plataforma</t>
  </si>
  <si>
    <t>Volcado de información a BBDD</t>
  </si>
  <si>
    <t>Jornada de formación inicial</t>
  </si>
  <si>
    <t>Jornada de formación</t>
  </si>
  <si>
    <t>PUERTO DE PALMA</t>
  </si>
  <si>
    <t>INFORMES</t>
  </si>
  <si>
    <t>Informe inicial</t>
  </si>
  <si>
    <t>Informe mensual</t>
  </si>
  <si>
    <t>Informe específico</t>
  </si>
  <si>
    <t>INICIO DEL SERVICIO</t>
  </si>
  <si>
    <t>Etiquetado de elementos</t>
  </si>
  <si>
    <t>Esquemas de conexionado</t>
  </si>
  <si>
    <t>RED INTELIGENTE DE MEDIDA</t>
  </si>
  <si>
    <t>Asistencia técnica en la gestión de la plataforma</t>
  </si>
  <si>
    <t>Tarjetas SIM</t>
  </si>
  <si>
    <t>Concentrador MBUS</t>
  </si>
  <si>
    <t>Módulo de ampliación</t>
  </si>
  <si>
    <t>Antena de comunicación</t>
  </si>
  <si>
    <t>ELEMENTOS DE MEDIDA</t>
  </si>
  <si>
    <t>Contador monofásico</t>
  </si>
  <si>
    <t>Contador trifásico directo</t>
  </si>
  <si>
    <t>Contador trifásico indirecto</t>
  </si>
  <si>
    <t>MANTENIMIENTO PREVENTIVO ELEMENTOS DE CAMPO</t>
  </si>
  <si>
    <t>Mantenimiento anual elementos de campo</t>
  </si>
  <si>
    <t>PUERTO DE ALCÚDIA</t>
  </si>
  <si>
    <t>PUERTO DE MAÓ</t>
  </si>
  <si>
    <t>PUERTO DE EIVISSA</t>
  </si>
  <si>
    <t>PUERTO DE LA SAVINA</t>
  </si>
  <si>
    <t>MANTENIMIENTO CORRECTIVO</t>
  </si>
  <si>
    <t>PA Mantenimiento correctivo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</si>
  <si>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49.500,00 € del mantenimiento correctivo que se mantienen inalterables)</t>
    </r>
  </si>
  <si>
    <t>Expediente E23-0051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</si>
</sst>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vertical="center" wrapText="1"/>
    </xf>
    <xf numFmtId="2" fontId="10" fillId="6" borderId="14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164" fontId="10" fillId="6" borderId="15" xfId="0" applyNumberFormat="1" applyFont="1" applyFill="1" applyBorder="1" applyAlignment="1" applyProtection="1">
      <alignment vertical="center" wrapText="1"/>
    </xf>
    <xf numFmtId="0" fontId="9" fillId="7" borderId="13" xfId="0" applyFont="1" applyFill="1" applyBorder="1" applyAlignment="1" applyProtection="1">
      <alignment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8" borderId="13" xfId="0" applyFont="1" applyFill="1" applyBorder="1" applyAlignment="1" applyProtection="1">
      <alignment vertical="center" wrapText="1"/>
    </xf>
    <xf numFmtId="0" fontId="7" fillId="8" borderId="14" xfId="0" applyFont="1" applyFill="1" applyBorder="1" applyAlignment="1" applyProtection="1">
      <alignment vertical="center" wrapText="1"/>
    </xf>
    <xf numFmtId="0" fontId="9" fillId="8" borderId="14" xfId="0" applyFont="1" applyFill="1" applyBorder="1" applyAlignment="1" applyProtection="1">
      <alignment horizontal="center" vertical="center" wrapText="1"/>
    </xf>
    <xf numFmtId="4" fontId="9" fillId="8" borderId="14" xfId="0" applyNumberFormat="1" applyFont="1" applyFill="1" applyBorder="1" applyAlignment="1" applyProtection="1">
      <alignment horizontal="center" vertical="center" wrapText="1"/>
    </xf>
    <xf numFmtId="0" fontId="9" fillId="8" borderId="15" xfId="0" applyFont="1" applyFill="1" applyBorder="1" applyAlignment="1" applyProtection="1">
      <alignment horizontal="center" vertical="center" wrapText="1"/>
    </xf>
    <xf numFmtId="44" fontId="9" fillId="7" borderId="14" xfId="1" applyFont="1" applyFill="1" applyBorder="1" applyAlignment="1" applyProtection="1">
      <alignment horizontal="right" vertical="center" wrapText="1"/>
    </xf>
    <xf numFmtId="164" fontId="9" fillId="7" borderId="14" xfId="1" applyNumberFormat="1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0"/>
  <sheetViews>
    <sheetView tabSelected="1" view="pageBreakPreview" zoomScale="115" zoomScaleNormal="100" zoomScaleSheetLayoutView="115" workbookViewId="0">
      <selection activeCell="A6" sqref="A6:G6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35" t="s">
        <v>0</v>
      </c>
      <c r="B1" s="36"/>
      <c r="C1" s="36"/>
      <c r="D1" s="36"/>
      <c r="E1" s="36"/>
      <c r="F1" s="36"/>
      <c r="G1" s="37"/>
    </row>
    <row r="2" spans="1:13" ht="45" customHeight="1" x14ac:dyDescent="0.3">
      <c r="A2" s="38" t="s">
        <v>12</v>
      </c>
      <c r="B2" s="39"/>
      <c r="C2" s="39"/>
      <c r="D2" s="39"/>
      <c r="E2" s="39"/>
      <c r="F2" s="39"/>
      <c r="G2" s="40"/>
    </row>
    <row r="3" spans="1:13" ht="15.75" customHeight="1" thickBot="1" x14ac:dyDescent="0.4">
      <c r="A3" s="50" t="s">
        <v>45</v>
      </c>
      <c r="B3" s="51"/>
      <c r="C3" s="51"/>
      <c r="D3" s="51"/>
      <c r="E3" s="51"/>
      <c r="F3" s="51"/>
      <c r="G3" s="52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41" t="s">
        <v>11</v>
      </c>
      <c r="B5" s="41"/>
      <c r="C5" s="41"/>
      <c r="D5" s="41"/>
      <c r="E5" s="41"/>
      <c r="F5" s="41"/>
      <c r="G5" s="41"/>
    </row>
    <row r="6" spans="1:13" x14ac:dyDescent="0.35">
      <c r="A6" s="42" t="s">
        <v>1</v>
      </c>
      <c r="B6" s="42"/>
      <c r="C6" s="42"/>
      <c r="D6" s="42"/>
      <c r="E6" s="42"/>
      <c r="F6" s="42"/>
      <c r="G6" s="42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43" t="s">
        <v>2</v>
      </c>
      <c r="B8" s="43"/>
      <c r="C8" s="44"/>
      <c r="D8" s="45"/>
      <c r="E8" s="45"/>
      <c r="F8" s="45"/>
      <c r="G8" s="46"/>
    </row>
    <row r="9" spans="1:13" ht="15.75" customHeight="1" thickBot="1" x14ac:dyDescent="0.4">
      <c r="A9" s="43"/>
      <c r="B9" s="43"/>
      <c r="C9" s="47"/>
      <c r="D9" s="48"/>
      <c r="E9" s="48"/>
      <c r="F9" s="48"/>
      <c r="G9" s="49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ht="14.5" customHeight="1" x14ac:dyDescent="0.3">
      <c r="A12" s="20"/>
      <c r="B12" s="21" t="s">
        <v>13</v>
      </c>
      <c r="C12" s="22"/>
      <c r="D12" s="23"/>
      <c r="E12" s="30">
        <f>SUM(E13:E16)</f>
        <v>85330.559999999998</v>
      </c>
      <c r="F12" s="22"/>
      <c r="G12" s="30">
        <f>SUM(G13:G16)</f>
        <v>0</v>
      </c>
      <c r="K12" s="12"/>
      <c r="M12" s="12"/>
    </row>
    <row r="13" spans="1:13" x14ac:dyDescent="0.35">
      <c r="A13" s="15">
        <v>1</v>
      </c>
      <c r="B13" s="16" t="s">
        <v>14</v>
      </c>
      <c r="C13" s="17">
        <v>12</v>
      </c>
      <c r="D13" s="18">
        <v>6783</v>
      </c>
      <c r="E13" s="18">
        <f t="shared" ref="E13" si="0">ROUND(C13*D13,2)</f>
        <v>81396</v>
      </c>
      <c r="F13" s="14">
        <v>0</v>
      </c>
      <c r="G13" s="19">
        <f t="shared" ref="G13" si="1">IF(F13&gt;D13,F13/0,ROUND(C13*F13,2))</f>
        <v>0</v>
      </c>
      <c r="K13" s="12"/>
      <c r="M13" s="12"/>
    </row>
    <row r="14" spans="1:13" x14ac:dyDescent="0.35">
      <c r="A14" s="15">
        <v>1</v>
      </c>
      <c r="B14" s="16" t="s">
        <v>15</v>
      </c>
      <c r="C14" s="17">
        <v>12</v>
      </c>
      <c r="D14" s="18">
        <v>89.88</v>
      </c>
      <c r="E14" s="18">
        <f t="shared" ref="E14" si="2">ROUND(C14*D14,2)</f>
        <v>1078.56</v>
      </c>
      <c r="F14" s="14">
        <v>0</v>
      </c>
      <c r="G14" s="19">
        <f t="shared" ref="G14" si="3">IF(F14&gt;D14,F14/0,ROUND(C14*F14,2))</f>
        <v>0</v>
      </c>
      <c r="K14" s="12"/>
      <c r="M14" s="12"/>
    </row>
    <row r="15" spans="1:13" x14ac:dyDescent="0.35">
      <c r="A15" s="15">
        <v>1</v>
      </c>
      <c r="B15" s="16" t="s">
        <v>16</v>
      </c>
      <c r="C15" s="17">
        <v>2</v>
      </c>
      <c r="D15" s="18">
        <v>714</v>
      </c>
      <c r="E15" s="18">
        <f t="shared" ref="E15:E78" si="4">ROUND(C15*D15,2)</f>
        <v>1428</v>
      </c>
      <c r="F15" s="14">
        <v>0</v>
      </c>
      <c r="G15" s="19">
        <f t="shared" ref="G15:G78" si="5">IF(F15&gt;D15,F15/0,ROUND(C15*F15,2))</f>
        <v>0</v>
      </c>
      <c r="K15" s="12"/>
      <c r="M15" s="12"/>
    </row>
    <row r="16" spans="1:13" x14ac:dyDescent="0.35">
      <c r="A16" s="15">
        <v>1</v>
      </c>
      <c r="B16" s="16" t="s">
        <v>17</v>
      </c>
      <c r="C16" s="17">
        <v>2</v>
      </c>
      <c r="D16" s="18">
        <v>714</v>
      </c>
      <c r="E16" s="18">
        <f t="shared" si="4"/>
        <v>1428</v>
      </c>
      <c r="F16" s="14">
        <v>0</v>
      </c>
      <c r="G16" s="19">
        <f t="shared" si="5"/>
        <v>0</v>
      </c>
      <c r="K16" s="12"/>
      <c r="M16" s="12"/>
    </row>
    <row r="17" spans="1:13" ht="14.5" customHeight="1" x14ac:dyDescent="0.3">
      <c r="A17" s="20"/>
      <c r="B17" s="21" t="s">
        <v>18</v>
      </c>
      <c r="C17" s="22"/>
      <c r="D17" s="23"/>
      <c r="E17" s="29">
        <f>SUM(E18:E38)</f>
        <v>190743.78999999998</v>
      </c>
      <c r="F17" s="22"/>
      <c r="G17" s="29">
        <f>SUM(G18:G38)</f>
        <v>20000</v>
      </c>
      <c r="K17" s="12"/>
      <c r="M17" s="12"/>
    </row>
    <row r="18" spans="1:13" ht="14.5" customHeight="1" x14ac:dyDescent="0.3">
      <c r="A18" s="24"/>
      <c r="B18" s="25" t="s">
        <v>19</v>
      </c>
      <c r="C18" s="26"/>
      <c r="D18" s="27"/>
      <c r="E18" s="26"/>
      <c r="F18" s="26"/>
      <c r="G18" s="28"/>
      <c r="K18" s="12"/>
      <c r="M18" s="12"/>
    </row>
    <row r="19" spans="1:13" x14ac:dyDescent="0.35">
      <c r="A19" s="15">
        <v>1</v>
      </c>
      <c r="B19" s="16" t="s">
        <v>20</v>
      </c>
      <c r="C19" s="17">
        <v>1</v>
      </c>
      <c r="D19" s="18">
        <v>283.36</v>
      </c>
      <c r="E19" s="18">
        <f t="shared" si="4"/>
        <v>283.36</v>
      </c>
      <c r="F19" s="14">
        <v>0</v>
      </c>
      <c r="G19" s="19">
        <f t="shared" si="5"/>
        <v>0</v>
      </c>
      <c r="K19" s="12"/>
      <c r="M19" s="12"/>
    </row>
    <row r="20" spans="1:13" x14ac:dyDescent="0.35">
      <c r="A20" s="15">
        <v>1</v>
      </c>
      <c r="B20" s="16" t="s">
        <v>21</v>
      </c>
      <c r="C20" s="17">
        <v>12</v>
      </c>
      <c r="D20" s="18">
        <v>289.08999999999997</v>
      </c>
      <c r="E20" s="18">
        <f t="shared" si="4"/>
        <v>3469.08</v>
      </c>
      <c r="F20" s="14">
        <v>0</v>
      </c>
      <c r="G20" s="19">
        <f t="shared" si="5"/>
        <v>0</v>
      </c>
      <c r="K20" s="12"/>
      <c r="M20" s="12"/>
    </row>
    <row r="21" spans="1:13" x14ac:dyDescent="0.35">
      <c r="A21" s="15">
        <v>1</v>
      </c>
      <c r="B21" s="16" t="s">
        <v>22</v>
      </c>
      <c r="C21" s="17">
        <v>2</v>
      </c>
      <c r="D21" s="18">
        <v>235.84</v>
      </c>
      <c r="E21" s="18">
        <f t="shared" si="4"/>
        <v>471.68</v>
      </c>
      <c r="F21" s="14">
        <v>0</v>
      </c>
      <c r="G21" s="19">
        <f t="shared" si="5"/>
        <v>0</v>
      </c>
      <c r="K21" s="12"/>
      <c r="M21" s="12"/>
    </row>
    <row r="22" spans="1:13" ht="14.5" customHeight="1" x14ac:dyDescent="0.3">
      <c r="A22" s="24"/>
      <c r="B22" s="25" t="s">
        <v>23</v>
      </c>
      <c r="C22" s="26"/>
      <c r="D22" s="27"/>
      <c r="E22" s="26"/>
      <c r="F22" s="26"/>
      <c r="G22" s="28"/>
      <c r="K22" s="12"/>
      <c r="M22" s="12"/>
    </row>
    <row r="23" spans="1:13" x14ac:dyDescent="0.35">
      <c r="A23" s="15">
        <v>1</v>
      </c>
      <c r="B23" s="16" t="s">
        <v>24</v>
      </c>
      <c r="C23" s="17">
        <v>315</v>
      </c>
      <c r="D23" s="18">
        <v>10</v>
      </c>
      <c r="E23" s="18">
        <f t="shared" si="4"/>
        <v>3150</v>
      </c>
      <c r="F23" s="14">
        <v>0</v>
      </c>
      <c r="G23" s="19">
        <f t="shared" si="5"/>
        <v>0</v>
      </c>
      <c r="K23" s="12"/>
      <c r="M23" s="12"/>
    </row>
    <row r="24" spans="1:13" x14ac:dyDescent="0.35">
      <c r="A24" s="15">
        <v>1</v>
      </c>
      <c r="B24" s="16" t="s">
        <v>25</v>
      </c>
      <c r="C24" s="17">
        <v>24</v>
      </c>
      <c r="D24" s="18">
        <v>160.07</v>
      </c>
      <c r="E24" s="18">
        <f t="shared" si="4"/>
        <v>3841.68</v>
      </c>
      <c r="F24" s="14">
        <v>0</v>
      </c>
      <c r="G24" s="19">
        <f t="shared" si="5"/>
        <v>0</v>
      </c>
      <c r="K24" s="12"/>
      <c r="M24" s="12"/>
    </row>
    <row r="25" spans="1:13" ht="14.5" customHeight="1" x14ac:dyDescent="0.3">
      <c r="A25" s="24"/>
      <c r="B25" s="25" t="s">
        <v>26</v>
      </c>
      <c r="C25" s="26"/>
      <c r="D25" s="27"/>
      <c r="E25" s="26"/>
      <c r="F25" s="26"/>
      <c r="G25" s="28"/>
      <c r="K25" s="12"/>
      <c r="M25" s="12"/>
    </row>
    <row r="26" spans="1:13" x14ac:dyDescent="0.35">
      <c r="A26" s="15">
        <v>1</v>
      </c>
      <c r="B26" s="16" t="s">
        <v>27</v>
      </c>
      <c r="C26" s="17">
        <v>12</v>
      </c>
      <c r="D26" s="18">
        <v>7861.63</v>
      </c>
      <c r="E26" s="18">
        <f t="shared" si="4"/>
        <v>94339.56</v>
      </c>
      <c r="F26" s="14">
        <v>0</v>
      </c>
      <c r="G26" s="19">
        <f t="shared" si="5"/>
        <v>0</v>
      </c>
      <c r="K26" s="12"/>
      <c r="M26" s="12"/>
    </row>
    <row r="27" spans="1:13" x14ac:dyDescent="0.35">
      <c r="A27" s="15">
        <v>1</v>
      </c>
      <c r="B27" s="16" t="s">
        <v>28</v>
      </c>
      <c r="C27" s="17">
        <v>1524</v>
      </c>
      <c r="D27" s="18">
        <v>0.26</v>
      </c>
      <c r="E27" s="18">
        <f t="shared" si="4"/>
        <v>396.24</v>
      </c>
      <c r="F27" s="14">
        <v>0</v>
      </c>
      <c r="G27" s="19">
        <f t="shared" si="5"/>
        <v>0</v>
      </c>
      <c r="K27" s="12"/>
      <c r="M27" s="12"/>
    </row>
    <row r="28" spans="1:13" x14ac:dyDescent="0.35">
      <c r="A28" s="15">
        <v>1</v>
      </c>
      <c r="B28" s="16" t="s">
        <v>29</v>
      </c>
      <c r="C28" s="17">
        <v>4</v>
      </c>
      <c r="D28" s="18">
        <v>637.71</v>
      </c>
      <c r="E28" s="18">
        <f t="shared" si="4"/>
        <v>2550.84</v>
      </c>
      <c r="F28" s="14">
        <v>0</v>
      </c>
      <c r="G28" s="19">
        <f t="shared" si="5"/>
        <v>0</v>
      </c>
      <c r="K28" s="12"/>
      <c r="M28" s="12"/>
    </row>
    <row r="29" spans="1:13" x14ac:dyDescent="0.35">
      <c r="A29" s="15">
        <v>1</v>
      </c>
      <c r="B29" s="16" t="s">
        <v>30</v>
      </c>
      <c r="C29" s="17">
        <v>4</v>
      </c>
      <c r="D29" s="18">
        <v>433.6</v>
      </c>
      <c r="E29" s="18">
        <f t="shared" si="4"/>
        <v>1734.4</v>
      </c>
      <c r="F29" s="14">
        <v>0</v>
      </c>
      <c r="G29" s="19">
        <f t="shared" si="5"/>
        <v>0</v>
      </c>
      <c r="K29" s="12"/>
      <c r="M29" s="12"/>
    </row>
    <row r="30" spans="1:13" x14ac:dyDescent="0.35">
      <c r="A30" s="15">
        <v>1</v>
      </c>
      <c r="B30" s="16" t="s">
        <v>31</v>
      </c>
      <c r="C30" s="17">
        <v>4</v>
      </c>
      <c r="D30" s="18">
        <v>51.21</v>
      </c>
      <c r="E30" s="18">
        <f t="shared" si="4"/>
        <v>204.84</v>
      </c>
      <c r="F30" s="14">
        <v>0</v>
      </c>
      <c r="G30" s="19">
        <f t="shared" si="5"/>
        <v>0</v>
      </c>
      <c r="K30" s="12"/>
      <c r="M30" s="12"/>
    </row>
    <row r="31" spans="1:13" ht="14.5" customHeight="1" x14ac:dyDescent="0.3">
      <c r="A31" s="24"/>
      <c r="B31" s="25" t="s">
        <v>32</v>
      </c>
      <c r="C31" s="26"/>
      <c r="D31" s="27"/>
      <c r="E31" s="26"/>
      <c r="F31" s="26"/>
      <c r="G31" s="28"/>
      <c r="K31" s="12"/>
      <c r="M31" s="12"/>
    </row>
    <row r="32" spans="1:13" x14ac:dyDescent="0.35">
      <c r="A32" s="15">
        <v>1</v>
      </c>
      <c r="B32" s="16" t="s">
        <v>33</v>
      </c>
      <c r="C32" s="17">
        <v>15</v>
      </c>
      <c r="D32" s="18">
        <v>649.71</v>
      </c>
      <c r="E32" s="18">
        <f t="shared" si="4"/>
        <v>9745.65</v>
      </c>
      <c r="F32" s="14">
        <v>0</v>
      </c>
      <c r="G32" s="19">
        <f t="shared" si="5"/>
        <v>0</v>
      </c>
      <c r="K32" s="12"/>
      <c r="M32" s="12"/>
    </row>
    <row r="33" spans="1:13" x14ac:dyDescent="0.35">
      <c r="A33" s="15">
        <v>1</v>
      </c>
      <c r="B33" s="16" t="s">
        <v>34</v>
      </c>
      <c r="C33" s="17">
        <v>30</v>
      </c>
      <c r="D33" s="18">
        <v>733.97</v>
      </c>
      <c r="E33" s="18">
        <f t="shared" si="4"/>
        <v>22019.1</v>
      </c>
      <c r="F33" s="14">
        <v>0</v>
      </c>
      <c r="G33" s="19">
        <f t="shared" si="5"/>
        <v>0</v>
      </c>
      <c r="K33" s="12"/>
      <c r="M33" s="12"/>
    </row>
    <row r="34" spans="1:13" x14ac:dyDescent="0.35">
      <c r="A34" s="15">
        <v>1</v>
      </c>
      <c r="B34" s="16" t="s">
        <v>35</v>
      </c>
      <c r="C34" s="17">
        <v>15</v>
      </c>
      <c r="D34" s="18">
        <v>797.7</v>
      </c>
      <c r="E34" s="18">
        <f t="shared" si="4"/>
        <v>11965.5</v>
      </c>
      <c r="F34" s="14">
        <v>0</v>
      </c>
      <c r="G34" s="19">
        <f t="shared" si="5"/>
        <v>0</v>
      </c>
      <c r="K34" s="12"/>
      <c r="M34" s="12"/>
    </row>
    <row r="35" spans="1:13" ht="14.5" customHeight="1" x14ac:dyDescent="0.3">
      <c r="A35" s="24"/>
      <c r="B35" s="25" t="s">
        <v>36</v>
      </c>
      <c r="C35" s="26"/>
      <c r="D35" s="27"/>
      <c r="E35" s="26"/>
      <c r="F35" s="26"/>
      <c r="G35" s="28"/>
      <c r="K35" s="12"/>
      <c r="M35" s="12"/>
    </row>
    <row r="36" spans="1:13" x14ac:dyDescent="0.35">
      <c r="A36" s="15">
        <v>1</v>
      </c>
      <c r="B36" s="16" t="s">
        <v>37</v>
      </c>
      <c r="C36" s="17">
        <v>307</v>
      </c>
      <c r="D36" s="18">
        <v>53.98</v>
      </c>
      <c r="E36" s="18">
        <f t="shared" si="4"/>
        <v>16571.86</v>
      </c>
      <c r="F36" s="14">
        <v>0</v>
      </c>
      <c r="G36" s="19">
        <f t="shared" si="5"/>
        <v>0</v>
      </c>
      <c r="K36" s="12"/>
      <c r="M36" s="12"/>
    </row>
    <row r="37" spans="1:13" ht="14.5" customHeight="1" x14ac:dyDescent="0.3">
      <c r="A37" s="24"/>
      <c r="B37" s="25" t="s">
        <v>42</v>
      </c>
      <c r="C37" s="26"/>
      <c r="D37" s="27"/>
      <c r="E37" s="26"/>
      <c r="F37" s="26"/>
      <c r="G37" s="28"/>
      <c r="K37" s="12"/>
      <c r="M37" s="12"/>
    </row>
    <row r="38" spans="1:13" x14ac:dyDescent="0.35">
      <c r="A38" s="15">
        <v>1</v>
      </c>
      <c r="B38" s="16" t="s">
        <v>43</v>
      </c>
      <c r="C38" s="17">
        <v>1</v>
      </c>
      <c r="D38" s="18">
        <v>20000</v>
      </c>
      <c r="E38" s="18">
        <f t="shared" si="4"/>
        <v>20000</v>
      </c>
      <c r="F38" s="18">
        <v>20000</v>
      </c>
      <c r="G38" s="19">
        <f t="shared" si="5"/>
        <v>20000</v>
      </c>
      <c r="K38" s="12"/>
      <c r="M38" s="12"/>
    </row>
    <row r="39" spans="1:13" ht="14.5" customHeight="1" x14ac:dyDescent="0.35">
      <c r="A39" s="20">
        <v>1</v>
      </c>
      <c r="B39" s="21" t="s">
        <v>38</v>
      </c>
      <c r="C39" s="22"/>
      <c r="D39" s="23"/>
      <c r="E39" s="29">
        <f>SUM(E40:E60)</f>
        <v>98667.650000000009</v>
      </c>
      <c r="F39" s="22"/>
      <c r="G39" s="29">
        <f>SUM(G40:G60)</f>
        <v>7500</v>
      </c>
      <c r="K39" s="12"/>
      <c r="M39" s="12"/>
    </row>
    <row r="40" spans="1:13" ht="14.5" customHeight="1" x14ac:dyDescent="0.3">
      <c r="A40" s="24"/>
      <c r="B40" s="25" t="s">
        <v>19</v>
      </c>
      <c r="C40" s="26"/>
      <c r="D40" s="27"/>
      <c r="E40" s="26"/>
      <c r="F40" s="26"/>
      <c r="G40" s="28"/>
      <c r="K40" s="12"/>
      <c r="M40" s="12"/>
    </row>
    <row r="41" spans="1:13" x14ac:dyDescent="0.35">
      <c r="A41" s="15">
        <v>1</v>
      </c>
      <c r="B41" s="16" t="s">
        <v>20</v>
      </c>
      <c r="C41" s="17">
        <v>1</v>
      </c>
      <c r="D41" s="18">
        <v>283.36</v>
      </c>
      <c r="E41" s="18">
        <f t="shared" si="4"/>
        <v>283.36</v>
      </c>
      <c r="F41" s="14">
        <v>0</v>
      </c>
      <c r="G41" s="19">
        <f t="shared" si="5"/>
        <v>0</v>
      </c>
      <c r="K41" s="12"/>
      <c r="M41" s="12"/>
    </row>
    <row r="42" spans="1:13" x14ac:dyDescent="0.35">
      <c r="A42" s="15">
        <v>1</v>
      </c>
      <c r="B42" s="16" t="s">
        <v>21</v>
      </c>
      <c r="C42" s="17">
        <v>12</v>
      </c>
      <c r="D42" s="18">
        <v>289.08999999999997</v>
      </c>
      <c r="E42" s="18">
        <f t="shared" si="4"/>
        <v>3469.08</v>
      </c>
      <c r="F42" s="14">
        <v>0</v>
      </c>
      <c r="G42" s="19">
        <f t="shared" si="5"/>
        <v>0</v>
      </c>
      <c r="K42" s="12"/>
      <c r="M42" s="12"/>
    </row>
    <row r="43" spans="1:13" x14ac:dyDescent="0.35">
      <c r="A43" s="15">
        <v>1</v>
      </c>
      <c r="B43" s="16" t="s">
        <v>22</v>
      </c>
      <c r="C43" s="17">
        <v>2</v>
      </c>
      <c r="D43" s="18">
        <v>235.84</v>
      </c>
      <c r="E43" s="18">
        <f t="shared" si="4"/>
        <v>471.68</v>
      </c>
      <c r="F43" s="14">
        <v>0</v>
      </c>
      <c r="G43" s="19">
        <f t="shared" si="5"/>
        <v>0</v>
      </c>
      <c r="K43" s="12"/>
      <c r="M43" s="12"/>
    </row>
    <row r="44" spans="1:13" ht="14.5" customHeight="1" x14ac:dyDescent="0.3">
      <c r="A44" s="24"/>
      <c r="B44" s="25" t="s">
        <v>23</v>
      </c>
      <c r="C44" s="26"/>
      <c r="D44" s="27"/>
      <c r="E44" s="26"/>
      <c r="F44" s="26"/>
      <c r="G44" s="28"/>
      <c r="K44" s="12"/>
      <c r="M44" s="12"/>
    </row>
    <row r="45" spans="1:13" x14ac:dyDescent="0.35">
      <c r="A45" s="15">
        <v>1</v>
      </c>
      <c r="B45" s="16" t="s">
        <v>24</v>
      </c>
      <c r="C45" s="17">
        <v>63</v>
      </c>
      <c r="D45" s="18">
        <v>10</v>
      </c>
      <c r="E45" s="18">
        <f t="shared" si="4"/>
        <v>630</v>
      </c>
      <c r="F45" s="14">
        <v>0</v>
      </c>
      <c r="G45" s="19">
        <f t="shared" si="5"/>
        <v>0</v>
      </c>
      <c r="K45" s="12"/>
      <c r="M45" s="12"/>
    </row>
    <row r="46" spans="1:13" x14ac:dyDescent="0.35">
      <c r="A46" s="15">
        <v>1</v>
      </c>
      <c r="B46" s="16" t="s">
        <v>25</v>
      </c>
      <c r="C46" s="17">
        <v>3</v>
      </c>
      <c r="D46" s="18">
        <v>160.07</v>
      </c>
      <c r="E46" s="18">
        <f t="shared" si="4"/>
        <v>480.21</v>
      </c>
      <c r="F46" s="14">
        <v>0</v>
      </c>
      <c r="G46" s="19">
        <f t="shared" si="5"/>
        <v>0</v>
      </c>
      <c r="K46" s="12"/>
      <c r="M46" s="12"/>
    </row>
    <row r="47" spans="1:13" ht="14.5" customHeight="1" x14ac:dyDescent="0.3">
      <c r="A47" s="24"/>
      <c r="B47" s="25" t="s">
        <v>26</v>
      </c>
      <c r="C47" s="26"/>
      <c r="D47" s="27"/>
      <c r="E47" s="26"/>
      <c r="F47" s="26"/>
      <c r="G47" s="28"/>
      <c r="K47" s="12"/>
      <c r="M47" s="12"/>
    </row>
    <row r="48" spans="1:13" x14ac:dyDescent="0.35">
      <c r="A48" s="15">
        <v>1</v>
      </c>
      <c r="B48" s="16" t="s">
        <v>27</v>
      </c>
      <c r="C48" s="17">
        <v>12</v>
      </c>
      <c r="D48" s="18">
        <v>5611.16</v>
      </c>
      <c r="E48" s="18">
        <f t="shared" si="4"/>
        <v>67333.919999999998</v>
      </c>
      <c r="F48" s="14">
        <v>0</v>
      </c>
      <c r="G48" s="19">
        <f t="shared" si="5"/>
        <v>0</v>
      </c>
      <c r="K48" s="12"/>
      <c r="M48" s="12"/>
    </row>
    <row r="49" spans="1:13" x14ac:dyDescent="0.35">
      <c r="A49" s="15">
        <v>1</v>
      </c>
      <c r="B49" s="16" t="s">
        <v>28</v>
      </c>
      <c r="C49" s="17">
        <v>252</v>
      </c>
      <c r="D49" s="18">
        <v>0.26</v>
      </c>
      <c r="E49" s="18">
        <f t="shared" si="4"/>
        <v>65.52</v>
      </c>
      <c r="F49" s="14">
        <v>0</v>
      </c>
      <c r="G49" s="19">
        <f t="shared" si="5"/>
        <v>0</v>
      </c>
      <c r="K49" s="12"/>
      <c r="M49" s="12"/>
    </row>
    <row r="50" spans="1:13" x14ac:dyDescent="0.35">
      <c r="A50" s="15">
        <v>1</v>
      </c>
      <c r="B50" s="16" t="s">
        <v>29</v>
      </c>
      <c r="C50" s="17">
        <v>2</v>
      </c>
      <c r="D50" s="18">
        <v>637.71</v>
      </c>
      <c r="E50" s="18">
        <f t="shared" si="4"/>
        <v>1275.42</v>
      </c>
      <c r="F50" s="14">
        <v>0</v>
      </c>
      <c r="G50" s="19">
        <f t="shared" si="5"/>
        <v>0</v>
      </c>
      <c r="K50" s="12"/>
      <c r="M50" s="12"/>
    </row>
    <row r="51" spans="1:13" x14ac:dyDescent="0.35">
      <c r="A51" s="15">
        <v>1</v>
      </c>
      <c r="B51" s="16" t="s">
        <v>30</v>
      </c>
      <c r="C51" s="17">
        <v>2</v>
      </c>
      <c r="D51" s="18">
        <v>433.6</v>
      </c>
      <c r="E51" s="18">
        <f t="shared" si="4"/>
        <v>867.2</v>
      </c>
      <c r="F51" s="14">
        <v>0</v>
      </c>
      <c r="G51" s="19">
        <f t="shared" si="5"/>
        <v>0</v>
      </c>
      <c r="K51" s="12"/>
      <c r="M51" s="12"/>
    </row>
    <row r="52" spans="1:13" x14ac:dyDescent="0.35">
      <c r="A52" s="15">
        <v>1</v>
      </c>
      <c r="B52" s="16" t="s">
        <v>31</v>
      </c>
      <c r="C52" s="17">
        <v>2</v>
      </c>
      <c r="D52" s="18">
        <v>51.21</v>
      </c>
      <c r="E52" s="18">
        <f t="shared" si="4"/>
        <v>102.42</v>
      </c>
      <c r="F52" s="14">
        <v>0</v>
      </c>
      <c r="G52" s="19">
        <f t="shared" si="5"/>
        <v>0</v>
      </c>
      <c r="K52" s="12"/>
      <c r="M52" s="12"/>
    </row>
    <row r="53" spans="1:13" ht="14.5" customHeight="1" x14ac:dyDescent="0.3">
      <c r="A53" s="24"/>
      <c r="B53" s="25" t="s">
        <v>32</v>
      </c>
      <c r="C53" s="26"/>
      <c r="D53" s="27"/>
      <c r="E53" s="26"/>
      <c r="F53" s="26"/>
      <c r="G53" s="28"/>
      <c r="K53" s="12"/>
      <c r="M53" s="12"/>
    </row>
    <row r="54" spans="1:13" x14ac:dyDescent="0.35">
      <c r="A54" s="15">
        <v>1</v>
      </c>
      <c r="B54" s="16" t="s">
        <v>33</v>
      </c>
      <c r="C54" s="17">
        <v>7</v>
      </c>
      <c r="D54" s="18">
        <v>649.71</v>
      </c>
      <c r="E54" s="18">
        <f t="shared" si="4"/>
        <v>4547.97</v>
      </c>
      <c r="F54" s="14">
        <v>0</v>
      </c>
      <c r="G54" s="19">
        <f t="shared" si="5"/>
        <v>0</v>
      </c>
      <c r="K54" s="12"/>
      <c r="M54" s="12"/>
    </row>
    <row r="55" spans="1:13" x14ac:dyDescent="0.35">
      <c r="A55" s="15">
        <v>1</v>
      </c>
      <c r="B55" s="16" t="s">
        <v>34</v>
      </c>
      <c r="C55" s="17">
        <v>5</v>
      </c>
      <c r="D55" s="18">
        <v>733.97</v>
      </c>
      <c r="E55" s="18">
        <f t="shared" si="4"/>
        <v>3669.85</v>
      </c>
      <c r="F55" s="14">
        <v>0</v>
      </c>
      <c r="G55" s="19">
        <f t="shared" si="5"/>
        <v>0</v>
      </c>
      <c r="K55" s="12"/>
      <c r="M55" s="12"/>
    </row>
    <row r="56" spans="1:13" x14ac:dyDescent="0.35">
      <c r="A56" s="15">
        <v>1</v>
      </c>
      <c r="B56" s="16" t="s">
        <v>35</v>
      </c>
      <c r="C56" s="17">
        <v>6</v>
      </c>
      <c r="D56" s="18">
        <v>797.7</v>
      </c>
      <c r="E56" s="18">
        <f t="shared" si="4"/>
        <v>4786.2</v>
      </c>
      <c r="F56" s="14">
        <v>0</v>
      </c>
      <c r="G56" s="19">
        <f t="shared" si="5"/>
        <v>0</v>
      </c>
      <c r="K56" s="12"/>
      <c r="M56" s="12"/>
    </row>
    <row r="57" spans="1:13" ht="14.5" customHeight="1" x14ac:dyDescent="0.3">
      <c r="A57" s="24"/>
      <c r="B57" s="25" t="s">
        <v>36</v>
      </c>
      <c r="C57" s="26"/>
      <c r="D57" s="27"/>
      <c r="E57" s="26"/>
      <c r="F57" s="26"/>
      <c r="G57" s="28"/>
      <c r="K57" s="12"/>
      <c r="M57" s="12"/>
    </row>
    <row r="58" spans="1:13" x14ac:dyDescent="0.35">
      <c r="A58" s="15">
        <v>1</v>
      </c>
      <c r="B58" s="16" t="s">
        <v>37</v>
      </c>
      <c r="C58" s="17">
        <v>59</v>
      </c>
      <c r="D58" s="18">
        <v>53.98</v>
      </c>
      <c r="E58" s="18">
        <f t="shared" si="4"/>
        <v>3184.82</v>
      </c>
      <c r="F58" s="14">
        <v>0</v>
      </c>
      <c r="G58" s="19">
        <f t="shared" si="5"/>
        <v>0</v>
      </c>
      <c r="K58" s="12"/>
      <c r="M58" s="12"/>
    </row>
    <row r="59" spans="1:13" ht="14.5" customHeight="1" x14ac:dyDescent="0.3">
      <c r="A59" s="24"/>
      <c r="B59" s="25" t="s">
        <v>42</v>
      </c>
      <c r="C59" s="26"/>
      <c r="D59" s="27"/>
      <c r="E59" s="26"/>
      <c r="F59" s="26"/>
      <c r="G59" s="28"/>
      <c r="K59" s="12"/>
      <c r="M59" s="12"/>
    </row>
    <row r="60" spans="1:13" x14ac:dyDescent="0.35">
      <c r="A60" s="15">
        <v>1</v>
      </c>
      <c r="B60" s="16" t="s">
        <v>43</v>
      </c>
      <c r="C60" s="17">
        <v>1</v>
      </c>
      <c r="D60" s="18">
        <v>7500</v>
      </c>
      <c r="E60" s="18">
        <f t="shared" si="4"/>
        <v>7500</v>
      </c>
      <c r="F60" s="18">
        <v>7500</v>
      </c>
      <c r="G60" s="19">
        <f t="shared" si="5"/>
        <v>7500</v>
      </c>
      <c r="K60" s="12"/>
      <c r="M60" s="12"/>
    </row>
    <row r="61" spans="1:13" ht="14.5" customHeight="1" x14ac:dyDescent="0.35">
      <c r="A61" s="20">
        <v>1</v>
      </c>
      <c r="B61" s="21" t="s">
        <v>39</v>
      </c>
      <c r="C61" s="22"/>
      <c r="D61" s="23"/>
      <c r="E61" s="29">
        <f>SUM(E62:E82)</f>
        <v>159960.77000000002</v>
      </c>
      <c r="F61" s="22"/>
      <c r="G61" s="29">
        <f>SUM(G62:G82)</f>
        <v>10000</v>
      </c>
      <c r="K61" s="12"/>
      <c r="M61" s="12"/>
    </row>
    <row r="62" spans="1:13" ht="14.5" customHeight="1" x14ac:dyDescent="0.3">
      <c r="A62" s="24">
        <v>1</v>
      </c>
      <c r="B62" s="25" t="s">
        <v>19</v>
      </c>
      <c r="C62" s="26"/>
      <c r="D62" s="27"/>
      <c r="E62" s="26"/>
      <c r="F62" s="26"/>
      <c r="G62" s="28"/>
      <c r="K62" s="12"/>
      <c r="M62" s="12"/>
    </row>
    <row r="63" spans="1:13" x14ac:dyDescent="0.35">
      <c r="A63" s="15">
        <v>1</v>
      </c>
      <c r="B63" s="16" t="s">
        <v>20</v>
      </c>
      <c r="C63" s="17">
        <v>1</v>
      </c>
      <c r="D63" s="18">
        <v>283.36</v>
      </c>
      <c r="E63" s="18">
        <f t="shared" si="4"/>
        <v>283.36</v>
      </c>
      <c r="F63" s="14">
        <v>0</v>
      </c>
      <c r="G63" s="19">
        <f t="shared" si="5"/>
        <v>0</v>
      </c>
      <c r="K63" s="12"/>
      <c r="M63" s="12"/>
    </row>
    <row r="64" spans="1:13" x14ac:dyDescent="0.35">
      <c r="A64" s="15">
        <v>1</v>
      </c>
      <c r="B64" s="16" t="s">
        <v>21</v>
      </c>
      <c r="C64" s="17">
        <v>12</v>
      </c>
      <c r="D64" s="18">
        <v>289.08999999999997</v>
      </c>
      <c r="E64" s="18">
        <f t="shared" si="4"/>
        <v>3469.08</v>
      </c>
      <c r="F64" s="14">
        <v>0</v>
      </c>
      <c r="G64" s="19">
        <f t="shared" si="5"/>
        <v>0</v>
      </c>
      <c r="K64" s="12"/>
      <c r="M64" s="12"/>
    </row>
    <row r="65" spans="1:13" x14ac:dyDescent="0.35">
      <c r="A65" s="15">
        <v>1</v>
      </c>
      <c r="B65" s="16" t="s">
        <v>22</v>
      </c>
      <c r="C65" s="17">
        <v>2</v>
      </c>
      <c r="D65" s="18">
        <v>235.84</v>
      </c>
      <c r="E65" s="18">
        <f t="shared" si="4"/>
        <v>471.68</v>
      </c>
      <c r="F65" s="14">
        <v>0</v>
      </c>
      <c r="G65" s="19">
        <f t="shared" si="5"/>
        <v>0</v>
      </c>
      <c r="K65" s="12"/>
      <c r="M65" s="12"/>
    </row>
    <row r="66" spans="1:13" ht="14.5" customHeight="1" x14ac:dyDescent="0.3">
      <c r="A66" s="24">
        <v>1</v>
      </c>
      <c r="B66" s="25" t="s">
        <v>23</v>
      </c>
      <c r="C66" s="26"/>
      <c r="D66" s="27"/>
      <c r="E66" s="26"/>
      <c r="F66" s="26"/>
      <c r="G66" s="28"/>
      <c r="K66" s="12"/>
      <c r="M66" s="12"/>
    </row>
    <row r="67" spans="1:13" x14ac:dyDescent="0.35">
      <c r="A67" s="15">
        <v>1</v>
      </c>
      <c r="B67" s="16" t="s">
        <v>24</v>
      </c>
      <c r="C67" s="17">
        <v>102</v>
      </c>
      <c r="D67" s="18">
        <v>10</v>
      </c>
      <c r="E67" s="18">
        <f t="shared" si="4"/>
        <v>1020</v>
      </c>
      <c r="F67" s="14">
        <v>0</v>
      </c>
      <c r="G67" s="19">
        <f t="shared" si="5"/>
        <v>0</v>
      </c>
      <c r="K67" s="12"/>
      <c r="M67" s="12"/>
    </row>
    <row r="68" spans="1:13" x14ac:dyDescent="0.35">
      <c r="A68" s="15">
        <v>1</v>
      </c>
      <c r="B68" s="16" t="s">
        <v>25</v>
      </c>
      <c r="C68" s="17">
        <v>35</v>
      </c>
      <c r="D68" s="18">
        <v>160.07</v>
      </c>
      <c r="E68" s="18">
        <f t="shared" si="4"/>
        <v>5602.45</v>
      </c>
      <c r="F68" s="14">
        <v>0</v>
      </c>
      <c r="G68" s="19">
        <f t="shared" si="5"/>
        <v>0</v>
      </c>
      <c r="K68" s="12"/>
      <c r="M68" s="12"/>
    </row>
    <row r="69" spans="1:13" ht="14.5" customHeight="1" x14ac:dyDescent="0.3">
      <c r="A69" s="24">
        <v>1</v>
      </c>
      <c r="B69" s="25" t="s">
        <v>26</v>
      </c>
      <c r="C69" s="26"/>
      <c r="D69" s="27"/>
      <c r="E69" s="26"/>
      <c r="F69" s="26"/>
      <c r="G69" s="28"/>
      <c r="K69" s="12"/>
      <c r="M69" s="12"/>
    </row>
    <row r="70" spans="1:13" x14ac:dyDescent="0.35">
      <c r="A70" s="15">
        <v>1</v>
      </c>
      <c r="B70" s="16" t="s">
        <v>27</v>
      </c>
      <c r="C70" s="17">
        <v>12</v>
      </c>
      <c r="D70" s="18">
        <v>9642.08</v>
      </c>
      <c r="E70" s="18">
        <f t="shared" si="4"/>
        <v>115704.96000000001</v>
      </c>
      <c r="F70" s="14">
        <v>0</v>
      </c>
      <c r="G70" s="19">
        <f t="shared" si="5"/>
        <v>0</v>
      </c>
      <c r="K70" s="12"/>
      <c r="M70" s="12"/>
    </row>
    <row r="71" spans="1:13" x14ac:dyDescent="0.35">
      <c r="A71" s="15">
        <v>1</v>
      </c>
      <c r="B71" s="16" t="s">
        <v>28</v>
      </c>
      <c r="C71" s="17">
        <v>492</v>
      </c>
      <c r="D71" s="18">
        <v>0.26</v>
      </c>
      <c r="E71" s="18">
        <f t="shared" si="4"/>
        <v>127.92</v>
      </c>
      <c r="F71" s="14">
        <v>0</v>
      </c>
      <c r="G71" s="19">
        <f t="shared" si="5"/>
        <v>0</v>
      </c>
      <c r="K71" s="12"/>
      <c r="M71" s="12"/>
    </row>
    <row r="72" spans="1:13" x14ac:dyDescent="0.35">
      <c r="A72" s="15">
        <v>1</v>
      </c>
      <c r="B72" s="16" t="s">
        <v>29</v>
      </c>
      <c r="C72" s="17">
        <v>3</v>
      </c>
      <c r="D72" s="18">
        <v>637.71</v>
      </c>
      <c r="E72" s="18">
        <f t="shared" si="4"/>
        <v>1913.13</v>
      </c>
      <c r="F72" s="14">
        <v>0</v>
      </c>
      <c r="G72" s="19">
        <f t="shared" si="5"/>
        <v>0</v>
      </c>
      <c r="K72" s="12"/>
      <c r="M72" s="12"/>
    </row>
    <row r="73" spans="1:13" x14ac:dyDescent="0.35">
      <c r="A73" s="15">
        <v>1</v>
      </c>
      <c r="B73" s="16" t="s">
        <v>30</v>
      </c>
      <c r="C73" s="17">
        <v>3</v>
      </c>
      <c r="D73" s="18">
        <v>433.6</v>
      </c>
      <c r="E73" s="18">
        <f t="shared" si="4"/>
        <v>1300.8</v>
      </c>
      <c r="F73" s="14">
        <v>0</v>
      </c>
      <c r="G73" s="19">
        <f t="shared" si="5"/>
        <v>0</v>
      </c>
      <c r="K73" s="12"/>
      <c r="M73" s="12"/>
    </row>
    <row r="74" spans="1:13" x14ac:dyDescent="0.35">
      <c r="A74" s="15">
        <v>1</v>
      </c>
      <c r="B74" s="16" t="s">
        <v>31</v>
      </c>
      <c r="C74" s="17">
        <v>3</v>
      </c>
      <c r="D74" s="18">
        <v>51.21</v>
      </c>
      <c r="E74" s="18">
        <f t="shared" si="4"/>
        <v>153.63</v>
      </c>
      <c r="F74" s="14">
        <v>0</v>
      </c>
      <c r="G74" s="19">
        <f t="shared" si="5"/>
        <v>0</v>
      </c>
      <c r="K74" s="12"/>
      <c r="M74" s="12"/>
    </row>
    <row r="75" spans="1:13" ht="14.5" customHeight="1" x14ac:dyDescent="0.3">
      <c r="A75" s="24">
        <v>1</v>
      </c>
      <c r="B75" s="25" t="s">
        <v>32</v>
      </c>
      <c r="C75" s="26"/>
      <c r="D75" s="27"/>
      <c r="E75" s="26"/>
      <c r="F75" s="26"/>
      <c r="G75" s="28"/>
      <c r="K75" s="12"/>
      <c r="M75" s="12"/>
    </row>
    <row r="76" spans="1:13" x14ac:dyDescent="0.35">
      <c r="A76" s="15">
        <v>1</v>
      </c>
      <c r="B76" s="16" t="s">
        <v>33</v>
      </c>
      <c r="C76" s="17">
        <v>11</v>
      </c>
      <c r="D76" s="18">
        <v>649.71</v>
      </c>
      <c r="E76" s="18">
        <f t="shared" si="4"/>
        <v>7146.81</v>
      </c>
      <c r="F76" s="14">
        <v>0</v>
      </c>
      <c r="G76" s="19">
        <f t="shared" si="5"/>
        <v>0</v>
      </c>
      <c r="K76" s="12"/>
      <c r="M76" s="12"/>
    </row>
    <row r="77" spans="1:13" x14ac:dyDescent="0.35">
      <c r="A77" s="15">
        <v>1</v>
      </c>
      <c r="B77" s="16" t="s">
        <v>34</v>
      </c>
      <c r="C77" s="17">
        <v>7</v>
      </c>
      <c r="D77" s="18">
        <v>733.97</v>
      </c>
      <c r="E77" s="18">
        <f t="shared" si="4"/>
        <v>5137.79</v>
      </c>
      <c r="F77" s="14">
        <v>0</v>
      </c>
      <c r="G77" s="19">
        <f t="shared" si="5"/>
        <v>0</v>
      </c>
      <c r="K77" s="12"/>
      <c r="M77" s="12"/>
    </row>
    <row r="78" spans="1:13" x14ac:dyDescent="0.35">
      <c r="A78" s="15">
        <v>1</v>
      </c>
      <c r="B78" s="16" t="s">
        <v>35</v>
      </c>
      <c r="C78" s="17">
        <v>3</v>
      </c>
      <c r="D78" s="18">
        <v>797.7</v>
      </c>
      <c r="E78" s="18">
        <f t="shared" si="4"/>
        <v>2393.1</v>
      </c>
      <c r="F78" s="14">
        <v>0</v>
      </c>
      <c r="G78" s="19">
        <f t="shared" si="5"/>
        <v>0</v>
      </c>
      <c r="K78" s="12"/>
      <c r="M78" s="12"/>
    </row>
    <row r="79" spans="1:13" ht="14.5" customHeight="1" x14ac:dyDescent="0.3">
      <c r="A79" s="24">
        <v>1</v>
      </c>
      <c r="B79" s="25" t="s">
        <v>36</v>
      </c>
      <c r="C79" s="26"/>
      <c r="D79" s="27"/>
      <c r="E79" s="26"/>
      <c r="F79" s="26"/>
      <c r="G79" s="28"/>
      <c r="K79" s="12"/>
      <c r="M79" s="12"/>
    </row>
    <row r="80" spans="1:13" x14ac:dyDescent="0.35">
      <c r="A80" s="15">
        <v>1</v>
      </c>
      <c r="B80" s="16" t="s">
        <v>37</v>
      </c>
      <c r="C80" s="17">
        <v>97</v>
      </c>
      <c r="D80" s="18">
        <v>53.98</v>
      </c>
      <c r="E80" s="18">
        <f t="shared" ref="E80:E126" si="6">ROUND(C80*D80,2)</f>
        <v>5236.0600000000004</v>
      </c>
      <c r="F80" s="14">
        <v>0</v>
      </c>
      <c r="G80" s="19">
        <f t="shared" ref="G80:G126" si="7">IF(F80&gt;D80,F80/0,ROUND(C80*F80,2))</f>
        <v>0</v>
      </c>
      <c r="K80" s="12"/>
      <c r="M80" s="12"/>
    </row>
    <row r="81" spans="1:13" ht="14.5" customHeight="1" x14ac:dyDescent="0.3">
      <c r="A81" s="24">
        <v>1</v>
      </c>
      <c r="B81" s="25" t="s">
        <v>42</v>
      </c>
      <c r="C81" s="26"/>
      <c r="D81" s="27"/>
      <c r="E81" s="26"/>
      <c r="F81" s="26"/>
      <c r="G81" s="28"/>
      <c r="K81" s="12"/>
      <c r="M81" s="12"/>
    </row>
    <row r="82" spans="1:13" x14ac:dyDescent="0.35">
      <c r="A82" s="15">
        <v>1</v>
      </c>
      <c r="B82" s="16" t="s">
        <v>43</v>
      </c>
      <c r="C82" s="17">
        <v>1</v>
      </c>
      <c r="D82" s="18">
        <v>10000</v>
      </c>
      <c r="E82" s="18">
        <f t="shared" si="6"/>
        <v>10000</v>
      </c>
      <c r="F82" s="18">
        <v>10000</v>
      </c>
      <c r="G82" s="19">
        <f t="shared" si="7"/>
        <v>10000</v>
      </c>
      <c r="K82" s="12"/>
      <c r="M82" s="12"/>
    </row>
    <row r="83" spans="1:13" ht="14.5" customHeight="1" x14ac:dyDescent="0.3">
      <c r="A83" s="20">
        <v>1</v>
      </c>
      <c r="B83" s="21" t="s">
        <v>40</v>
      </c>
      <c r="C83" s="22"/>
      <c r="D83" s="23"/>
      <c r="E83" s="29">
        <f>SUM(E84:E104)</f>
        <v>161086.63</v>
      </c>
      <c r="F83" s="22"/>
      <c r="G83" s="29">
        <f>SUM(G84:G104)</f>
        <v>10000</v>
      </c>
      <c r="K83" s="12"/>
      <c r="M83" s="12"/>
    </row>
    <row r="84" spans="1:13" ht="14.5" customHeight="1" x14ac:dyDescent="0.3">
      <c r="A84" s="24"/>
      <c r="B84" s="25" t="s">
        <v>19</v>
      </c>
      <c r="C84" s="26"/>
      <c r="D84" s="27"/>
      <c r="E84" s="26"/>
      <c r="F84" s="26"/>
      <c r="G84" s="28"/>
      <c r="K84" s="12"/>
      <c r="M84" s="12"/>
    </row>
    <row r="85" spans="1:13" x14ac:dyDescent="0.35">
      <c r="A85" s="15">
        <v>1</v>
      </c>
      <c r="B85" s="16" t="s">
        <v>20</v>
      </c>
      <c r="C85" s="17">
        <v>1</v>
      </c>
      <c r="D85" s="18">
        <v>283.36</v>
      </c>
      <c r="E85" s="18">
        <f t="shared" si="6"/>
        <v>283.36</v>
      </c>
      <c r="F85" s="14">
        <v>0</v>
      </c>
      <c r="G85" s="19">
        <f t="shared" si="7"/>
        <v>0</v>
      </c>
      <c r="K85" s="12"/>
      <c r="M85" s="12"/>
    </row>
    <row r="86" spans="1:13" x14ac:dyDescent="0.35">
      <c r="A86" s="15">
        <v>1</v>
      </c>
      <c r="B86" s="16" t="s">
        <v>21</v>
      </c>
      <c r="C86" s="17">
        <v>12</v>
      </c>
      <c r="D86" s="18">
        <v>289.08999999999997</v>
      </c>
      <c r="E86" s="18">
        <f t="shared" si="6"/>
        <v>3469.08</v>
      </c>
      <c r="F86" s="14">
        <v>0</v>
      </c>
      <c r="G86" s="19">
        <f t="shared" si="7"/>
        <v>0</v>
      </c>
      <c r="K86" s="12"/>
      <c r="M86" s="12"/>
    </row>
    <row r="87" spans="1:13" x14ac:dyDescent="0.35">
      <c r="A87" s="15">
        <v>1</v>
      </c>
      <c r="B87" s="16" t="s">
        <v>22</v>
      </c>
      <c r="C87" s="17">
        <v>2</v>
      </c>
      <c r="D87" s="18">
        <v>235.84</v>
      </c>
      <c r="E87" s="18">
        <f t="shared" si="6"/>
        <v>471.68</v>
      </c>
      <c r="F87" s="14">
        <v>0</v>
      </c>
      <c r="G87" s="19">
        <f t="shared" si="7"/>
        <v>0</v>
      </c>
      <c r="K87" s="12"/>
      <c r="M87" s="12"/>
    </row>
    <row r="88" spans="1:13" ht="14.5" customHeight="1" x14ac:dyDescent="0.3">
      <c r="A88" s="24"/>
      <c r="B88" s="25" t="s">
        <v>23</v>
      </c>
      <c r="C88" s="26"/>
      <c r="D88" s="27"/>
      <c r="E88" s="26"/>
      <c r="F88" s="26"/>
      <c r="G88" s="28"/>
      <c r="K88" s="12"/>
      <c r="M88" s="12"/>
    </row>
    <row r="89" spans="1:13" x14ac:dyDescent="0.35">
      <c r="A89" s="15">
        <v>1</v>
      </c>
      <c r="B89" s="16" t="s">
        <v>24</v>
      </c>
      <c r="C89" s="17">
        <v>131</v>
      </c>
      <c r="D89" s="18">
        <v>10</v>
      </c>
      <c r="E89" s="18">
        <f t="shared" si="6"/>
        <v>1310</v>
      </c>
      <c r="F89" s="14">
        <v>0</v>
      </c>
      <c r="G89" s="19">
        <f t="shared" si="7"/>
        <v>0</v>
      </c>
      <c r="K89" s="12"/>
      <c r="M89" s="12"/>
    </row>
    <row r="90" spans="1:13" x14ac:dyDescent="0.35">
      <c r="A90" s="15">
        <v>1</v>
      </c>
      <c r="B90" s="16" t="s">
        <v>25</v>
      </c>
      <c r="C90" s="17">
        <v>7</v>
      </c>
      <c r="D90" s="18">
        <v>160.07</v>
      </c>
      <c r="E90" s="18">
        <f t="shared" si="6"/>
        <v>1120.49</v>
      </c>
      <c r="F90" s="14">
        <v>0</v>
      </c>
      <c r="G90" s="19">
        <f t="shared" si="7"/>
        <v>0</v>
      </c>
      <c r="K90" s="12"/>
      <c r="M90" s="12"/>
    </row>
    <row r="91" spans="1:13" ht="14.5" customHeight="1" x14ac:dyDescent="0.3">
      <c r="A91" s="24"/>
      <c r="B91" s="25" t="s">
        <v>26</v>
      </c>
      <c r="C91" s="26"/>
      <c r="D91" s="27"/>
      <c r="E91" s="26"/>
      <c r="F91" s="26"/>
      <c r="G91" s="28"/>
      <c r="K91" s="12"/>
      <c r="M91" s="12"/>
    </row>
    <row r="92" spans="1:13" x14ac:dyDescent="0.35">
      <c r="A92" s="15">
        <v>1</v>
      </c>
      <c r="B92" s="16" t="s">
        <v>27</v>
      </c>
      <c r="C92" s="17">
        <v>12</v>
      </c>
      <c r="D92" s="18">
        <v>9624.1200000000008</v>
      </c>
      <c r="E92" s="18">
        <f t="shared" si="6"/>
        <v>115489.44</v>
      </c>
      <c r="F92" s="14">
        <v>0</v>
      </c>
      <c r="G92" s="19">
        <f t="shared" si="7"/>
        <v>0</v>
      </c>
      <c r="K92" s="12"/>
      <c r="M92" s="12"/>
    </row>
    <row r="93" spans="1:13" x14ac:dyDescent="0.35">
      <c r="A93" s="15">
        <v>1</v>
      </c>
      <c r="B93" s="16" t="s">
        <v>28</v>
      </c>
      <c r="C93" s="17">
        <v>504</v>
      </c>
      <c r="D93" s="18">
        <v>0.26</v>
      </c>
      <c r="E93" s="18">
        <f t="shared" si="6"/>
        <v>131.04</v>
      </c>
      <c r="F93" s="14">
        <v>0</v>
      </c>
      <c r="G93" s="19">
        <f t="shared" si="7"/>
        <v>0</v>
      </c>
      <c r="K93" s="12"/>
      <c r="M93" s="12"/>
    </row>
    <row r="94" spans="1:13" x14ac:dyDescent="0.35">
      <c r="A94" s="15">
        <v>1</v>
      </c>
      <c r="B94" s="16" t="s">
        <v>29</v>
      </c>
      <c r="C94" s="17">
        <v>3</v>
      </c>
      <c r="D94" s="18">
        <v>637.71</v>
      </c>
      <c r="E94" s="18">
        <f t="shared" si="6"/>
        <v>1913.13</v>
      </c>
      <c r="F94" s="14">
        <v>0</v>
      </c>
      <c r="G94" s="19">
        <f t="shared" si="7"/>
        <v>0</v>
      </c>
      <c r="K94" s="12"/>
      <c r="M94" s="12"/>
    </row>
    <row r="95" spans="1:13" x14ac:dyDescent="0.35">
      <c r="A95" s="15">
        <v>1</v>
      </c>
      <c r="B95" s="16" t="s">
        <v>30</v>
      </c>
      <c r="C95" s="17">
        <v>3</v>
      </c>
      <c r="D95" s="18">
        <v>433.6</v>
      </c>
      <c r="E95" s="18">
        <f t="shared" si="6"/>
        <v>1300.8</v>
      </c>
      <c r="F95" s="14">
        <v>0</v>
      </c>
      <c r="G95" s="19">
        <f t="shared" si="7"/>
        <v>0</v>
      </c>
      <c r="K95" s="12"/>
      <c r="M95" s="12"/>
    </row>
    <row r="96" spans="1:13" x14ac:dyDescent="0.35">
      <c r="A96" s="15">
        <v>1</v>
      </c>
      <c r="B96" s="16" t="s">
        <v>31</v>
      </c>
      <c r="C96" s="17">
        <v>3</v>
      </c>
      <c r="D96" s="18">
        <v>51.21</v>
      </c>
      <c r="E96" s="18">
        <f t="shared" si="6"/>
        <v>153.63</v>
      </c>
      <c r="F96" s="14">
        <v>0</v>
      </c>
      <c r="G96" s="19">
        <f t="shared" si="7"/>
        <v>0</v>
      </c>
      <c r="K96" s="12"/>
      <c r="M96" s="12"/>
    </row>
    <row r="97" spans="1:13" ht="14.5" customHeight="1" x14ac:dyDescent="0.3">
      <c r="A97" s="24"/>
      <c r="B97" s="25" t="s">
        <v>32</v>
      </c>
      <c r="C97" s="26"/>
      <c r="D97" s="27"/>
      <c r="E97" s="26"/>
      <c r="F97" s="26"/>
      <c r="G97" s="28"/>
      <c r="K97" s="12"/>
      <c r="M97" s="12"/>
    </row>
    <row r="98" spans="1:13" x14ac:dyDescent="0.35">
      <c r="A98" s="15">
        <v>1</v>
      </c>
      <c r="B98" s="16" t="s">
        <v>33</v>
      </c>
      <c r="C98" s="17">
        <v>10</v>
      </c>
      <c r="D98" s="18">
        <v>649.71</v>
      </c>
      <c r="E98" s="18">
        <f t="shared" si="6"/>
        <v>6497.1</v>
      </c>
      <c r="F98" s="14">
        <v>0</v>
      </c>
      <c r="G98" s="19">
        <f t="shared" si="7"/>
        <v>0</v>
      </c>
      <c r="K98" s="12"/>
      <c r="M98" s="12"/>
    </row>
    <row r="99" spans="1:13" x14ac:dyDescent="0.35">
      <c r="A99" s="15">
        <v>1</v>
      </c>
      <c r="B99" s="16" t="s">
        <v>34</v>
      </c>
      <c r="C99" s="17">
        <v>8</v>
      </c>
      <c r="D99" s="18">
        <v>733.97</v>
      </c>
      <c r="E99" s="18">
        <f t="shared" si="6"/>
        <v>5871.76</v>
      </c>
      <c r="F99" s="14">
        <v>0</v>
      </c>
      <c r="G99" s="19">
        <f t="shared" si="7"/>
        <v>0</v>
      </c>
      <c r="K99" s="12"/>
      <c r="M99" s="12"/>
    </row>
    <row r="100" spans="1:13" x14ac:dyDescent="0.35">
      <c r="A100" s="15">
        <v>1</v>
      </c>
      <c r="B100" s="16" t="s">
        <v>35</v>
      </c>
      <c r="C100" s="17">
        <v>8</v>
      </c>
      <c r="D100" s="18">
        <v>797.7</v>
      </c>
      <c r="E100" s="18">
        <f t="shared" si="6"/>
        <v>6381.6</v>
      </c>
      <c r="F100" s="14">
        <v>0</v>
      </c>
      <c r="G100" s="19">
        <f t="shared" si="7"/>
        <v>0</v>
      </c>
      <c r="K100" s="12"/>
      <c r="M100" s="12"/>
    </row>
    <row r="101" spans="1:13" ht="14.5" customHeight="1" x14ac:dyDescent="0.3">
      <c r="A101" s="24"/>
      <c r="B101" s="25" t="s">
        <v>36</v>
      </c>
      <c r="C101" s="26"/>
      <c r="D101" s="27"/>
      <c r="E101" s="26"/>
      <c r="F101" s="26"/>
      <c r="G101" s="28"/>
      <c r="K101" s="12"/>
      <c r="M101" s="12"/>
    </row>
    <row r="102" spans="1:13" x14ac:dyDescent="0.35">
      <c r="A102" s="15">
        <v>1</v>
      </c>
      <c r="B102" s="16" t="s">
        <v>37</v>
      </c>
      <c r="C102" s="17">
        <v>124</v>
      </c>
      <c r="D102" s="18">
        <v>53.98</v>
      </c>
      <c r="E102" s="18">
        <f t="shared" si="6"/>
        <v>6693.52</v>
      </c>
      <c r="F102" s="14">
        <v>0</v>
      </c>
      <c r="G102" s="19">
        <f t="shared" si="7"/>
        <v>0</v>
      </c>
      <c r="K102" s="12"/>
      <c r="M102" s="12"/>
    </row>
    <row r="103" spans="1:13" ht="14.5" customHeight="1" x14ac:dyDescent="0.3">
      <c r="A103" s="24"/>
      <c r="B103" s="25" t="s">
        <v>42</v>
      </c>
      <c r="C103" s="26"/>
      <c r="D103" s="27"/>
      <c r="E103" s="26"/>
      <c r="F103" s="26"/>
      <c r="G103" s="28"/>
      <c r="K103" s="12"/>
      <c r="M103" s="12"/>
    </row>
    <row r="104" spans="1:13" x14ac:dyDescent="0.35">
      <c r="A104" s="15">
        <v>1</v>
      </c>
      <c r="B104" s="16" t="s">
        <v>43</v>
      </c>
      <c r="C104" s="17">
        <v>1</v>
      </c>
      <c r="D104" s="18">
        <v>10000</v>
      </c>
      <c r="E104" s="18">
        <f t="shared" si="6"/>
        <v>10000</v>
      </c>
      <c r="F104" s="18">
        <v>10000</v>
      </c>
      <c r="G104" s="19">
        <f t="shared" si="7"/>
        <v>10000</v>
      </c>
      <c r="K104" s="12"/>
      <c r="M104" s="12"/>
    </row>
    <row r="105" spans="1:13" ht="14.5" customHeight="1" x14ac:dyDescent="0.3">
      <c r="A105" s="20">
        <v>1</v>
      </c>
      <c r="B105" s="21" t="s">
        <v>41</v>
      </c>
      <c r="C105" s="22"/>
      <c r="D105" s="23"/>
      <c r="E105" s="29">
        <f>SUM(E106:E126)</f>
        <v>61755.459999999992</v>
      </c>
      <c r="F105" s="22"/>
      <c r="G105" s="29">
        <f>SUM(G106:G126)</f>
        <v>2000</v>
      </c>
      <c r="K105" s="12"/>
      <c r="M105" s="12"/>
    </row>
    <row r="106" spans="1:13" ht="14.5" customHeight="1" x14ac:dyDescent="0.3">
      <c r="A106" s="24"/>
      <c r="B106" s="25" t="s">
        <v>19</v>
      </c>
      <c r="C106" s="26"/>
      <c r="D106" s="27"/>
      <c r="E106" s="26"/>
      <c r="F106" s="26"/>
      <c r="G106" s="28"/>
      <c r="K106" s="12"/>
      <c r="M106" s="12"/>
    </row>
    <row r="107" spans="1:13" x14ac:dyDescent="0.35">
      <c r="A107" s="15">
        <v>1</v>
      </c>
      <c r="B107" s="16" t="s">
        <v>20</v>
      </c>
      <c r="C107" s="17">
        <v>1</v>
      </c>
      <c r="D107" s="18">
        <v>283.36</v>
      </c>
      <c r="E107" s="18">
        <f t="shared" si="6"/>
        <v>283.36</v>
      </c>
      <c r="F107" s="14">
        <v>0</v>
      </c>
      <c r="G107" s="19">
        <f t="shared" si="7"/>
        <v>0</v>
      </c>
      <c r="K107" s="12"/>
      <c r="M107" s="12"/>
    </row>
    <row r="108" spans="1:13" x14ac:dyDescent="0.35">
      <c r="A108" s="15">
        <v>1</v>
      </c>
      <c r="B108" s="16" t="s">
        <v>21</v>
      </c>
      <c r="C108" s="17">
        <v>12</v>
      </c>
      <c r="D108" s="18">
        <v>289.08999999999997</v>
      </c>
      <c r="E108" s="18">
        <f t="shared" si="6"/>
        <v>3469.08</v>
      </c>
      <c r="F108" s="14">
        <v>0</v>
      </c>
      <c r="G108" s="19">
        <f t="shared" si="7"/>
        <v>0</v>
      </c>
      <c r="K108" s="12"/>
      <c r="M108" s="12"/>
    </row>
    <row r="109" spans="1:13" x14ac:dyDescent="0.35">
      <c r="A109" s="15">
        <v>1</v>
      </c>
      <c r="B109" s="16" t="s">
        <v>22</v>
      </c>
      <c r="C109" s="17">
        <v>2</v>
      </c>
      <c r="D109" s="18">
        <v>235.84</v>
      </c>
      <c r="E109" s="18">
        <f t="shared" si="6"/>
        <v>471.68</v>
      </c>
      <c r="F109" s="14">
        <v>0</v>
      </c>
      <c r="G109" s="19">
        <f t="shared" si="7"/>
        <v>0</v>
      </c>
      <c r="K109" s="12"/>
      <c r="M109" s="12"/>
    </row>
    <row r="110" spans="1:13" ht="14.5" customHeight="1" x14ac:dyDescent="0.3">
      <c r="A110" s="24"/>
      <c r="B110" s="25" t="s">
        <v>23</v>
      </c>
      <c r="C110" s="26"/>
      <c r="D110" s="27"/>
      <c r="E110" s="26"/>
      <c r="F110" s="26"/>
      <c r="G110" s="28"/>
      <c r="K110" s="12"/>
      <c r="M110" s="12"/>
    </row>
    <row r="111" spans="1:13" x14ac:dyDescent="0.35">
      <c r="A111" s="15">
        <v>1</v>
      </c>
      <c r="B111" s="16" t="s">
        <v>24</v>
      </c>
      <c r="C111" s="17">
        <v>48</v>
      </c>
      <c r="D111" s="18">
        <v>10</v>
      </c>
      <c r="E111" s="18">
        <f t="shared" si="6"/>
        <v>480</v>
      </c>
      <c r="F111" s="14">
        <v>0</v>
      </c>
      <c r="G111" s="19">
        <f t="shared" si="7"/>
        <v>0</v>
      </c>
      <c r="K111" s="12"/>
      <c r="M111" s="12"/>
    </row>
    <row r="112" spans="1:13" x14ac:dyDescent="0.35">
      <c r="A112" s="15">
        <v>1</v>
      </c>
      <c r="B112" s="16" t="s">
        <v>25</v>
      </c>
      <c r="C112" s="17">
        <v>6</v>
      </c>
      <c r="D112" s="18">
        <v>160.07</v>
      </c>
      <c r="E112" s="18">
        <f t="shared" si="6"/>
        <v>960.42</v>
      </c>
      <c r="F112" s="14">
        <v>0</v>
      </c>
      <c r="G112" s="19">
        <f t="shared" si="7"/>
        <v>0</v>
      </c>
      <c r="K112" s="12"/>
      <c r="M112" s="12"/>
    </row>
    <row r="113" spans="1:13" ht="14.5" customHeight="1" x14ac:dyDescent="0.3">
      <c r="A113" s="24"/>
      <c r="B113" s="25" t="s">
        <v>26</v>
      </c>
      <c r="C113" s="26"/>
      <c r="D113" s="27"/>
      <c r="E113" s="26"/>
      <c r="F113" s="26"/>
      <c r="G113" s="28"/>
      <c r="K113" s="12"/>
      <c r="M113" s="12"/>
    </row>
    <row r="114" spans="1:13" x14ac:dyDescent="0.35">
      <c r="A114" s="15">
        <v>1</v>
      </c>
      <c r="B114" s="16" t="s">
        <v>27</v>
      </c>
      <c r="C114" s="17">
        <v>12</v>
      </c>
      <c r="D114" s="18">
        <v>3449.43</v>
      </c>
      <c r="E114" s="18">
        <f t="shared" si="6"/>
        <v>41393.160000000003</v>
      </c>
      <c r="F114" s="14">
        <v>0</v>
      </c>
      <c r="G114" s="19">
        <f t="shared" si="7"/>
        <v>0</v>
      </c>
      <c r="K114" s="12"/>
      <c r="M114" s="12"/>
    </row>
    <row r="115" spans="1:13" x14ac:dyDescent="0.35">
      <c r="A115" s="15">
        <v>1</v>
      </c>
      <c r="B115" s="16" t="s">
        <v>28</v>
      </c>
      <c r="C115" s="17">
        <v>252</v>
      </c>
      <c r="D115" s="18">
        <v>0.26</v>
      </c>
      <c r="E115" s="18">
        <f t="shared" si="6"/>
        <v>65.52</v>
      </c>
      <c r="F115" s="14">
        <v>0</v>
      </c>
      <c r="G115" s="19">
        <f t="shared" si="7"/>
        <v>0</v>
      </c>
      <c r="K115" s="12"/>
      <c r="M115" s="12"/>
    </row>
    <row r="116" spans="1:13" x14ac:dyDescent="0.35">
      <c r="A116" s="15">
        <v>1</v>
      </c>
      <c r="B116" s="16" t="s">
        <v>29</v>
      </c>
      <c r="C116" s="17">
        <v>2</v>
      </c>
      <c r="D116" s="18">
        <v>637.71</v>
      </c>
      <c r="E116" s="18">
        <f t="shared" si="6"/>
        <v>1275.42</v>
      </c>
      <c r="F116" s="14">
        <v>0</v>
      </c>
      <c r="G116" s="19">
        <f t="shared" si="7"/>
        <v>0</v>
      </c>
      <c r="K116" s="12"/>
      <c r="M116" s="12"/>
    </row>
    <row r="117" spans="1:13" x14ac:dyDescent="0.35">
      <c r="A117" s="15">
        <v>1</v>
      </c>
      <c r="B117" s="16" t="s">
        <v>30</v>
      </c>
      <c r="C117" s="17">
        <v>2</v>
      </c>
      <c r="D117" s="18">
        <v>433.6</v>
      </c>
      <c r="E117" s="18">
        <f t="shared" si="6"/>
        <v>867.2</v>
      </c>
      <c r="F117" s="14">
        <v>0</v>
      </c>
      <c r="G117" s="19">
        <f t="shared" si="7"/>
        <v>0</v>
      </c>
      <c r="K117" s="12"/>
      <c r="M117" s="12"/>
    </row>
    <row r="118" spans="1:13" x14ac:dyDescent="0.35">
      <c r="A118" s="15">
        <v>1</v>
      </c>
      <c r="B118" s="16" t="s">
        <v>31</v>
      </c>
      <c r="C118" s="17">
        <v>2</v>
      </c>
      <c r="D118" s="18">
        <v>51.21</v>
      </c>
      <c r="E118" s="18">
        <f t="shared" si="6"/>
        <v>102.42</v>
      </c>
      <c r="F118" s="14">
        <v>0</v>
      </c>
      <c r="G118" s="19">
        <f t="shared" si="7"/>
        <v>0</v>
      </c>
      <c r="K118" s="12"/>
      <c r="M118" s="12"/>
    </row>
    <row r="119" spans="1:13" ht="14.5" customHeight="1" x14ac:dyDescent="0.3">
      <c r="A119" s="24"/>
      <c r="B119" s="25" t="s">
        <v>32</v>
      </c>
      <c r="C119" s="26"/>
      <c r="D119" s="27"/>
      <c r="E119" s="26"/>
      <c r="F119" s="26"/>
      <c r="G119" s="28"/>
      <c r="K119" s="12"/>
      <c r="M119" s="12"/>
    </row>
    <row r="120" spans="1:13" x14ac:dyDescent="0.35">
      <c r="A120" s="15">
        <v>1</v>
      </c>
      <c r="B120" s="16" t="s">
        <v>33</v>
      </c>
      <c r="C120" s="17">
        <v>3</v>
      </c>
      <c r="D120" s="18">
        <v>649.71</v>
      </c>
      <c r="E120" s="18">
        <f t="shared" si="6"/>
        <v>1949.13</v>
      </c>
      <c r="F120" s="14">
        <v>0</v>
      </c>
      <c r="G120" s="19">
        <f t="shared" si="7"/>
        <v>0</v>
      </c>
      <c r="K120" s="12"/>
      <c r="M120" s="12"/>
    </row>
    <row r="121" spans="1:13" x14ac:dyDescent="0.35">
      <c r="A121" s="15">
        <v>1</v>
      </c>
      <c r="B121" s="16" t="s">
        <v>34</v>
      </c>
      <c r="C121" s="17">
        <v>5</v>
      </c>
      <c r="D121" s="18">
        <v>733.97</v>
      </c>
      <c r="E121" s="18">
        <f t="shared" si="6"/>
        <v>3669.85</v>
      </c>
      <c r="F121" s="14">
        <v>0</v>
      </c>
      <c r="G121" s="19">
        <f t="shared" si="7"/>
        <v>0</v>
      </c>
      <c r="K121" s="12"/>
      <c r="M121" s="12"/>
    </row>
    <row r="122" spans="1:13" x14ac:dyDescent="0.35">
      <c r="A122" s="15">
        <v>1</v>
      </c>
      <c r="B122" s="16" t="s">
        <v>35</v>
      </c>
      <c r="C122" s="17">
        <v>3</v>
      </c>
      <c r="D122" s="18">
        <v>797.7</v>
      </c>
      <c r="E122" s="18">
        <f t="shared" si="6"/>
        <v>2393.1</v>
      </c>
      <c r="F122" s="14">
        <v>0</v>
      </c>
      <c r="G122" s="19">
        <f t="shared" si="7"/>
        <v>0</v>
      </c>
      <c r="K122" s="12"/>
      <c r="M122" s="12"/>
    </row>
    <row r="123" spans="1:13" ht="14.5" customHeight="1" x14ac:dyDescent="0.3">
      <c r="A123" s="24"/>
      <c r="B123" s="25" t="s">
        <v>36</v>
      </c>
      <c r="C123" s="26"/>
      <c r="D123" s="27"/>
      <c r="E123" s="26"/>
      <c r="F123" s="26"/>
      <c r="G123" s="28"/>
      <c r="K123" s="12"/>
      <c r="M123" s="12"/>
    </row>
    <row r="124" spans="1:13" x14ac:dyDescent="0.35">
      <c r="A124" s="15">
        <v>1</v>
      </c>
      <c r="B124" s="16" t="s">
        <v>37</v>
      </c>
      <c r="C124" s="17">
        <v>44</v>
      </c>
      <c r="D124" s="18">
        <v>53.98</v>
      </c>
      <c r="E124" s="18">
        <f t="shared" si="6"/>
        <v>2375.12</v>
      </c>
      <c r="F124" s="14">
        <v>0</v>
      </c>
      <c r="G124" s="19">
        <f t="shared" si="7"/>
        <v>0</v>
      </c>
      <c r="K124" s="12"/>
      <c r="M124" s="12"/>
    </row>
    <row r="125" spans="1:13" ht="14.5" customHeight="1" x14ac:dyDescent="0.3">
      <c r="A125" s="24"/>
      <c r="B125" s="25" t="s">
        <v>42</v>
      </c>
      <c r="C125" s="26"/>
      <c r="D125" s="27"/>
      <c r="E125" s="26"/>
      <c r="F125" s="26"/>
      <c r="G125" s="28"/>
      <c r="K125" s="12"/>
      <c r="M125" s="12"/>
    </row>
    <row r="126" spans="1:13" ht="15" thickBot="1" x14ac:dyDescent="0.4">
      <c r="A126" s="15">
        <v>1</v>
      </c>
      <c r="B126" s="16" t="s">
        <v>43</v>
      </c>
      <c r="C126" s="17">
        <v>1</v>
      </c>
      <c r="D126" s="18">
        <v>2000</v>
      </c>
      <c r="E126" s="18">
        <f t="shared" si="6"/>
        <v>2000</v>
      </c>
      <c r="F126" s="18">
        <v>2000</v>
      </c>
      <c r="G126" s="19">
        <f t="shared" si="7"/>
        <v>2000</v>
      </c>
      <c r="K126" s="12"/>
      <c r="M126" s="12"/>
    </row>
    <row r="127" spans="1:13" ht="19.5" customHeight="1" x14ac:dyDescent="0.3">
      <c r="A127" s="5"/>
      <c r="B127" s="5"/>
      <c r="C127" s="5"/>
      <c r="D127" s="6"/>
      <c r="E127" s="7">
        <f>E12+E17+E39+E61+E83+E105</f>
        <v>757544.86</v>
      </c>
      <c r="F127" s="8"/>
      <c r="G127" s="9">
        <f>IF(G12+G17+G39+G61+G83+G105=49500,0,G12+G17+G39+G61+G83+G105)</f>
        <v>0</v>
      </c>
      <c r="K127" s="13"/>
    </row>
    <row r="128" spans="1:13" ht="15" thickBot="1" x14ac:dyDescent="0.35">
      <c r="A128" s="10"/>
      <c r="B128" s="10"/>
      <c r="C128" s="10"/>
      <c r="D128" s="10"/>
      <c r="E128" s="10"/>
      <c r="F128" s="10"/>
      <c r="G128" s="10"/>
    </row>
    <row r="129" spans="1:7" ht="16" thickBot="1" x14ac:dyDescent="0.4">
      <c r="A129" s="31" t="s">
        <v>10</v>
      </c>
      <c r="B129" s="31"/>
      <c r="C129" s="31"/>
      <c r="D129" s="31"/>
      <c r="E129" s="31"/>
      <c r="F129" s="32">
        <f>IF(G127&lt;=757544.86,G127,"ERROR: Límite superado")</f>
        <v>0</v>
      </c>
      <c r="G129" s="33"/>
    </row>
    <row r="130" spans="1:7" ht="34.75" customHeight="1" x14ac:dyDescent="0.35">
      <c r="A130" s="34" t="s">
        <v>44</v>
      </c>
      <c r="B130" s="34"/>
      <c r="C130" s="34"/>
      <c r="D130" s="34"/>
      <c r="E130" s="34"/>
      <c r="F130" s="34"/>
      <c r="G130" s="34"/>
    </row>
  </sheetData>
  <sheetProtection password="ACB0" sheet="1" objects="1" scenarios="1"/>
  <mergeCells count="10">
    <mergeCell ref="A129:E129"/>
    <mergeCell ref="F129:G129"/>
    <mergeCell ref="A130:G130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2023-04-26T07:26:58Z</dcterms:modified>
</cp:coreProperties>
</file>