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90" yWindow="550" windowWidth="18640" windowHeight="874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nDXZv1rWZOzmiBIiWUnuEoBAOwhGa8GM6ZxAcsoLmi4="/>
    </ext>
  </extLst>
</workbook>
</file>

<file path=xl/calcChain.xml><?xml version="1.0" encoding="utf-8"?>
<calcChain xmlns="http://schemas.openxmlformats.org/spreadsheetml/2006/main">
  <c r="F125" i="1" l="1"/>
  <c r="E123" i="1" l="1"/>
  <c r="G122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1" i="1"/>
  <c r="G70" i="1"/>
  <c r="G68" i="1"/>
  <c r="G67" i="1"/>
  <c r="G66" i="1"/>
  <c r="G65" i="1"/>
  <c r="G64" i="1"/>
  <c r="G63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1" i="1"/>
  <c r="G40" i="1"/>
  <c r="G38" i="1"/>
  <c r="G37" i="1"/>
  <c r="G35" i="1"/>
  <c r="G34" i="1"/>
  <c r="G33" i="1"/>
  <c r="G32" i="1"/>
  <c r="G30" i="1"/>
  <c r="G29" i="1"/>
  <c r="G28" i="1"/>
  <c r="G27" i="1"/>
  <c r="G26" i="1"/>
  <c r="G25" i="1"/>
  <c r="G23" i="1"/>
  <c r="G22" i="1"/>
  <c r="G21" i="1"/>
  <c r="G20" i="1"/>
  <c r="G18" i="1"/>
  <c r="G17" i="1"/>
  <c r="G15" i="1"/>
  <c r="G14" i="1"/>
  <c r="G123" i="1" l="1"/>
</calcChain>
</file>

<file path=xl/sharedStrings.xml><?xml version="1.0" encoding="utf-8"?>
<sst xmlns="http://schemas.openxmlformats.org/spreadsheetml/2006/main" count="224" uniqueCount="177">
  <si>
    <t>Plantilla de autocálculo para la presentación de ofertas en la negociación del expediente de</t>
  </si>
  <si>
    <t>Expediente E23-0070</t>
  </si>
  <si>
    <t>LOTE 2. MENORCA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</si>
  <si>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</si>
  <si>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</si>
  <si>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</si>
  <si>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</si>
  <si>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</si>
  <si>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</si>
  <si>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</si>
  <si>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</si>
  <si>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</si>
  <si>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</si>
  <si>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GRUPOS GENERADORES GASOLINA</t>
  </si>
  <si>
    <t>1.1</t>
  </si>
  <si>
    <t>Grupo Generador Gasolina 4-5 kVA</t>
  </si>
  <si>
    <t>1.2</t>
  </si>
  <si>
    <t>Grupo Generador Gasolina 6 kVA</t>
  </si>
  <si>
    <t>TORRES Y GLOBOS DE ILUMINACION</t>
  </si>
  <si>
    <t>2.1</t>
  </si>
  <si>
    <t>Torre Iluminación hidráulica 4 x 350 W "Leds" estática</t>
  </si>
  <si>
    <t>2.2</t>
  </si>
  <si>
    <t>Torre Iluminación hidráulica 6 x 150 W "Leds"</t>
  </si>
  <si>
    <t>GRUPOS ELECTROGENOS INSONORIZADOS DIESEL</t>
  </si>
  <si>
    <t>3.1</t>
  </si>
  <si>
    <t>Grupo Electrógeno Insonorizado 20-22 kVA</t>
  </si>
  <si>
    <t>3.2</t>
  </si>
  <si>
    <t>Grupo Electrógeno Insonorizado 40-45 kVA</t>
  </si>
  <si>
    <t>3.3</t>
  </si>
  <si>
    <t>Grupo Electrógeno Insonorizado 60-65 kVA</t>
  </si>
  <si>
    <t>3.4</t>
  </si>
  <si>
    <t>Grupo Electrógeno Insonorizado 100 kVA</t>
  </si>
  <si>
    <t>PALAS CARGADORAS E IMPLEMENTOS</t>
  </si>
  <si>
    <t>4.1</t>
  </si>
  <si>
    <t>Microcargadora 1300 Kg. ancho 0,90. Carga Nominal 300 Kg.</t>
  </si>
  <si>
    <t>4.2</t>
  </si>
  <si>
    <t>Minicargadora 2200-2600 Kg. Carga Nominal 600-700 Kg.</t>
  </si>
  <si>
    <t>4.3</t>
  </si>
  <si>
    <t>Pala cargadora de ruedas articulada 3 TM</t>
  </si>
  <si>
    <t>4.4</t>
  </si>
  <si>
    <t>Horquilla Porta Palets Minicargadora</t>
  </si>
  <si>
    <t>4.5</t>
  </si>
  <si>
    <t>Pala Barredora Minicargadora</t>
  </si>
  <si>
    <t>4.6</t>
  </si>
  <si>
    <t>Pala Hormigonera 250 lts. Minicargadora</t>
  </si>
  <si>
    <t>CARRETILLAS DIESEL TT 4X4</t>
  </si>
  <si>
    <t>5.1</t>
  </si>
  <si>
    <t>Carretilla Elevadora Diesel 4x4 TT 1500 Kg 2,6 M</t>
  </si>
  <si>
    <t>5.2</t>
  </si>
  <si>
    <t>Carretilla Elevadora Diesel 4x4 TT 2000 Kg 3,3 M</t>
  </si>
  <si>
    <t>5.3</t>
  </si>
  <si>
    <t>Carretilla Elevadora Diesel 4x4 TT 2000 Kg 3,7 M Tríplex</t>
  </si>
  <si>
    <t>5.4</t>
  </si>
  <si>
    <t>Carretilla Elevadora Diesel 4x4 TT 2500 Kg 3,7-4,3 M Tríplex</t>
  </si>
  <si>
    <t>CARRETILLAS ELECTRICAS INDUSTRIALES</t>
  </si>
  <si>
    <t>6.1</t>
  </si>
  <si>
    <t>Carretilla Elevadora Eléctrica 1800 Kg 4,8 M</t>
  </si>
  <si>
    <t>6.2</t>
  </si>
  <si>
    <t>Carretilla Elevadora Eléctrica 2000 Kg Triplex 4,5 M (3 ruedas)</t>
  </si>
  <si>
    <t>MANIPULADORAS TELESCOPICAS E IMPLEMENTOS</t>
  </si>
  <si>
    <t>7.1</t>
  </si>
  <si>
    <t>Manipuladora Telescópica 3 Tm 12-14 Mts</t>
  </si>
  <si>
    <t>7.2</t>
  </si>
  <si>
    <t>Manipuladora Telescópica 4 Tm 16,70 Mts</t>
  </si>
  <si>
    <t>PLATAFORMAS ELEVADORAS MOVILES DE PERSONAL (PEMP)</t>
  </si>
  <si>
    <t>8.1</t>
  </si>
  <si>
    <t>Plataforma Articulada Diesel TT 12 Mts</t>
  </si>
  <si>
    <t>8.2</t>
  </si>
  <si>
    <t>Plataforma Articulada Diesel TT 15-16 Mts</t>
  </si>
  <si>
    <t>8.3</t>
  </si>
  <si>
    <t>Plataforma Articulada Diesel TT 17,60 Mts</t>
  </si>
  <si>
    <t>8.4</t>
  </si>
  <si>
    <t>Plataforma Articulada Diesel TT 20,65 Mts</t>
  </si>
  <si>
    <t>8.5</t>
  </si>
  <si>
    <t>Plataforma Articulada Diesel TT 26 Mts</t>
  </si>
  <si>
    <t>8.6</t>
  </si>
  <si>
    <t>Plataforma Articulada Diesel TT 43 Mts</t>
  </si>
  <si>
    <t>8.7</t>
  </si>
  <si>
    <t>Plataforma Articulada Eléctrica 12 Mts</t>
  </si>
  <si>
    <t>8.8</t>
  </si>
  <si>
    <t>Plataforma Articulada Eléctrica 15 Mts</t>
  </si>
  <si>
    <t>8.9</t>
  </si>
  <si>
    <t>Plataforma Articulada Eléctrica 16 Mts híbrida</t>
  </si>
  <si>
    <t>8.10</t>
  </si>
  <si>
    <t>Plataforma Articulada Eléctrica/Gasol 14 Mts sobre Orugas sin huella</t>
  </si>
  <si>
    <t>8.11</t>
  </si>
  <si>
    <t>Plataforma Articulada Eléc. / Gasol 23 Mts s/Orugas sin huella</t>
  </si>
  <si>
    <t>8.12</t>
  </si>
  <si>
    <t>Plataforma Vertical Unipersonal Eléctrica 12 Mts AC 440 Kg.</t>
  </si>
  <si>
    <t>8.13</t>
  </si>
  <si>
    <t>Plataforma Tijera Eléctrica 8 Mts</t>
  </si>
  <si>
    <t>8.14</t>
  </si>
  <si>
    <t>Plataforma Tijera Eléctrica 10 Mts</t>
  </si>
  <si>
    <t>8.15</t>
  </si>
  <si>
    <t>Plataforma Tijera Eléctrica 12 Mts</t>
  </si>
  <si>
    <t>8.16</t>
  </si>
  <si>
    <t>Plataforma Tijera Diesel TT 10,10 Mts (también vers. Compact)</t>
  </si>
  <si>
    <t>8.17</t>
  </si>
  <si>
    <t>Plataforma Tijera Diesel TT 4x4 12 Mts (también vers. Compact)</t>
  </si>
  <si>
    <t>8.18</t>
  </si>
  <si>
    <t>Plataforma Tijera Diesel TT 4x4 15 Mts</t>
  </si>
  <si>
    <t>8.19</t>
  </si>
  <si>
    <t>Plataforma Tijera Diesel TT 4x4 18 Mts</t>
  </si>
  <si>
    <t>BOMBAS DE ACHIQUE Y MANGUERAS</t>
  </si>
  <si>
    <t>9.1</t>
  </si>
  <si>
    <t>Bomba Impulsión</t>
  </si>
  <si>
    <t>9.2</t>
  </si>
  <si>
    <t>Bomba Eléctrica 10-19000 l/h 0,48 KW. Disponible "nivel absorción cero"</t>
  </si>
  <si>
    <t>9.3</t>
  </si>
  <si>
    <t>Bomba Eléctrica 40-49000 l/h - 0,9-1,5 KW Alt. 20 mts.</t>
  </si>
  <si>
    <t>9.4</t>
  </si>
  <si>
    <t>Bomba Eléctrica Lodos 40-49000 l/h - 1,8 KW</t>
  </si>
  <si>
    <t>9.5</t>
  </si>
  <si>
    <t>Metros Manguera 2" Bomba</t>
  </si>
  <si>
    <t>9.6</t>
  </si>
  <si>
    <t>Metros Manguera 3" Bomba</t>
  </si>
  <si>
    <t>MAQUINARIA DIVERSA Y OTROS</t>
  </si>
  <si>
    <t>10.1</t>
  </si>
  <si>
    <t>Valla de Cerramiento 3,50 X 2,00 "quatro tubi" (alquiler por día natural)</t>
  </si>
  <si>
    <t>10.2</t>
  </si>
  <si>
    <t>Valla HDPE 2,00 X 1,00 blanca o amarilla 10 kg. (alquiler por día natural)</t>
  </si>
  <si>
    <t>PORTES POR TRAYECTO EN LA ISLA DE MENORCA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</si>
  <si>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</si>
  <si>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</si>
  <si>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</si>
  <si>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</si>
  <si>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</si>
  <si>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</si>
  <si>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</si>
  <si>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</si>
  <si>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</si>
  <si>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</si>
  <si>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</si>
  <si>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</si>
  <si>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</si>
  <si>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</si>
  <si>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</si>
  <si>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</si>
  <si>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</si>
  <si>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</si>
  <si>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</si>
  <si>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</si>
  <si>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</si>
  <si>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</si>
  <si>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</si>
  <si>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</si>
  <si>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</si>
  <si>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</si>
  <si>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</si>
  <si>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</si>
  <si>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</si>
  <si>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</si>
  <si>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</si>
  <si>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</si>
  <si>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</si>
  <si>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</si>
  <si>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</si>
  <si>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</si>
  <si>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</si>
  <si>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</si>
  <si>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</si>
  <si>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</si>
  <si>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</si>
  <si>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11.42</t>
  </si>
  <si>
    <t>11.43</t>
  </si>
  <si>
    <t>11.44</t>
  </si>
  <si>
    <t>11.45</t>
  </si>
  <si>
    <t>11.46</t>
  </si>
  <si>
    <t>11.47</t>
  </si>
  <si>
    <t>11.48</t>
  </si>
  <si>
    <t>Metros lineales de contenedor de carga para el transporte interislas de los equipos y materiales. Se establece una estimación de 40 metros lineales de carga por trayecto pero deberá justificarse mediante documentación.</t>
  </si>
  <si>
    <t>PEQUEÑO MATERIAL</t>
  </si>
  <si>
    <t>12.1</t>
  </si>
  <si>
    <t>Partida alzada a justificar para el alquiler de pequeño material, maquinaria y herramientas no contempladas en el pliego y puedan ser requeridas por el Responsable del Contrato. Según catálogo de precios vigente.</t>
  </si>
  <si>
    <t>TOTAL PROPOSICIÓN ECONÓMICA DEL LICITADOR (sin IVA):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</si>
  <si>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8.345,00 € de pequeño material que se mantienen inalterables)</t>
    </r>
  </si>
  <si>
    <t>ALQUILER DE MAQUINARIA Y HERRAMIENTAS PARA LOS PUERTOS Y SEÑALES MARÍTIMAS DE LA AUTORIDAD PORTUARIA DE BALEARES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</si>
</sst>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>
    <font>
      <sz val="11"/>
      <color theme="1"/>
      <name val="Calibri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3"/>
      <color theme="1"/>
      <name val="Calibri"/>
    </font>
    <font>
      <b/>
      <sz val="10"/>
      <color theme="1"/>
      <name val="Calibri"/>
    </font>
    <font>
      <b/>
      <sz val="14"/>
      <color rgb="FFE36C09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b/>
      <i/>
      <sz val="11"/>
      <color theme="1"/>
      <name val="Arial Narrow"/>
    </font>
    <font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5"/>
        <bgColor theme="9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10" fillId="2" borderId="5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vertical="top"/>
    </xf>
    <xf numFmtId="0" fontId="14" fillId="2" borderId="6" xfId="0" applyFont="1" applyFill="1" applyBorder="1" applyAlignment="1">
      <alignment vertical="center" wrapText="1"/>
    </xf>
    <xf numFmtId="164" fontId="12" fillId="2" borderId="7" xfId="0" applyNumberFormat="1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3" fillId="2" borderId="18" xfId="0" applyFont="1" applyFill="1" applyBorder="1"/>
    <xf numFmtId="0" fontId="3" fillId="2" borderId="2" xfId="0" applyFont="1" applyFill="1" applyBorder="1"/>
    <xf numFmtId="0" fontId="3" fillId="2" borderId="19" xfId="0" applyFont="1" applyFill="1" applyBorder="1"/>
    <xf numFmtId="0" fontId="3" fillId="2" borderId="14" xfId="0" applyFont="1" applyFill="1" applyBorder="1"/>
    <xf numFmtId="0" fontId="3" fillId="2" borderId="9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10" fillId="2" borderId="20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164" fontId="12" fillId="5" borderId="22" xfId="0" applyNumberFormat="1" applyFont="1" applyFill="1" applyBorder="1" applyAlignment="1">
      <alignment vertic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2" fillId="8" borderId="26" xfId="0" applyFont="1" applyFill="1" applyBorder="1" applyAlignment="1"/>
    <xf numFmtId="0" fontId="12" fillId="4" borderId="27" xfId="0" applyFont="1" applyFill="1" applyBorder="1" applyAlignment="1">
      <alignment horizontal="center" vertical="center" wrapText="1"/>
    </xf>
    <xf numFmtId="2" fontId="12" fillId="4" borderId="28" xfId="0" applyNumberFormat="1" applyFont="1" applyFill="1" applyBorder="1" applyAlignment="1">
      <alignment vertical="center" wrapText="1"/>
    </xf>
    <xf numFmtId="164" fontId="13" fillId="4" borderId="28" xfId="0" applyNumberFormat="1" applyFont="1" applyFill="1" applyBorder="1" applyAlignment="1">
      <alignment vertical="center" wrapText="1"/>
    </xf>
    <xf numFmtId="0" fontId="12" fillId="4" borderId="29" xfId="0" applyFont="1" applyFill="1" applyBorder="1" applyAlignment="1">
      <alignment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vertical="center" wrapText="1"/>
    </xf>
    <xf numFmtId="2" fontId="13" fillId="2" borderId="31" xfId="0" applyNumberFormat="1" applyFont="1" applyFill="1" applyBorder="1" applyAlignment="1">
      <alignment vertical="center" wrapText="1"/>
    </xf>
    <xf numFmtId="164" fontId="13" fillId="2" borderId="31" xfId="0" applyNumberFormat="1" applyFont="1" applyFill="1" applyBorder="1" applyAlignment="1">
      <alignment vertical="center" wrapText="1"/>
    </xf>
    <xf numFmtId="164" fontId="13" fillId="3" borderId="31" xfId="0" applyNumberFormat="1" applyFont="1" applyFill="1" applyBorder="1" applyAlignment="1" applyProtection="1">
      <alignment vertical="center" wrapText="1"/>
      <protection locked="0"/>
    </xf>
    <xf numFmtId="164" fontId="13" fillId="2" borderId="32" xfId="0" applyNumberFormat="1" applyFont="1" applyFill="1" applyBorder="1" applyAlignment="1">
      <alignment vertical="center" wrapText="1"/>
    </xf>
    <xf numFmtId="0" fontId="12" fillId="4" borderId="33" xfId="0" applyFont="1" applyFill="1" applyBorder="1" applyAlignment="1">
      <alignment horizontal="center" vertical="center" wrapText="1"/>
    </xf>
    <xf numFmtId="2" fontId="12" fillId="4" borderId="31" xfId="0" applyNumberFormat="1" applyFont="1" applyFill="1" applyBorder="1" applyAlignment="1">
      <alignment vertical="center" wrapText="1"/>
    </xf>
    <xf numFmtId="164" fontId="13" fillId="4" borderId="31" xfId="0" applyNumberFormat="1" applyFont="1" applyFill="1" applyBorder="1" applyAlignment="1">
      <alignment vertical="center" wrapText="1"/>
    </xf>
    <xf numFmtId="0" fontId="12" fillId="4" borderId="32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4" xfId="0" applyFont="1" applyBorder="1"/>
    <xf numFmtId="0" fontId="15" fillId="2" borderId="14" xfId="0" applyFont="1" applyFill="1" applyBorder="1" applyAlignment="1">
      <alignment horizontal="right" vertical="center" wrapText="1"/>
    </xf>
    <xf numFmtId="164" fontId="16" fillId="6" borderId="10" xfId="0" applyNumberFormat="1" applyFont="1" applyFill="1" applyBorder="1" applyAlignment="1">
      <alignment horizontal="center" vertical="center" wrapText="1"/>
    </xf>
    <xf numFmtId="0" fontId="2" fillId="7" borderId="23" xfId="0" applyFont="1" applyFill="1" applyBorder="1"/>
    <xf numFmtId="0" fontId="1" fillId="2" borderId="11" xfId="0" applyFont="1" applyFill="1" applyBorder="1" applyAlignment="1">
      <alignment horizontal="center" wrapText="1"/>
    </xf>
    <xf numFmtId="0" fontId="2" fillId="0" borderId="12" xfId="0" applyFont="1" applyBorder="1"/>
    <xf numFmtId="0" fontId="2" fillId="0" borderId="13" xfId="0" applyFont="1" applyBorder="1"/>
    <xf numFmtId="0" fontId="4" fillId="2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5" fillId="2" borderId="16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7" xfId="0" applyFont="1" applyBorder="1"/>
    <xf numFmtId="0" fontId="6" fillId="2" borderId="14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9" xfId="0" applyFont="1" applyBorder="1"/>
    <xf numFmtId="0" fontId="2" fillId="0" borderId="3" xfId="0" applyFont="1" applyBorder="1"/>
    <xf numFmtId="0" fontId="8" fillId="2" borderId="24" xfId="0" applyFont="1" applyFill="1" applyBorder="1" applyAlignment="1">
      <alignment horizontal="right" wrapText="1"/>
    </xf>
    <xf numFmtId="0" fontId="8" fillId="2" borderId="25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topLeftCell="A113" workbookViewId="0">
      <selection activeCell="A126" sqref="A126:F126"/>
    </sheetView>
  </sheetViews>
  <sheetFormatPr baseColWidth="10" defaultColWidth="14.453125" defaultRowHeight="15" customHeight="1"/>
  <cols>
    <col min="1" max="1" width="7.7265625" customWidth="1"/>
    <col min="2" max="2" width="58.81640625" customWidth="1"/>
    <col min="3" max="6" width="14.54296875" customWidth="1"/>
    <col min="7" max="7" width="16.08984375" customWidth="1"/>
    <col min="8" max="26" width="11.453125" customWidth="1"/>
  </cols>
  <sheetData>
    <row r="1" spans="1:26" ht="15" customHeight="1">
      <c r="A1" s="47" t="s">
        <v>0</v>
      </c>
      <c r="B1" s="48"/>
      <c r="C1" s="48"/>
      <c r="D1" s="48"/>
      <c r="E1" s="48"/>
      <c r="F1" s="48"/>
      <c r="G1" s="4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50" t="s">
        <v>176</v>
      </c>
      <c r="B2" s="42"/>
      <c r="C2" s="42"/>
      <c r="D2" s="42"/>
      <c r="E2" s="42"/>
      <c r="F2" s="42"/>
      <c r="G2" s="5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>
      <c r="A3" s="52" t="s">
        <v>1</v>
      </c>
      <c r="B3" s="53"/>
      <c r="C3" s="53"/>
      <c r="D3" s="53"/>
      <c r="E3" s="53"/>
      <c r="F3" s="53"/>
      <c r="G3" s="5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0"/>
      <c r="B4" s="11"/>
      <c r="C4" s="11"/>
      <c r="D4" s="11"/>
      <c r="E4" s="11"/>
      <c r="F4" s="11"/>
      <c r="G4" s="1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55" t="s">
        <v>2</v>
      </c>
      <c r="B5" s="42"/>
      <c r="C5" s="42"/>
      <c r="D5" s="42"/>
      <c r="E5" s="42"/>
      <c r="F5" s="42"/>
      <c r="G5" s="5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56" t="s">
        <v>3</v>
      </c>
      <c r="B6" s="42"/>
      <c r="C6" s="42"/>
      <c r="D6" s="42"/>
      <c r="E6" s="42"/>
      <c r="F6" s="42"/>
      <c r="G6" s="5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57" t="s">
        <v>4</v>
      </c>
      <c r="B7" s="42"/>
      <c r="C7" s="42"/>
      <c r="D7" s="42"/>
      <c r="E7" s="42"/>
      <c r="F7" s="42"/>
      <c r="G7" s="5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>
      <c r="A8" s="13"/>
      <c r="B8" s="14"/>
      <c r="C8" s="14"/>
      <c r="D8" s="14"/>
      <c r="E8" s="14"/>
      <c r="F8" s="14"/>
      <c r="G8" s="1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41" t="s">
        <v>5</v>
      </c>
      <c r="B9" s="42"/>
      <c r="C9" s="58"/>
      <c r="D9" s="59"/>
      <c r="E9" s="59"/>
      <c r="F9" s="59"/>
      <c r="G9" s="6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>
      <c r="A10" s="43"/>
      <c r="B10" s="42"/>
      <c r="C10" s="61"/>
      <c r="D10" s="53"/>
      <c r="E10" s="53"/>
      <c r="F10" s="53"/>
      <c r="G10" s="5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>
      <c r="A11" s="16"/>
      <c r="B11" s="2"/>
      <c r="C11" s="2"/>
      <c r="D11" s="2"/>
      <c r="E11" s="2"/>
      <c r="F11" s="2"/>
      <c r="G11" s="1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>
      <c r="A12" s="18" t="s">
        <v>6</v>
      </c>
      <c r="B12" s="3" t="s">
        <v>7</v>
      </c>
      <c r="C12" s="4" t="s">
        <v>8</v>
      </c>
      <c r="D12" s="4" t="s">
        <v>9</v>
      </c>
      <c r="E12" s="4" t="s">
        <v>10</v>
      </c>
      <c r="F12" s="4" t="s">
        <v>11</v>
      </c>
      <c r="G12" s="19" t="s">
        <v>12</v>
      </c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27">
        <v>1</v>
      </c>
      <c r="B13" s="28" t="s">
        <v>13</v>
      </c>
      <c r="C13" s="29"/>
      <c r="D13" s="29"/>
      <c r="E13" s="29"/>
      <c r="F13" s="29"/>
      <c r="G13" s="30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31" t="s">
        <v>14</v>
      </c>
      <c r="B14" s="32" t="s">
        <v>15</v>
      </c>
      <c r="C14" s="33">
        <v>7</v>
      </c>
      <c r="D14" s="34">
        <v>22.89</v>
      </c>
      <c r="E14" s="34">
        <v>160.22999999999999</v>
      </c>
      <c r="F14" s="35">
        <v>0</v>
      </c>
      <c r="G14" s="36">
        <f t="shared" ref="G14:G15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31" t="s">
        <v>16</v>
      </c>
      <c r="B15" s="32" t="s">
        <v>17</v>
      </c>
      <c r="C15" s="33">
        <v>7</v>
      </c>
      <c r="D15" s="34">
        <v>25.29</v>
      </c>
      <c r="E15" s="34">
        <v>177.03</v>
      </c>
      <c r="F15" s="35">
        <v>0</v>
      </c>
      <c r="G15" s="36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37">
        <v>2</v>
      </c>
      <c r="B16" s="38" t="s">
        <v>18</v>
      </c>
      <c r="C16" s="39"/>
      <c r="D16" s="39"/>
      <c r="E16" s="39"/>
      <c r="F16" s="39"/>
      <c r="G16" s="40"/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31" t="s">
        <v>19</v>
      </c>
      <c r="B17" s="32" t="s">
        <v>20</v>
      </c>
      <c r="C17" s="33">
        <v>5</v>
      </c>
      <c r="D17" s="34">
        <v>86.7</v>
      </c>
      <c r="E17" s="34">
        <v>433.5</v>
      </c>
      <c r="F17" s="35">
        <v>0</v>
      </c>
      <c r="G17" s="36">
        <f t="shared" ref="G17:G18" si="1">IF(F17&gt;D17,F17/0,ROUND(C17*F17,2))</f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31" t="s">
        <v>21</v>
      </c>
      <c r="B18" s="32" t="s">
        <v>22</v>
      </c>
      <c r="C18" s="33">
        <v>5</v>
      </c>
      <c r="D18" s="34">
        <v>81.89</v>
      </c>
      <c r="E18" s="34">
        <v>409.45</v>
      </c>
      <c r="F18" s="35">
        <v>0</v>
      </c>
      <c r="G18" s="36">
        <f t="shared" si="1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37">
        <v>3</v>
      </c>
      <c r="B19" s="38" t="s">
        <v>23</v>
      </c>
      <c r="C19" s="39"/>
      <c r="D19" s="39"/>
      <c r="E19" s="39"/>
      <c r="F19" s="39"/>
      <c r="G19" s="40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31" t="s">
        <v>24</v>
      </c>
      <c r="B20" s="32" t="s">
        <v>25</v>
      </c>
      <c r="C20" s="33">
        <v>7</v>
      </c>
      <c r="D20" s="34">
        <v>37.340000000000003</v>
      </c>
      <c r="E20" s="34">
        <v>261.38</v>
      </c>
      <c r="F20" s="35">
        <v>0</v>
      </c>
      <c r="G20" s="36">
        <f t="shared" ref="G20:G23" si="2">IF(F20&gt;D20,F20/0,ROUND(C20*F20,2))</f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31" t="s">
        <v>26</v>
      </c>
      <c r="B21" s="32" t="s">
        <v>27</v>
      </c>
      <c r="C21" s="33">
        <v>7</v>
      </c>
      <c r="D21" s="34">
        <v>48.17</v>
      </c>
      <c r="E21" s="34">
        <v>337.19</v>
      </c>
      <c r="F21" s="35">
        <v>0</v>
      </c>
      <c r="G21" s="36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31" t="s">
        <v>28</v>
      </c>
      <c r="B22" s="32" t="s">
        <v>29</v>
      </c>
      <c r="C22" s="33">
        <v>7</v>
      </c>
      <c r="D22" s="34">
        <v>54.19</v>
      </c>
      <c r="E22" s="34">
        <v>379.33</v>
      </c>
      <c r="F22" s="35">
        <v>0</v>
      </c>
      <c r="G22" s="36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31" t="s">
        <v>30</v>
      </c>
      <c r="B23" s="32" t="s">
        <v>31</v>
      </c>
      <c r="C23" s="33">
        <v>7</v>
      </c>
      <c r="D23" s="34">
        <v>95.14</v>
      </c>
      <c r="E23" s="34">
        <v>665.98</v>
      </c>
      <c r="F23" s="35">
        <v>0</v>
      </c>
      <c r="G23" s="36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37">
        <v>4</v>
      </c>
      <c r="B24" s="38" t="s">
        <v>32</v>
      </c>
      <c r="C24" s="39"/>
      <c r="D24" s="39"/>
      <c r="E24" s="39"/>
      <c r="F24" s="39"/>
      <c r="G24" s="40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31" t="s">
        <v>33</v>
      </c>
      <c r="B25" s="32" t="s">
        <v>34</v>
      </c>
      <c r="C25" s="33">
        <v>4</v>
      </c>
      <c r="D25" s="34">
        <v>133.41999999999999</v>
      </c>
      <c r="E25" s="34">
        <v>533.67999999999995</v>
      </c>
      <c r="F25" s="35">
        <v>0</v>
      </c>
      <c r="G25" s="36">
        <f t="shared" ref="G25:G30" si="3">IF(F25&gt;D25,F25/0,ROUND(C25*F25,2))</f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31" t="s">
        <v>35</v>
      </c>
      <c r="B26" s="32" t="s">
        <v>36</v>
      </c>
      <c r="C26" s="33">
        <v>4</v>
      </c>
      <c r="D26" s="34">
        <v>138.24</v>
      </c>
      <c r="E26" s="34">
        <v>552.96</v>
      </c>
      <c r="F26" s="35">
        <v>0</v>
      </c>
      <c r="G26" s="36">
        <f t="shared" si="3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31" t="s">
        <v>37</v>
      </c>
      <c r="B27" s="32" t="s">
        <v>38</v>
      </c>
      <c r="C27" s="33">
        <v>4</v>
      </c>
      <c r="D27" s="34">
        <v>170.63</v>
      </c>
      <c r="E27" s="34">
        <v>682.52</v>
      </c>
      <c r="F27" s="35">
        <v>0</v>
      </c>
      <c r="G27" s="36">
        <f t="shared" si="3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31" t="s">
        <v>39</v>
      </c>
      <c r="B28" s="32" t="s">
        <v>40</v>
      </c>
      <c r="C28" s="33">
        <v>4</v>
      </c>
      <c r="D28" s="34">
        <v>21.68</v>
      </c>
      <c r="E28" s="34">
        <v>86.72</v>
      </c>
      <c r="F28" s="35">
        <v>0</v>
      </c>
      <c r="G28" s="36">
        <f t="shared" si="3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31" t="s">
        <v>41</v>
      </c>
      <c r="B29" s="32" t="s">
        <v>42</v>
      </c>
      <c r="C29" s="33">
        <v>4</v>
      </c>
      <c r="D29" s="34">
        <v>55.39</v>
      </c>
      <c r="E29" s="34">
        <v>221.56</v>
      </c>
      <c r="F29" s="35">
        <v>0</v>
      </c>
      <c r="G29" s="36">
        <f t="shared" si="3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31" t="s">
        <v>43</v>
      </c>
      <c r="B30" s="32" t="s">
        <v>44</v>
      </c>
      <c r="C30" s="33">
        <v>4</v>
      </c>
      <c r="D30" s="34">
        <v>33.72</v>
      </c>
      <c r="E30" s="34">
        <v>134.88</v>
      </c>
      <c r="F30" s="35">
        <v>0</v>
      </c>
      <c r="G30" s="36">
        <f t="shared" si="3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37">
        <v>5</v>
      </c>
      <c r="B31" s="38" t="s">
        <v>45</v>
      </c>
      <c r="C31" s="39"/>
      <c r="D31" s="39"/>
      <c r="E31" s="39"/>
      <c r="F31" s="39"/>
      <c r="G31" s="40"/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31" t="s">
        <v>46</v>
      </c>
      <c r="B32" s="32" t="s">
        <v>47</v>
      </c>
      <c r="C32" s="33">
        <v>4</v>
      </c>
      <c r="D32" s="34">
        <v>93.68</v>
      </c>
      <c r="E32" s="34">
        <v>374.72</v>
      </c>
      <c r="F32" s="35">
        <v>0</v>
      </c>
      <c r="G32" s="36">
        <f t="shared" ref="G32:G35" si="4">IF(F32&gt;D32,F32/0,ROUND(C32*F32,2))</f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31" t="s">
        <v>48</v>
      </c>
      <c r="B33" s="32" t="s">
        <v>49</v>
      </c>
      <c r="C33" s="33">
        <v>4</v>
      </c>
      <c r="D33" s="34">
        <v>118.97</v>
      </c>
      <c r="E33" s="34">
        <v>475.88</v>
      </c>
      <c r="F33" s="35">
        <v>0</v>
      </c>
      <c r="G33" s="36">
        <f t="shared" si="4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31" t="s">
        <v>50</v>
      </c>
      <c r="B34" s="32" t="s">
        <v>51</v>
      </c>
      <c r="C34" s="33">
        <v>4</v>
      </c>
      <c r="D34" s="34">
        <v>131.01</v>
      </c>
      <c r="E34" s="34">
        <v>524.04</v>
      </c>
      <c r="F34" s="35">
        <v>0</v>
      </c>
      <c r="G34" s="36">
        <f t="shared" si="4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31" t="s">
        <v>52</v>
      </c>
      <c r="B35" s="32" t="s">
        <v>53</v>
      </c>
      <c r="C35" s="33">
        <v>4</v>
      </c>
      <c r="D35" s="34">
        <v>139.44</v>
      </c>
      <c r="E35" s="34">
        <v>557.76</v>
      </c>
      <c r="F35" s="35">
        <v>0</v>
      </c>
      <c r="G35" s="36">
        <f t="shared" si="4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37">
        <v>6</v>
      </c>
      <c r="B36" s="38" t="s">
        <v>54</v>
      </c>
      <c r="C36" s="39"/>
      <c r="D36" s="39"/>
      <c r="E36" s="39"/>
      <c r="F36" s="39"/>
      <c r="G36" s="40"/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31" t="s">
        <v>55</v>
      </c>
      <c r="B37" s="32" t="s">
        <v>56</v>
      </c>
      <c r="C37" s="33">
        <v>4</v>
      </c>
      <c r="D37" s="34">
        <v>84.29</v>
      </c>
      <c r="E37" s="34">
        <v>337.16</v>
      </c>
      <c r="F37" s="35">
        <v>0</v>
      </c>
      <c r="G37" s="36">
        <f t="shared" ref="G37:G38" si="5">IF(F37&gt;D37,F37/0,ROUND(C37*F37,2))</f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31" t="s">
        <v>57</v>
      </c>
      <c r="B38" s="32" t="s">
        <v>58</v>
      </c>
      <c r="C38" s="33">
        <v>4</v>
      </c>
      <c r="D38" s="34">
        <v>109.59</v>
      </c>
      <c r="E38" s="34">
        <v>438.36</v>
      </c>
      <c r="F38" s="35">
        <v>0</v>
      </c>
      <c r="G38" s="36">
        <f t="shared" si="5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37">
        <v>7</v>
      </c>
      <c r="B39" s="38" t="s">
        <v>59</v>
      </c>
      <c r="C39" s="39"/>
      <c r="D39" s="39"/>
      <c r="E39" s="39"/>
      <c r="F39" s="39"/>
      <c r="G39" s="40"/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31" t="s">
        <v>60</v>
      </c>
      <c r="B40" s="32" t="s">
        <v>61</v>
      </c>
      <c r="C40" s="33">
        <v>3</v>
      </c>
      <c r="D40" s="34">
        <v>232.04</v>
      </c>
      <c r="E40" s="34">
        <v>696.12</v>
      </c>
      <c r="F40" s="35">
        <v>0</v>
      </c>
      <c r="G40" s="36">
        <f t="shared" ref="G40:G41" si="6">IF(F40&gt;D40,F40/0,ROUND(C40*F40,2))</f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31" t="s">
        <v>62</v>
      </c>
      <c r="B41" s="32" t="s">
        <v>63</v>
      </c>
      <c r="C41" s="33">
        <v>3</v>
      </c>
      <c r="D41" s="34">
        <v>283.82</v>
      </c>
      <c r="E41" s="34">
        <v>851.46</v>
      </c>
      <c r="F41" s="35">
        <v>0</v>
      </c>
      <c r="G41" s="36">
        <f t="shared" si="6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37">
        <v>8</v>
      </c>
      <c r="B42" s="38" t="s">
        <v>64</v>
      </c>
      <c r="C42" s="39"/>
      <c r="D42" s="39"/>
      <c r="E42" s="39"/>
      <c r="F42" s="39"/>
      <c r="G42" s="40"/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31" t="s">
        <v>65</v>
      </c>
      <c r="B43" s="32" t="s">
        <v>66</v>
      </c>
      <c r="C43" s="33">
        <v>4</v>
      </c>
      <c r="D43" s="34">
        <v>167.39</v>
      </c>
      <c r="E43" s="34">
        <v>669.56</v>
      </c>
      <c r="F43" s="35">
        <v>0</v>
      </c>
      <c r="G43" s="36">
        <f t="shared" ref="G43:G61" si="7">IF(F43&gt;D43,F43/0,ROUND(C43*F43,2))</f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31" t="s">
        <v>67</v>
      </c>
      <c r="B44" s="32" t="s">
        <v>68</v>
      </c>
      <c r="C44" s="33">
        <v>4</v>
      </c>
      <c r="D44" s="34">
        <v>199.9</v>
      </c>
      <c r="E44" s="34">
        <v>799.6</v>
      </c>
      <c r="F44" s="35">
        <v>0</v>
      </c>
      <c r="G44" s="36">
        <f t="shared" si="7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31" t="s">
        <v>69</v>
      </c>
      <c r="B45" s="32" t="s">
        <v>70</v>
      </c>
      <c r="C45" s="33">
        <v>4</v>
      </c>
      <c r="D45" s="34">
        <v>234.82</v>
      </c>
      <c r="E45" s="34">
        <v>939.28</v>
      </c>
      <c r="F45" s="35">
        <v>0</v>
      </c>
      <c r="G45" s="36">
        <f t="shared" si="7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31" t="s">
        <v>71</v>
      </c>
      <c r="B46" s="32" t="s">
        <v>72</v>
      </c>
      <c r="C46" s="33">
        <v>4</v>
      </c>
      <c r="D46" s="34">
        <v>284.19</v>
      </c>
      <c r="E46" s="34">
        <v>1136.76</v>
      </c>
      <c r="F46" s="35">
        <v>0</v>
      </c>
      <c r="G46" s="36">
        <f t="shared" si="7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31" t="s">
        <v>73</v>
      </c>
      <c r="B47" s="32" t="s">
        <v>74</v>
      </c>
      <c r="C47" s="33">
        <v>4</v>
      </c>
      <c r="D47" s="34">
        <v>367.29</v>
      </c>
      <c r="E47" s="34">
        <v>1469.16</v>
      </c>
      <c r="F47" s="35">
        <v>0</v>
      </c>
      <c r="G47" s="36">
        <f t="shared" si="7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31" t="s">
        <v>75</v>
      </c>
      <c r="B48" s="32" t="s">
        <v>76</v>
      </c>
      <c r="C48" s="33">
        <v>4</v>
      </c>
      <c r="D48" s="34">
        <v>620.16999999999996</v>
      </c>
      <c r="E48" s="34">
        <v>2480.6799999999998</v>
      </c>
      <c r="F48" s="35">
        <v>0</v>
      </c>
      <c r="G48" s="36">
        <f t="shared" si="7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31" t="s">
        <v>77</v>
      </c>
      <c r="B49" s="32" t="s">
        <v>78</v>
      </c>
      <c r="C49" s="33">
        <v>4</v>
      </c>
      <c r="D49" s="34">
        <v>125.24</v>
      </c>
      <c r="E49" s="34">
        <v>500.96</v>
      </c>
      <c r="F49" s="35">
        <v>0</v>
      </c>
      <c r="G49" s="36">
        <f t="shared" si="7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31" t="s">
        <v>79</v>
      </c>
      <c r="B50" s="32" t="s">
        <v>80</v>
      </c>
      <c r="C50" s="33">
        <v>4</v>
      </c>
      <c r="D50" s="34">
        <v>184.25</v>
      </c>
      <c r="E50" s="34">
        <v>737</v>
      </c>
      <c r="F50" s="35">
        <v>0</v>
      </c>
      <c r="G50" s="36">
        <f t="shared" si="7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31" t="s">
        <v>81</v>
      </c>
      <c r="B51" s="32" t="s">
        <v>82</v>
      </c>
      <c r="C51" s="33">
        <v>4</v>
      </c>
      <c r="D51" s="34">
        <v>246.87</v>
      </c>
      <c r="E51" s="34">
        <v>987.48</v>
      </c>
      <c r="F51" s="35">
        <v>0</v>
      </c>
      <c r="G51" s="36">
        <f t="shared" si="7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31" t="s">
        <v>83</v>
      </c>
      <c r="B52" s="32" t="s">
        <v>84</v>
      </c>
      <c r="C52" s="33">
        <v>4</v>
      </c>
      <c r="D52" s="34">
        <v>181.84</v>
      </c>
      <c r="E52" s="34">
        <v>727.36</v>
      </c>
      <c r="F52" s="35">
        <v>0</v>
      </c>
      <c r="G52" s="36">
        <f t="shared" si="7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31" t="s">
        <v>85</v>
      </c>
      <c r="B53" s="32" t="s">
        <v>86</v>
      </c>
      <c r="C53" s="33">
        <v>4</v>
      </c>
      <c r="D53" s="34">
        <v>334.77</v>
      </c>
      <c r="E53" s="34">
        <v>1339.08</v>
      </c>
      <c r="F53" s="35">
        <v>0</v>
      </c>
      <c r="G53" s="36">
        <f t="shared" si="7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31" t="s">
        <v>87</v>
      </c>
      <c r="B54" s="32" t="s">
        <v>88</v>
      </c>
      <c r="C54" s="33">
        <v>4</v>
      </c>
      <c r="D54" s="34">
        <v>119.22</v>
      </c>
      <c r="E54" s="34">
        <v>476.88</v>
      </c>
      <c r="F54" s="35">
        <v>0</v>
      </c>
      <c r="G54" s="36">
        <f t="shared" si="7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31" t="s">
        <v>89</v>
      </c>
      <c r="B55" s="32" t="s">
        <v>90</v>
      </c>
      <c r="C55" s="33">
        <v>4</v>
      </c>
      <c r="D55" s="34">
        <v>74.66</v>
      </c>
      <c r="E55" s="34">
        <v>298.64</v>
      </c>
      <c r="F55" s="35">
        <v>0</v>
      </c>
      <c r="G55" s="36">
        <f t="shared" si="7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31" t="s">
        <v>91</v>
      </c>
      <c r="B56" s="32" t="s">
        <v>92</v>
      </c>
      <c r="C56" s="33">
        <v>4</v>
      </c>
      <c r="D56" s="34">
        <v>92.73</v>
      </c>
      <c r="E56" s="34">
        <v>370.92</v>
      </c>
      <c r="F56" s="35">
        <v>0</v>
      </c>
      <c r="G56" s="36">
        <f t="shared" si="7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31" t="s">
        <v>93</v>
      </c>
      <c r="B57" s="32" t="s">
        <v>94</v>
      </c>
      <c r="C57" s="33">
        <v>4</v>
      </c>
      <c r="D57" s="34">
        <v>112</v>
      </c>
      <c r="E57" s="34">
        <v>448</v>
      </c>
      <c r="F57" s="35">
        <v>0</v>
      </c>
      <c r="G57" s="36">
        <f t="shared" si="7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31" t="s">
        <v>95</v>
      </c>
      <c r="B58" s="32" t="s">
        <v>96</v>
      </c>
      <c r="C58" s="33">
        <v>4</v>
      </c>
      <c r="D58" s="34">
        <v>116.81</v>
      </c>
      <c r="E58" s="34">
        <v>467.24</v>
      </c>
      <c r="F58" s="35">
        <v>0</v>
      </c>
      <c r="G58" s="36">
        <f t="shared" si="7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31" t="s">
        <v>97</v>
      </c>
      <c r="B59" s="32" t="s">
        <v>98</v>
      </c>
      <c r="C59" s="33">
        <v>4</v>
      </c>
      <c r="D59" s="34">
        <v>134.87</v>
      </c>
      <c r="E59" s="34">
        <v>539.48</v>
      </c>
      <c r="F59" s="35">
        <v>0</v>
      </c>
      <c r="G59" s="36">
        <f t="shared" si="7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31" t="s">
        <v>99</v>
      </c>
      <c r="B60" s="32" t="s">
        <v>100</v>
      </c>
      <c r="C60" s="33">
        <v>4</v>
      </c>
      <c r="D60" s="34">
        <v>175.81</v>
      </c>
      <c r="E60" s="34">
        <v>703.24</v>
      </c>
      <c r="F60" s="35">
        <v>0</v>
      </c>
      <c r="G60" s="36">
        <f t="shared" si="7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31" t="s">
        <v>101</v>
      </c>
      <c r="B61" s="32" t="s">
        <v>102</v>
      </c>
      <c r="C61" s="33">
        <v>4</v>
      </c>
      <c r="D61" s="34">
        <v>199.9</v>
      </c>
      <c r="E61" s="34">
        <v>799.6</v>
      </c>
      <c r="F61" s="35">
        <v>0</v>
      </c>
      <c r="G61" s="36">
        <f t="shared" si="7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37">
        <v>9</v>
      </c>
      <c r="B62" s="38" t="s">
        <v>103</v>
      </c>
      <c r="C62" s="39"/>
      <c r="D62" s="39"/>
      <c r="E62" s="39"/>
      <c r="F62" s="39"/>
      <c r="G62" s="40"/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31" t="s">
        <v>104</v>
      </c>
      <c r="B63" s="32" t="s">
        <v>105</v>
      </c>
      <c r="C63" s="33">
        <v>4</v>
      </c>
      <c r="D63" s="34">
        <v>21.68</v>
      </c>
      <c r="E63" s="34">
        <v>86.72</v>
      </c>
      <c r="F63" s="35">
        <v>0</v>
      </c>
      <c r="G63" s="36">
        <f t="shared" ref="G63:G68" si="8">IF(F63&gt;D63,F63/0,ROUND(C63*F63,2))</f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31" t="s">
        <v>106</v>
      </c>
      <c r="B64" s="32" t="s">
        <v>107</v>
      </c>
      <c r="C64" s="33">
        <v>4</v>
      </c>
      <c r="D64" s="34">
        <v>27.7</v>
      </c>
      <c r="E64" s="34">
        <v>110.8</v>
      </c>
      <c r="F64" s="35">
        <v>0</v>
      </c>
      <c r="G64" s="36">
        <f t="shared" si="8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31" t="s">
        <v>108</v>
      </c>
      <c r="B65" s="32" t="s">
        <v>109</v>
      </c>
      <c r="C65" s="33">
        <v>4</v>
      </c>
      <c r="D65" s="34">
        <v>39.74</v>
      </c>
      <c r="E65" s="34">
        <v>158.96</v>
      </c>
      <c r="F65" s="35">
        <v>0</v>
      </c>
      <c r="G65" s="36">
        <f t="shared" si="8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31" t="s">
        <v>110</v>
      </c>
      <c r="B66" s="32" t="s">
        <v>111</v>
      </c>
      <c r="C66" s="33">
        <v>4</v>
      </c>
      <c r="D66" s="34">
        <v>50.58</v>
      </c>
      <c r="E66" s="34">
        <v>202.32</v>
      </c>
      <c r="F66" s="35">
        <v>0</v>
      </c>
      <c r="G66" s="36">
        <f t="shared" si="8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31" t="s">
        <v>112</v>
      </c>
      <c r="B67" s="32" t="s">
        <v>113</v>
      </c>
      <c r="C67" s="33">
        <v>4</v>
      </c>
      <c r="D67" s="34">
        <v>0.09</v>
      </c>
      <c r="E67" s="34">
        <v>0.36</v>
      </c>
      <c r="F67" s="35">
        <v>0</v>
      </c>
      <c r="G67" s="36">
        <f t="shared" si="8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31" t="s">
        <v>114</v>
      </c>
      <c r="B68" s="32" t="s">
        <v>115</v>
      </c>
      <c r="C68" s="33">
        <v>4</v>
      </c>
      <c r="D68" s="34">
        <v>0.14000000000000001</v>
      </c>
      <c r="E68" s="34">
        <v>0.56000000000000005</v>
      </c>
      <c r="F68" s="35">
        <v>0</v>
      </c>
      <c r="G68" s="36">
        <f t="shared" si="8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37">
        <v>10</v>
      </c>
      <c r="B69" s="38" t="s">
        <v>116</v>
      </c>
      <c r="C69" s="39"/>
      <c r="D69" s="39"/>
      <c r="E69" s="39"/>
      <c r="F69" s="39"/>
      <c r="G69" s="40"/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31" t="s">
        <v>117</v>
      </c>
      <c r="B70" s="32" t="s">
        <v>118</v>
      </c>
      <c r="C70" s="33">
        <v>7</v>
      </c>
      <c r="D70" s="34">
        <v>1.1299999999999999</v>
      </c>
      <c r="E70" s="34">
        <v>7.91</v>
      </c>
      <c r="F70" s="35">
        <v>0</v>
      </c>
      <c r="G70" s="36">
        <f t="shared" ref="G70:G71" si="9">IF(F70&gt;D70,F70/0,ROUND(C70*F70,2))</f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31" t="s">
        <v>119</v>
      </c>
      <c r="B71" s="32" t="s">
        <v>120</v>
      </c>
      <c r="C71" s="33">
        <v>7</v>
      </c>
      <c r="D71" s="34">
        <v>0.77</v>
      </c>
      <c r="E71" s="34">
        <v>5.39</v>
      </c>
      <c r="F71" s="35">
        <v>0</v>
      </c>
      <c r="G71" s="36">
        <f t="shared" si="9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7">
        <v>11</v>
      </c>
      <c r="B72" s="38" t="s">
        <v>121</v>
      </c>
      <c r="C72" s="39"/>
      <c r="D72" s="39"/>
      <c r="E72" s="39"/>
      <c r="F72" s="39"/>
      <c r="G72" s="40"/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31" t="s">
        <v>122</v>
      </c>
      <c r="B73" s="32" t="s">
        <v>15</v>
      </c>
      <c r="C73" s="33">
        <v>2</v>
      </c>
      <c r="D73" s="34">
        <v>60</v>
      </c>
      <c r="E73" s="34">
        <v>120</v>
      </c>
      <c r="F73" s="35">
        <v>0</v>
      </c>
      <c r="G73" s="36">
        <f t="shared" ref="G73:G120" si="10">IF(F73&gt;D73,F73/0,ROUND(C73*F73,2))</f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31" t="s">
        <v>123</v>
      </c>
      <c r="B74" s="32" t="s">
        <v>17</v>
      </c>
      <c r="C74" s="33">
        <v>2</v>
      </c>
      <c r="D74" s="34">
        <v>60</v>
      </c>
      <c r="E74" s="34">
        <v>120</v>
      </c>
      <c r="F74" s="35">
        <v>0</v>
      </c>
      <c r="G74" s="36">
        <f t="shared" si="10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124</v>
      </c>
      <c r="B75" s="32" t="s">
        <v>20</v>
      </c>
      <c r="C75" s="33">
        <v>2</v>
      </c>
      <c r="D75" s="34">
        <v>65</v>
      </c>
      <c r="E75" s="34">
        <v>130</v>
      </c>
      <c r="F75" s="35">
        <v>0</v>
      </c>
      <c r="G75" s="36">
        <f t="shared" si="10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31" t="s">
        <v>125</v>
      </c>
      <c r="B76" s="32" t="s">
        <v>22</v>
      </c>
      <c r="C76" s="33">
        <v>2</v>
      </c>
      <c r="D76" s="34">
        <v>65</v>
      </c>
      <c r="E76" s="34">
        <v>130</v>
      </c>
      <c r="F76" s="35">
        <v>0</v>
      </c>
      <c r="G76" s="36">
        <f t="shared" si="10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31" t="s">
        <v>126</v>
      </c>
      <c r="B77" s="32" t="s">
        <v>25</v>
      </c>
      <c r="C77" s="33">
        <v>2</v>
      </c>
      <c r="D77" s="34">
        <v>65</v>
      </c>
      <c r="E77" s="34">
        <v>130</v>
      </c>
      <c r="F77" s="35">
        <v>0</v>
      </c>
      <c r="G77" s="36">
        <f t="shared" si="10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31" t="s">
        <v>127</v>
      </c>
      <c r="B78" s="32" t="s">
        <v>27</v>
      </c>
      <c r="C78" s="33">
        <v>2</v>
      </c>
      <c r="D78" s="34">
        <v>65</v>
      </c>
      <c r="E78" s="34">
        <v>130</v>
      </c>
      <c r="F78" s="35">
        <v>0</v>
      </c>
      <c r="G78" s="36">
        <f t="shared" si="10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31" t="s">
        <v>128</v>
      </c>
      <c r="B79" s="32" t="s">
        <v>29</v>
      </c>
      <c r="C79" s="33">
        <v>2</v>
      </c>
      <c r="D79" s="34">
        <v>65</v>
      </c>
      <c r="E79" s="34">
        <v>130</v>
      </c>
      <c r="F79" s="35">
        <v>0</v>
      </c>
      <c r="G79" s="36">
        <f t="shared" si="10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31" t="s">
        <v>129</v>
      </c>
      <c r="B80" s="32" t="s">
        <v>31</v>
      </c>
      <c r="C80" s="33">
        <v>2</v>
      </c>
      <c r="D80" s="34">
        <v>65</v>
      </c>
      <c r="E80" s="34">
        <v>130</v>
      </c>
      <c r="F80" s="35">
        <v>0</v>
      </c>
      <c r="G80" s="36">
        <f t="shared" si="10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31" t="s">
        <v>130</v>
      </c>
      <c r="B81" s="32" t="s">
        <v>34</v>
      </c>
      <c r="C81" s="33">
        <v>2</v>
      </c>
      <c r="D81" s="34">
        <v>65</v>
      </c>
      <c r="E81" s="34">
        <v>130</v>
      </c>
      <c r="F81" s="35">
        <v>0</v>
      </c>
      <c r="G81" s="36">
        <f t="shared" si="10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31" t="s">
        <v>131</v>
      </c>
      <c r="B82" s="32" t="s">
        <v>36</v>
      </c>
      <c r="C82" s="33">
        <v>2</v>
      </c>
      <c r="D82" s="34">
        <v>65</v>
      </c>
      <c r="E82" s="34">
        <v>130</v>
      </c>
      <c r="F82" s="35">
        <v>0</v>
      </c>
      <c r="G82" s="36">
        <f t="shared" si="10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31" t="s">
        <v>132</v>
      </c>
      <c r="B83" s="32" t="s">
        <v>38</v>
      </c>
      <c r="C83" s="33">
        <v>2</v>
      </c>
      <c r="D83" s="34">
        <v>80</v>
      </c>
      <c r="E83" s="34">
        <v>160</v>
      </c>
      <c r="F83" s="35">
        <v>0</v>
      </c>
      <c r="G83" s="36">
        <f t="shared" si="10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31" t="s">
        <v>133</v>
      </c>
      <c r="B84" s="32" t="s">
        <v>40</v>
      </c>
      <c r="C84" s="33">
        <v>2</v>
      </c>
      <c r="D84" s="34">
        <v>65</v>
      </c>
      <c r="E84" s="34">
        <v>130</v>
      </c>
      <c r="F84" s="35">
        <v>0</v>
      </c>
      <c r="G84" s="36">
        <f t="shared" si="10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31" t="s">
        <v>134</v>
      </c>
      <c r="B85" s="32" t="s">
        <v>42</v>
      </c>
      <c r="C85" s="33">
        <v>2</v>
      </c>
      <c r="D85" s="34">
        <v>65</v>
      </c>
      <c r="E85" s="34">
        <v>130</v>
      </c>
      <c r="F85" s="35">
        <v>0</v>
      </c>
      <c r="G85" s="36">
        <f t="shared" si="10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31" t="s">
        <v>135</v>
      </c>
      <c r="B86" s="32" t="s">
        <v>44</v>
      </c>
      <c r="C86" s="33">
        <v>2</v>
      </c>
      <c r="D86" s="34">
        <v>65</v>
      </c>
      <c r="E86" s="34">
        <v>130</v>
      </c>
      <c r="F86" s="35">
        <v>0</v>
      </c>
      <c r="G86" s="36">
        <f t="shared" si="10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31" t="s">
        <v>136</v>
      </c>
      <c r="B87" s="32" t="s">
        <v>47</v>
      </c>
      <c r="C87" s="33">
        <v>2</v>
      </c>
      <c r="D87" s="34">
        <v>65</v>
      </c>
      <c r="E87" s="34">
        <v>130</v>
      </c>
      <c r="F87" s="35">
        <v>0</v>
      </c>
      <c r="G87" s="36">
        <f t="shared" si="10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31" t="s">
        <v>137</v>
      </c>
      <c r="B88" s="32" t="s">
        <v>49</v>
      </c>
      <c r="C88" s="33">
        <v>2</v>
      </c>
      <c r="D88" s="34">
        <v>70</v>
      </c>
      <c r="E88" s="34">
        <v>140</v>
      </c>
      <c r="F88" s="35">
        <v>0</v>
      </c>
      <c r="G88" s="36">
        <f t="shared" si="10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31" t="s">
        <v>138</v>
      </c>
      <c r="B89" s="32" t="s">
        <v>51</v>
      </c>
      <c r="C89" s="33">
        <v>2</v>
      </c>
      <c r="D89" s="34">
        <v>70</v>
      </c>
      <c r="E89" s="34">
        <v>140</v>
      </c>
      <c r="F89" s="35">
        <v>0</v>
      </c>
      <c r="G89" s="36">
        <f t="shared" si="10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1" t="s">
        <v>139</v>
      </c>
      <c r="B90" s="32" t="s">
        <v>53</v>
      </c>
      <c r="C90" s="33">
        <v>2</v>
      </c>
      <c r="D90" s="34">
        <v>65</v>
      </c>
      <c r="E90" s="34">
        <v>130</v>
      </c>
      <c r="F90" s="35">
        <v>0</v>
      </c>
      <c r="G90" s="36">
        <f t="shared" si="10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31" t="s">
        <v>140</v>
      </c>
      <c r="B91" s="32" t="s">
        <v>56</v>
      </c>
      <c r="C91" s="33">
        <v>2</v>
      </c>
      <c r="D91" s="34">
        <v>70</v>
      </c>
      <c r="E91" s="34">
        <v>140</v>
      </c>
      <c r="F91" s="35">
        <v>0</v>
      </c>
      <c r="G91" s="36">
        <f t="shared" si="10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31" t="s">
        <v>141</v>
      </c>
      <c r="B92" s="32" t="s">
        <v>58</v>
      </c>
      <c r="C92" s="33">
        <v>2</v>
      </c>
      <c r="D92" s="34">
        <v>70</v>
      </c>
      <c r="E92" s="34">
        <v>140</v>
      </c>
      <c r="F92" s="35">
        <v>0</v>
      </c>
      <c r="G92" s="36">
        <f t="shared" si="10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31" t="s">
        <v>142</v>
      </c>
      <c r="B93" s="32" t="s">
        <v>61</v>
      </c>
      <c r="C93" s="33">
        <v>2</v>
      </c>
      <c r="D93" s="34">
        <v>70</v>
      </c>
      <c r="E93" s="34">
        <v>140</v>
      </c>
      <c r="F93" s="35">
        <v>0</v>
      </c>
      <c r="G93" s="36">
        <f t="shared" si="10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31" t="s">
        <v>143</v>
      </c>
      <c r="B94" s="32" t="s">
        <v>63</v>
      </c>
      <c r="C94" s="33">
        <v>2</v>
      </c>
      <c r="D94" s="34">
        <v>70</v>
      </c>
      <c r="E94" s="34">
        <v>140</v>
      </c>
      <c r="F94" s="35">
        <v>0</v>
      </c>
      <c r="G94" s="36">
        <f t="shared" si="10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31" t="s">
        <v>144</v>
      </c>
      <c r="B95" s="32" t="s">
        <v>66</v>
      </c>
      <c r="C95" s="33">
        <v>2</v>
      </c>
      <c r="D95" s="34">
        <v>70</v>
      </c>
      <c r="E95" s="34">
        <v>140</v>
      </c>
      <c r="F95" s="35">
        <v>0</v>
      </c>
      <c r="G95" s="36">
        <f t="shared" si="10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31" t="s">
        <v>145</v>
      </c>
      <c r="B96" s="32" t="s">
        <v>68</v>
      </c>
      <c r="C96" s="33">
        <v>2</v>
      </c>
      <c r="D96" s="34">
        <v>70</v>
      </c>
      <c r="E96" s="34">
        <v>140</v>
      </c>
      <c r="F96" s="35">
        <v>0</v>
      </c>
      <c r="G96" s="36">
        <f t="shared" si="10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31" t="s">
        <v>146</v>
      </c>
      <c r="B97" s="32" t="s">
        <v>70</v>
      </c>
      <c r="C97" s="33">
        <v>2</v>
      </c>
      <c r="D97" s="34">
        <v>70</v>
      </c>
      <c r="E97" s="34">
        <v>140</v>
      </c>
      <c r="F97" s="35">
        <v>0</v>
      </c>
      <c r="G97" s="36">
        <f t="shared" si="10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31" t="s">
        <v>147</v>
      </c>
      <c r="B98" s="32" t="s">
        <v>72</v>
      </c>
      <c r="C98" s="33">
        <v>2</v>
      </c>
      <c r="D98" s="34">
        <v>70</v>
      </c>
      <c r="E98" s="34">
        <v>140</v>
      </c>
      <c r="F98" s="35">
        <v>0</v>
      </c>
      <c r="G98" s="36">
        <f t="shared" si="10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31" t="s">
        <v>148</v>
      </c>
      <c r="B99" s="32" t="s">
        <v>74</v>
      </c>
      <c r="C99" s="33">
        <v>2</v>
      </c>
      <c r="D99" s="34">
        <v>70</v>
      </c>
      <c r="E99" s="34">
        <v>140</v>
      </c>
      <c r="F99" s="35">
        <v>0</v>
      </c>
      <c r="G99" s="36">
        <f t="shared" si="10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31" t="s">
        <v>149</v>
      </c>
      <c r="B100" s="32" t="s">
        <v>76</v>
      </c>
      <c r="C100" s="33">
        <v>2</v>
      </c>
      <c r="D100" s="34">
        <v>70</v>
      </c>
      <c r="E100" s="34">
        <v>140</v>
      </c>
      <c r="F100" s="35">
        <v>0</v>
      </c>
      <c r="G100" s="36">
        <f t="shared" si="10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31" t="s">
        <v>150</v>
      </c>
      <c r="B101" s="32" t="s">
        <v>78</v>
      </c>
      <c r="C101" s="33">
        <v>2</v>
      </c>
      <c r="D101" s="34">
        <v>70</v>
      </c>
      <c r="E101" s="34">
        <v>140</v>
      </c>
      <c r="F101" s="35">
        <v>0</v>
      </c>
      <c r="G101" s="36">
        <f t="shared" si="10"/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31" t="s">
        <v>151</v>
      </c>
      <c r="B102" s="32" t="s">
        <v>80</v>
      </c>
      <c r="C102" s="33">
        <v>2</v>
      </c>
      <c r="D102" s="34">
        <v>70</v>
      </c>
      <c r="E102" s="34">
        <v>140</v>
      </c>
      <c r="F102" s="35">
        <v>0</v>
      </c>
      <c r="G102" s="36">
        <f t="shared" si="10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31" t="s">
        <v>152</v>
      </c>
      <c r="B103" s="32" t="s">
        <v>82</v>
      </c>
      <c r="C103" s="33">
        <v>2</v>
      </c>
      <c r="D103" s="34">
        <v>70</v>
      </c>
      <c r="E103" s="34">
        <v>140</v>
      </c>
      <c r="F103" s="35">
        <v>0</v>
      </c>
      <c r="G103" s="36">
        <f t="shared" si="10"/>
        <v>0</v>
      </c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31" t="s">
        <v>153</v>
      </c>
      <c r="B104" s="32" t="s">
        <v>84</v>
      </c>
      <c r="C104" s="33">
        <v>2</v>
      </c>
      <c r="D104" s="34">
        <v>70</v>
      </c>
      <c r="E104" s="34">
        <v>140</v>
      </c>
      <c r="F104" s="35">
        <v>0</v>
      </c>
      <c r="G104" s="36">
        <f t="shared" si="10"/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31" t="s">
        <v>154</v>
      </c>
      <c r="B105" s="32" t="s">
        <v>86</v>
      </c>
      <c r="C105" s="33">
        <v>2</v>
      </c>
      <c r="D105" s="34">
        <v>70</v>
      </c>
      <c r="E105" s="34">
        <v>140</v>
      </c>
      <c r="F105" s="35">
        <v>0</v>
      </c>
      <c r="G105" s="36">
        <f t="shared" si="10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31" t="s">
        <v>155</v>
      </c>
      <c r="B106" s="32" t="s">
        <v>88</v>
      </c>
      <c r="C106" s="33">
        <v>2</v>
      </c>
      <c r="D106" s="34">
        <v>70</v>
      </c>
      <c r="E106" s="34">
        <v>140</v>
      </c>
      <c r="F106" s="35">
        <v>0</v>
      </c>
      <c r="G106" s="36">
        <f t="shared" si="10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31" t="s">
        <v>156</v>
      </c>
      <c r="B107" s="32" t="s">
        <v>90</v>
      </c>
      <c r="C107" s="33">
        <v>2</v>
      </c>
      <c r="D107" s="34">
        <v>70</v>
      </c>
      <c r="E107" s="34">
        <v>140</v>
      </c>
      <c r="F107" s="35">
        <v>0</v>
      </c>
      <c r="G107" s="36">
        <f t="shared" si="10"/>
        <v>0</v>
      </c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31" t="s">
        <v>157</v>
      </c>
      <c r="B108" s="32" t="s">
        <v>92</v>
      </c>
      <c r="C108" s="33">
        <v>2</v>
      </c>
      <c r="D108" s="34">
        <v>70</v>
      </c>
      <c r="E108" s="34">
        <v>140</v>
      </c>
      <c r="F108" s="35">
        <v>0</v>
      </c>
      <c r="G108" s="36">
        <f t="shared" si="10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31" t="s">
        <v>158</v>
      </c>
      <c r="B109" s="32" t="s">
        <v>94</v>
      </c>
      <c r="C109" s="33">
        <v>2</v>
      </c>
      <c r="D109" s="34">
        <v>160</v>
      </c>
      <c r="E109" s="34">
        <v>320</v>
      </c>
      <c r="F109" s="35">
        <v>0</v>
      </c>
      <c r="G109" s="36">
        <f t="shared" si="10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31" t="s">
        <v>159</v>
      </c>
      <c r="B110" s="32" t="s">
        <v>96</v>
      </c>
      <c r="C110" s="33">
        <v>2</v>
      </c>
      <c r="D110" s="34">
        <v>160</v>
      </c>
      <c r="E110" s="34">
        <v>320</v>
      </c>
      <c r="F110" s="35">
        <v>0</v>
      </c>
      <c r="G110" s="36">
        <f t="shared" si="10"/>
        <v>0</v>
      </c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31" t="s">
        <v>160</v>
      </c>
      <c r="B111" s="32" t="s">
        <v>98</v>
      </c>
      <c r="C111" s="33">
        <v>2</v>
      </c>
      <c r="D111" s="34">
        <v>160</v>
      </c>
      <c r="E111" s="34">
        <v>320</v>
      </c>
      <c r="F111" s="35">
        <v>0</v>
      </c>
      <c r="G111" s="36">
        <f t="shared" si="10"/>
        <v>0</v>
      </c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31" t="s">
        <v>161</v>
      </c>
      <c r="B112" s="32" t="s">
        <v>100</v>
      </c>
      <c r="C112" s="33">
        <v>2</v>
      </c>
      <c r="D112" s="34">
        <v>40</v>
      </c>
      <c r="E112" s="34">
        <v>80</v>
      </c>
      <c r="F112" s="35">
        <v>0</v>
      </c>
      <c r="G112" s="36">
        <f t="shared" si="10"/>
        <v>0</v>
      </c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31" t="s">
        <v>162</v>
      </c>
      <c r="B113" s="32" t="s">
        <v>102</v>
      </c>
      <c r="C113" s="33">
        <v>2</v>
      </c>
      <c r="D113" s="34">
        <v>40</v>
      </c>
      <c r="E113" s="34">
        <v>80</v>
      </c>
      <c r="F113" s="35">
        <v>0</v>
      </c>
      <c r="G113" s="36">
        <f t="shared" si="10"/>
        <v>0</v>
      </c>
      <c r="H113" s="1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31" t="s">
        <v>163</v>
      </c>
      <c r="B114" s="32" t="s">
        <v>105</v>
      </c>
      <c r="C114" s="33">
        <v>2</v>
      </c>
      <c r="D114" s="34">
        <v>40</v>
      </c>
      <c r="E114" s="34">
        <v>80</v>
      </c>
      <c r="F114" s="35">
        <v>0</v>
      </c>
      <c r="G114" s="36">
        <f t="shared" si="10"/>
        <v>0</v>
      </c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31" t="s">
        <v>164</v>
      </c>
      <c r="B115" s="32" t="s">
        <v>107</v>
      </c>
      <c r="C115" s="33">
        <v>2</v>
      </c>
      <c r="D115" s="34">
        <v>40</v>
      </c>
      <c r="E115" s="34">
        <v>80</v>
      </c>
      <c r="F115" s="35">
        <v>0</v>
      </c>
      <c r="G115" s="36">
        <f t="shared" si="10"/>
        <v>0</v>
      </c>
      <c r="H115" s="1"/>
      <c r="I115" s="1"/>
      <c r="J115" s="1"/>
      <c r="K115" s="5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31" t="s">
        <v>165</v>
      </c>
      <c r="B116" s="32" t="s">
        <v>109</v>
      </c>
      <c r="C116" s="33">
        <v>2</v>
      </c>
      <c r="D116" s="34">
        <v>40</v>
      </c>
      <c r="E116" s="34">
        <v>80</v>
      </c>
      <c r="F116" s="35">
        <v>0</v>
      </c>
      <c r="G116" s="36">
        <f t="shared" si="10"/>
        <v>0</v>
      </c>
      <c r="H116" s="1"/>
      <c r="I116" s="1"/>
      <c r="J116" s="1"/>
      <c r="K116" s="5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31" t="s">
        <v>166</v>
      </c>
      <c r="B117" s="32" t="s">
        <v>111</v>
      </c>
      <c r="C117" s="33">
        <v>2</v>
      </c>
      <c r="D117" s="34">
        <v>15</v>
      </c>
      <c r="E117" s="34">
        <v>30</v>
      </c>
      <c r="F117" s="35">
        <v>0</v>
      </c>
      <c r="G117" s="36">
        <f t="shared" si="10"/>
        <v>0</v>
      </c>
      <c r="H117" s="1"/>
      <c r="I117" s="1"/>
      <c r="J117" s="1"/>
      <c r="K117" s="5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31" t="s">
        <v>167</v>
      </c>
      <c r="B118" s="32" t="s">
        <v>113</v>
      </c>
      <c r="C118" s="33">
        <v>2</v>
      </c>
      <c r="D118" s="34">
        <v>15</v>
      </c>
      <c r="E118" s="34">
        <v>30</v>
      </c>
      <c r="F118" s="35">
        <v>0</v>
      </c>
      <c r="G118" s="36">
        <f t="shared" si="10"/>
        <v>0</v>
      </c>
      <c r="H118" s="1"/>
      <c r="I118" s="1"/>
      <c r="J118" s="1"/>
      <c r="K118" s="5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31" t="s">
        <v>168</v>
      </c>
      <c r="B119" s="32" t="s">
        <v>115</v>
      </c>
      <c r="C119" s="33">
        <v>2</v>
      </c>
      <c r="D119" s="34">
        <v>30</v>
      </c>
      <c r="E119" s="34">
        <v>60</v>
      </c>
      <c r="F119" s="35">
        <v>0</v>
      </c>
      <c r="G119" s="36">
        <f t="shared" si="10"/>
        <v>0</v>
      </c>
      <c r="H119" s="1"/>
      <c r="I119" s="1"/>
      <c r="J119" s="1"/>
      <c r="K119" s="5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47.25" customHeight="1">
      <c r="A120" s="31" t="s">
        <v>169</v>
      </c>
      <c r="B120" s="32" t="s">
        <v>170</v>
      </c>
      <c r="C120" s="33">
        <v>40</v>
      </c>
      <c r="D120" s="34">
        <v>240</v>
      </c>
      <c r="E120" s="34">
        <v>9600</v>
      </c>
      <c r="F120" s="35">
        <v>0</v>
      </c>
      <c r="G120" s="36">
        <f t="shared" si="10"/>
        <v>0</v>
      </c>
      <c r="H120" s="1"/>
      <c r="I120" s="1"/>
      <c r="J120" s="1"/>
      <c r="K120" s="5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37">
        <v>12</v>
      </c>
      <c r="B121" s="38" t="s">
        <v>171</v>
      </c>
      <c r="C121" s="39"/>
      <c r="D121" s="39"/>
      <c r="E121" s="39"/>
      <c r="F121" s="39"/>
      <c r="G121" s="40"/>
      <c r="H121" s="1"/>
      <c r="I121" s="1"/>
      <c r="J121" s="1"/>
      <c r="K121" s="5"/>
      <c r="L121" s="1"/>
      <c r="M121" s="5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48" customHeight="1" thickBot="1">
      <c r="A122" s="31" t="s">
        <v>172</v>
      </c>
      <c r="B122" s="32" t="s">
        <v>173</v>
      </c>
      <c r="C122" s="33">
        <v>1</v>
      </c>
      <c r="D122" s="34">
        <v>8345</v>
      </c>
      <c r="E122" s="34">
        <v>8345</v>
      </c>
      <c r="F122" s="34">
        <v>8345</v>
      </c>
      <c r="G122" s="36">
        <f>IF(F122&gt;D122,F122/0,ROUND(C122*F122,2))</f>
        <v>8345</v>
      </c>
      <c r="H122" s="1"/>
      <c r="I122" s="1"/>
      <c r="J122" s="1"/>
      <c r="K122" s="5"/>
      <c r="L122" s="1"/>
      <c r="M122" s="5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9.5" customHeight="1">
      <c r="A123" s="20"/>
      <c r="B123" s="21"/>
      <c r="C123" s="21"/>
      <c r="D123" s="6"/>
      <c r="E123" s="7">
        <f>SUM(E13:E122)</f>
        <v>50070.850000000006</v>
      </c>
      <c r="F123" s="8"/>
      <c r="G123" s="22">
        <f>IF(SUM(G13:G122)=8345,0,SUM(G13:G122))</f>
        <v>0</v>
      </c>
      <c r="H123" s="1"/>
      <c r="I123" s="1"/>
      <c r="J123" s="1"/>
      <c r="K123" s="9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thickBot="1">
      <c r="A124" s="23"/>
      <c r="B124" s="24"/>
      <c r="C124" s="24"/>
      <c r="D124" s="24"/>
      <c r="E124" s="24"/>
      <c r="F124" s="24"/>
      <c r="G124" s="2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thickBot="1">
      <c r="A125" s="44" t="s">
        <v>174</v>
      </c>
      <c r="B125" s="42"/>
      <c r="C125" s="42"/>
      <c r="D125" s="42"/>
      <c r="E125" s="42"/>
      <c r="F125" s="45">
        <f>IF(G123&lt;=50070.85,G123,"ERROR: Límite superado")</f>
        <v>0</v>
      </c>
      <c r="G125" s="4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6" customHeight="1" thickBot="1">
      <c r="A126" s="62" t="s">
        <v>175</v>
      </c>
      <c r="B126" s="63"/>
      <c r="C126" s="63"/>
      <c r="D126" s="63"/>
      <c r="E126" s="63"/>
      <c r="F126" s="63"/>
      <c r="G126" s="2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password="C88F" sheet="1" objects="1" scenarios="1"/>
  <mergeCells count="11">
    <mergeCell ref="A126:F126"/>
    <mergeCell ref="A9:B10"/>
    <mergeCell ref="A125:E125"/>
    <mergeCell ref="F125:G125"/>
    <mergeCell ref="A1:G1"/>
    <mergeCell ref="A2:G2"/>
    <mergeCell ref="A3:G3"/>
    <mergeCell ref="A5:G5"/>
    <mergeCell ref="A6:G6"/>
    <mergeCell ref="A7:G7"/>
    <mergeCell ref="C9:G10"/>
  </mergeCells>
  <pageMargins left="0.70866141732283472" right="0.70866141732283472" top="1.3779527559055118" bottom="0.98425196850393704" header="0.31496062992125984" footer="0.31496062992125984"/>
  <pageSetup paperSize="9" scale="62" fitToHeight="6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Joan Manuel Llaneras Pascual</cp:lastModifiedBy>
  <cp:lastPrinted>2023-07-04T09:21:08Z</cp:lastPrinted>
  <dcterms:created xsi:type="dcterms:W3CDTF">2023-06-30T07:08:29Z</dcterms:created>
  <dcterms:modified xsi:type="dcterms:W3CDTF">2023-07-04T09:21:18Z</dcterms:modified>
</cp:coreProperties>
</file>