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16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15" i="1" l="1"/>
  <c r="F117" i="1" s="1"/>
  <c r="E114" i="1"/>
  <c r="E113" i="1"/>
  <c r="E112" i="1"/>
  <c r="E110" i="1"/>
  <c r="E109" i="1"/>
  <c r="E108" i="1"/>
  <c r="E107" i="1"/>
  <c r="E106" i="1"/>
  <c r="E105" i="1"/>
  <c r="E104" i="1"/>
  <c r="E103" i="1"/>
  <c r="E101" i="1"/>
  <c r="E100" i="1"/>
  <c r="E99" i="1"/>
  <c r="E98" i="1"/>
  <c r="E97" i="1"/>
  <c r="E96" i="1"/>
  <c r="E95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48" i="1"/>
  <c r="E47" i="1"/>
  <c r="E46" i="1"/>
  <c r="E45" i="1"/>
  <c r="E43" i="1"/>
  <c r="E42" i="1"/>
  <c r="E41" i="1"/>
  <c r="E39" i="1"/>
  <c r="E38" i="1"/>
  <c r="E36" i="1"/>
  <c r="E35" i="1"/>
  <c r="E33" i="1"/>
  <c r="E31" i="1"/>
  <c r="E30" i="1"/>
  <c r="E29" i="1"/>
  <c r="E28" i="1"/>
  <c r="E27" i="1"/>
  <c r="E26" i="1"/>
  <c r="E25" i="1"/>
  <c r="E24" i="1"/>
  <c r="E22" i="1"/>
  <c r="E21" i="1"/>
  <c r="E20" i="1"/>
  <c r="E19" i="1"/>
  <c r="E16" i="1"/>
  <c r="E15" i="1"/>
  <c r="E14" i="1"/>
  <c r="E13" i="1"/>
  <c r="G114" i="1"/>
  <c r="G113" i="1"/>
  <c r="G112" i="1"/>
  <c r="G110" i="1"/>
  <c r="G109" i="1"/>
  <c r="G108" i="1"/>
  <c r="G107" i="1"/>
  <c r="G106" i="1"/>
  <c r="G105" i="1"/>
  <c r="G104" i="1"/>
  <c r="G103" i="1"/>
  <c r="G101" i="1"/>
  <c r="G100" i="1"/>
  <c r="G99" i="1"/>
  <c r="G98" i="1"/>
  <c r="G97" i="1"/>
  <c r="G96" i="1"/>
  <c r="G95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48" i="1"/>
  <c r="G47" i="1"/>
  <c r="G46" i="1"/>
  <c r="G45" i="1"/>
  <c r="G43" i="1"/>
  <c r="G42" i="1"/>
  <c r="G41" i="1"/>
  <c r="G39" i="1"/>
  <c r="G38" i="1"/>
  <c r="G36" i="1"/>
  <c r="G35" i="1"/>
  <c r="G33" i="1"/>
  <c r="G31" i="1"/>
  <c r="G30" i="1"/>
  <c r="G29" i="1"/>
  <c r="G28" i="1"/>
  <c r="G27" i="1"/>
  <c r="G26" i="1"/>
  <c r="G25" i="1"/>
  <c r="G24" i="1"/>
  <c r="G22" i="1"/>
  <c r="G21" i="1"/>
  <c r="G20" i="1"/>
  <c r="G19" i="1"/>
  <c r="G16" i="1"/>
  <c r="G15" i="1"/>
  <c r="G14" i="1"/>
  <c r="G13" i="1" l="1"/>
  <c r="E115" i="1"/>
</calcChain>
</file>

<file path=xl/sharedStrings.xml><?xml version="1.0" encoding="utf-8"?>
<sst xmlns="http://schemas.openxmlformats.org/spreadsheetml/2006/main" count="221" uniqueCount="221">
  <si>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</si>
  <si>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</si>
  <si>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</si>
  <si>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</si>
  <si>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</si>
  <si>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</si>
  <si>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</si>
  <si>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</si>
  <si>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</si>
  <si>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</si>
  <si>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</si>
  <si>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</si>
  <si>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</si>
  <si>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2.1</t>
  </si>
  <si>
    <t>2.2</t>
  </si>
  <si>
    <t>3.1</t>
  </si>
  <si>
    <t>3.2</t>
  </si>
  <si>
    <t>3.3</t>
  </si>
  <si>
    <t>3.4</t>
  </si>
  <si>
    <t>TOTAL PROPOSICIÓN ECONÓMICA DEL LICITADOR (sin IVA):</t>
  </si>
  <si>
    <t>Expediente E23-0097</t>
  </si>
  <si>
    <t>MANTENIMIENTO DE JARDINES DEL PUERTO DE PALMA</t>
  </si>
  <si>
    <t>001</t>
  </si>
  <si>
    <t>1.3</t>
  </si>
  <si>
    <t>1.4</t>
  </si>
  <si>
    <t>002</t>
  </si>
  <si>
    <t>2.1.1</t>
  </si>
  <si>
    <t>2.1.2</t>
  </si>
  <si>
    <t>2.1.3</t>
  </si>
  <si>
    <t>2.1.4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</si>
  <si>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</si>
  <si>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</si>
  <si>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</si>
  <si>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</si>
  <si>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</si>
  <si>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</si>
  <si>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</si>
  <si>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</si>
  <si>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2.3</t>
  </si>
  <si>
    <t>2.3.1</t>
  </si>
  <si>
    <t>2.4</t>
  </si>
  <si>
    <t>2.4.1</t>
  </si>
  <si>
    <t>2.4.2</t>
  </si>
  <si>
    <t>2.5</t>
  </si>
  <si>
    <t>2.5.1</t>
  </si>
  <si>
    <t>2.5.2</t>
  </si>
  <si>
    <t>2.6</t>
  </si>
  <si>
    <t>2.6.1</t>
  </si>
  <si>
    <t>2.6.2</t>
  </si>
  <si>
    <t>2.6.3</t>
  </si>
  <si>
    <t>2.7</t>
  </si>
  <si>
    <t>2.7.1</t>
  </si>
  <si>
    <t>2.7.2</t>
  </si>
  <si>
    <t>2.7.3</t>
  </si>
  <si>
    <t>2.7.4</t>
  </si>
  <si>
    <t>003</t>
  </si>
  <si>
    <t>3.1.1</t>
  </si>
  <si>
    <t>3.1.1.1</t>
  </si>
  <si>
    <t>3.1.1.2</t>
  </si>
  <si>
    <t>3.1.1.3</t>
  </si>
  <si>
    <t>3.1.1.4</t>
  </si>
  <si>
    <t>3.1.1.5</t>
  </si>
  <si>
    <t>3.1.1.6</t>
  </si>
  <si>
    <t>3.1.1.7</t>
  </si>
  <si>
    <t>3.1.1.8</t>
  </si>
  <si>
    <t>3.1.1.9</t>
  </si>
  <si>
    <t>3.1.1.10</t>
  </si>
  <si>
    <t>3.1.1.11</t>
  </si>
  <si>
    <t>3.1.1.12</t>
  </si>
  <si>
    <t>3.1.1.13</t>
  </si>
  <si>
    <t>3.1.1.14</t>
  </si>
  <si>
    <t>3.1.1.15</t>
  </si>
  <si>
    <t>3.1.1.16</t>
  </si>
  <si>
    <t>3.1.1.17</t>
  </si>
  <si>
    <t>3.1.1.18</t>
  </si>
  <si>
    <t>3.1.1.19</t>
  </si>
  <si>
    <t>3.1.1.20</t>
  </si>
  <si>
    <t>3.1.1.21</t>
  </si>
  <si>
    <t>3.1.1.22</t>
  </si>
  <si>
    <t>3.1.1.24</t>
  </si>
  <si>
    <t>3.1.1.25</t>
  </si>
  <si>
    <t>3.1.2</t>
  </si>
  <si>
    <t>3.1.2.1</t>
  </si>
  <si>
    <t>3.1.2.2</t>
  </si>
  <si>
    <t>3.1.2.3</t>
  </si>
  <si>
    <t>3.1.2.4</t>
  </si>
  <si>
    <t>3.1.2.5</t>
  </si>
  <si>
    <t>3.1.2.6</t>
  </si>
  <si>
    <t>3.1.2.7</t>
  </si>
  <si>
    <t>3.1.2.8</t>
  </si>
  <si>
    <t>3.1.2.9</t>
  </si>
  <si>
    <t>3.1.2.10</t>
  </si>
  <si>
    <t>3.1.2.11</t>
  </si>
  <si>
    <t>3.1.2.13</t>
  </si>
  <si>
    <t>3.1.2.14</t>
  </si>
  <si>
    <t>3.1.2.15</t>
  </si>
  <si>
    <t>3.1.2.16</t>
  </si>
  <si>
    <t>3.1.2.17</t>
  </si>
  <si>
    <t>3.1.2.18</t>
  </si>
  <si>
    <t>3.2.1</t>
  </si>
  <si>
    <t>3.2.2</t>
  </si>
  <si>
    <t>3.2.3</t>
  </si>
  <si>
    <t>3.2.4</t>
  </si>
  <si>
    <t>3.2.5</t>
  </si>
  <si>
    <t>3.2.6</t>
  </si>
  <si>
    <t>3.2.7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</si>
  <si>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</si>
  <si>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</si>
  <si>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</si>
  <si>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</si>
  <si>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</si>
  <si>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</si>
  <si>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</si>
  <si>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</si>
  <si>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3.4.1</t>
  </si>
  <si>
    <t>3.4.2</t>
  </si>
  <si>
    <t>3.4.3</t>
  </si>
  <si>
    <t>INFORMES Y ACTUALIZACIÓN DE INVENTARIO</t>
  </si>
  <si>
    <t>Informe y planificación anual</t>
  </si>
  <si>
    <t>Informe mensual</t>
  </si>
  <si>
    <t>Gestión y/o actualización del inventario</t>
  </si>
  <si>
    <t>Planificación inicial</t>
  </si>
  <si>
    <t>MANTENIMIENTO PREVENTIVO</t>
  </si>
  <si>
    <t>MANTENIMIENTO DE PRADERAS</t>
  </si>
  <si>
    <t>Ud de mantenimiento mensual primavera-verano</t>
  </si>
  <si>
    <t>Ud de mantenimiento mensual otoño-invierno</t>
  </si>
  <si>
    <t>Ud de riego mensual en todas las zonas de gestión del Puerto de Palma</t>
  </si>
  <si>
    <t>Ud de enmiendas al suelo (abonados) en praderas con periocidad trimestral</t>
  </si>
  <si>
    <t>PLANTAS DE PORTE MEDIO</t>
  </si>
  <si>
    <t>Recorte cipreses anual</t>
  </si>
  <si>
    <t>Recorte y poda mensual de arbustos/setos y plantas de porte medio</t>
  </si>
  <si>
    <t>Recorte y poda bianual de arbustos/setos y plantas de porte medio</t>
  </si>
  <si>
    <t>Recorte y poda anual de arbustos/setos y plantas de porte medio</t>
  </si>
  <si>
    <t>Recorte y poda de arbustos/setos y plantas de porte medio del nuevo paseo marítimo</t>
  </si>
  <si>
    <t>Abonados trimestrales en plantas de porte medio</t>
  </si>
  <si>
    <t>Suministro y colocación de planta de temporada</t>
  </si>
  <si>
    <t>Suministro y plantación de "Flor de navidad"</t>
  </si>
  <si>
    <t>PLANTAS EN ESPACIOS INTERIORES</t>
  </si>
  <si>
    <t>Mantenimiento semanal de plantas de interior</t>
  </si>
  <si>
    <t>DESBROCE Y LIMPIEZA GENERAL</t>
  </si>
  <si>
    <t>Ud de retirada de hierba adventicia y desbroce mensual zonas DL1/2/3/4/5</t>
  </si>
  <si>
    <t>Limpieza general de zonas verdes en Puerto de Palma</t>
  </si>
  <si>
    <t>MEJORAS TERRENO</t>
  </si>
  <si>
    <t>Analitica de aguas de riego</t>
  </si>
  <si>
    <t>Analítica de suelo</t>
  </si>
  <si>
    <t>SEGUIMIENTO BIODIVERSIDAD</t>
  </si>
  <si>
    <t>Suministro y colocación de elementos de muestreo para el seguimiento de plagas</t>
  </si>
  <si>
    <t>Control visual de muestreo de insectos</t>
  </si>
  <si>
    <t>Informe trimestral del seguimiento de muestreo de insectos</t>
  </si>
  <si>
    <t>CONTROL DE PATÓGENOS</t>
  </si>
  <si>
    <t>Lucha biológica en prevención de plagas</t>
  </si>
  <si>
    <t>Aplicación y suministro de fungicidas</t>
  </si>
  <si>
    <t>Aplicación y suministro de insecticidas</t>
  </si>
  <si>
    <t>Aplicación y suministro de tratamientos de limpieza</t>
  </si>
  <si>
    <t>MANTENIMIENTO CORRECTIVO</t>
  </si>
  <si>
    <t>RED DE RIEGO</t>
  </si>
  <si>
    <t>Reparaciones red de riego</t>
  </si>
  <si>
    <t>Sustitución de tubería de riego D=16mm con emisores goteo integrados 20%p.esp</t>
  </si>
  <si>
    <t>Sustitución de tubería de riego por goteo BD PE D=16mm 20%p.esp</t>
  </si>
  <si>
    <t>Sustitución de tubería de riego PE-32 6atm D=20mm 20%p.es</t>
  </si>
  <si>
    <t>Sustitución de tubería de riego PE-32 6atm D=25mm 20%p.es</t>
  </si>
  <si>
    <t>Sustitución de tubería de riego PE-32 6atm D=32mm 20%p.es</t>
  </si>
  <si>
    <t>Sustitución electroválvula de impulsos 9V</t>
  </si>
  <si>
    <t>Sustitución de solenoide de impulsos 9V</t>
  </si>
  <si>
    <t>Sustitución de electroválvula 24 V.C.A</t>
  </si>
  <si>
    <t>Sustitución solenoide 24 V.C.A</t>
  </si>
  <si>
    <t>Cambio de pilas para programadores de riego</t>
  </si>
  <si>
    <t>Sustitución de programador de riego elect. AC 4est.</t>
  </si>
  <si>
    <t>Sustitución de programador de riego autónomo a pilas 1est.</t>
  </si>
  <si>
    <t>Sustitución de programador de riego autónomo a pilas 2est.</t>
  </si>
  <si>
    <t>Sustitución de programador de riego autónomo a pilas 4est.</t>
  </si>
  <si>
    <t>Sustitución de programador de riego autónomo a pilas 6est.</t>
  </si>
  <si>
    <t>Sustitución de Válvula de esfera de latón D=1"</t>
  </si>
  <si>
    <t>Sustitución de difusor emerg.10cm,c/valv.antidr.1/2"</t>
  </si>
  <si>
    <t>Sustitución aspersor emergente turbina de aire</t>
  </si>
  <si>
    <t>Sustitución tobera 5,2-6,7 m ajust.</t>
  </si>
  <si>
    <t>Sustitución de emisores de riego por goteo</t>
  </si>
  <si>
    <t>Sustitución de piezas especiales de riego</t>
  </si>
  <si>
    <t>Sustitución de arqueta de plástico</t>
  </si>
  <si>
    <t>Riego manual</t>
  </si>
  <si>
    <t>Riego con remolque cisterna</t>
  </si>
  <si>
    <t>Nueva dotación de sist. de riego según necesidades</t>
  </si>
  <si>
    <t>Instalación de tubería de riego D=16mm con emisores goteo integrados 20%p.esp</t>
  </si>
  <si>
    <t>Instalación de tubería de riego por goteo BD PE D=16mm 20%p.esp</t>
  </si>
  <si>
    <t>Instalación de emisores de riego por goteo autocompensantes</t>
  </si>
  <si>
    <t>Instalación de tubería de riego PE-32 6atm D=20mm 20%p.es</t>
  </si>
  <si>
    <t>Instalación de tubería de riego PE-32 6atm D=25mm 20%p.es</t>
  </si>
  <si>
    <t>Instalación de tubería de riego PE-32 6atm D=32mm 20%p.es</t>
  </si>
  <si>
    <t>Instalación de electroválvula de impulsos 9V</t>
  </si>
  <si>
    <t>Instalación de electroválvula 24 V.C.A</t>
  </si>
  <si>
    <t>Instalación de programador de riego elect. AC 4est.</t>
  </si>
  <si>
    <t>Instalación de programador de riego autónomo a pilas 1est.</t>
  </si>
  <si>
    <t>Instalación de programador de riego autónomo a pilas 2est.</t>
  </si>
  <si>
    <t>Instalación de programador de riego autónomo a pilas 4est.</t>
  </si>
  <si>
    <t>Instalación de programador de riego autónomo a pilas 6est.</t>
  </si>
  <si>
    <t>Instalación de Válvula de esfera de latón D=1"</t>
  </si>
  <si>
    <t>Instalación de difusor emerg.10cm,c/valv.antidr.1/2"</t>
  </si>
  <si>
    <t>Instalación de aspersor emergente turbina de aire</t>
  </si>
  <si>
    <t>Instalación de arqueta de plástico</t>
  </si>
  <si>
    <t>SUMINISTRO</t>
  </si>
  <si>
    <t>Suministro y colocación de tierra vegetal en alcorques y zonas ajardinadas</t>
  </si>
  <si>
    <t>Suministro y colocación de arbusto/ seto o plantas de porte medio</t>
  </si>
  <si>
    <t>Suministro y colocación de planta de interior porte entre pequeña y mediana</t>
  </si>
  <si>
    <t>Suministro y colocación de planta de interior porte grande</t>
  </si>
  <si>
    <t>Suministro y colocación de maceta mediana</t>
  </si>
  <si>
    <t>Suministro y colocación de maceta grande</t>
  </si>
  <si>
    <t>Suministro y colocación de macetas especiales</t>
  </si>
  <si>
    <t>OTRAS LABORES</t>
  </si>
  <si>
    <t>Reposición gravilla ornamental</t>
  </si>
  <si>
    <t>Reposición mallas antihierbas</t>
  </si>
  <si>
    <t>Preparación del terreno</t>
  </si>
  <si>
    <t>Abonados foliares</t>
  </si>
  <si>
    <t>Descompactación del terreno con medios manuales</t>
  </si>
  <si>
    <t>Descompactación del terreno con medios mecánicos</t>
  </si>
  <si>
    <t>Descompactación del terreno con Air-Spade</t>
  </si>
  <si>
    <t>Siembra de césped, mezcla de semillas</t>
  </si>
  <si>
    <t>PARTIDAS ALZADAS</t>
  </si>
  <si>
    <t>PA Mantenimiento correctivo</t>
  </si>
  <si>
    <t>PA Formación inicial</t>
  </si>
  <si>
    <t>PA Formación continuada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</si>
  <si>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48.000,00 € de las partidas alzadas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</si>
</sst>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rgb="FFD8D8D8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4" tint="0.59999389629810485"/>
        <bgColor rgb="FFD8D8D8"/>
      </patternFill>
    </fill>
    <fill>
      <patternFill patternType="solid">
        <fgColor theme="4" tint="0.59999389629810485"/>
        <bgColor theme="0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2" fontId="17" fillId="4" borderId="6" xfId="0" applyNumberFormat="1" applyFont="1" applyFill="1" applyBorder="1" applyAlignment="1">
      <alignment vertical="center" wrapText="1"/>
    </xf>
    <xf numFmtId="0" fontId="3" fillId="2" borderId="19" xfId="0" applyFont="1" applyFill="1" applyBorder="1"/>
    <xf numFmtId="0" fontId="3" fillId="2" borderId="2" xfId="0" applyFont="1" applyFill="1" applyBorder="1"/>
    <xf numFmtId="0" fontId="3" fillId="2" borderId="20" xfId="0" applyFont="1" applyFill="1" applyBorder="1"/>
    <xf numFmtId="0" fontId="3" fillId="2" borderId="15" xfId="0" applyFont="1" applyFill="1" applyBorder="1"/>
    <xf numFmtId="0" fontId="3" fillId="2" borderId="10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9" fillId="2" borderId="21" xfId="0" applyFont="1" applyFill="1" applyBorder="1" applyAlignment="1">
      <alignment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164" fontId="11" fillId="2" borderId="24" xfId="0" applyNumberFormat="1" applyFont="1" applyFill="1" applyBorder="1" applyAlignment="1">
      <alignment vertical="center" wrapText="1"/>
    </xf>
    <xf numFmtId="0" fontId="13" fillId="2" borderId="19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164" fontId="12" fillId="5" borderId="26" xfId="0" applyNumberFormat="1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wrapText="1"/>
    </xf>
    <xf numFmtId="0" fontId="2" fillId="7" borderId="30" xfId="0" applyFont="1" applyFill="1" applyBorder="1" applyAlignment="1"/>
    <xf numFmtId="164" fontId="11" fillId="3" borderId="6" xfId="0" applyNumberFormat="1" applyFont="1" applyFill="1" applyBorder="1" applyAlignment="1" applyProtection="1">
      <alignment vertical="center" wrapText="1"/>
      <protection locked="0"/>
    </xf>
    <xf numFmtId="164" fontId="11" fillId="4" borderId="31" xfId="0" applyNumberFormat="1" applyFont="1" applyFill="1" applyBorder="1" applyAlignment="1">
      <alignment vertical="center" wrapText="1"/>
    </xf>
    <xf numFmtId="0" fontId="12" fillId="4" borderId="32" xfId="0" applyFont="1" applyFill="1" applyBorder="1" applyAlignment="1">
      <alignment vertical="center" wrapText="1"/>
    </xf>
    <xf numFmtId="0" fontId="7" fillId="2" borderId="28" xfId="0" applyFont="1" applyFill="1" applyBorder="1" applyAlignment="1">
      <alignment horizontal="right" wrapText="1"/>
    </xf>
    <xf numFmtId="0" fontId="7" fillId="2" borderId="29" xfId="0" applyFont="1" applyFill="1" applyBorder="1" applyAlignment="1">
      <alignment horizontal="right" wrapText="1"/>
    </xf>
    <xf numFmtId="0" fontId="8" fillId="2" borderId="15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5" xfId="0" applyFont="1" applyBorder="1"/>
    <xf numFmtId="0" fontId="14" fillId="2" borderId="15" xfId="0" applyFont="1" applyFill="1" applyBorder="1" applyAlignment="1">
      <alignment horizontal="right" vertical="center" wrapText="1"/>
    </xf>
    <xf numFmtId="164" fontId="15" fillId="6" borderId="11" xfId="0" applyNumberFormat="1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4" fillId="2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5" fillId="2" borderId="17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8" xfId="0" applyFont="1" applyBorder="1"/>
    <xf numFmtId="0" fontId="6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0" xfId="0" applyFont="1" applyBorder="1"/>
    <xf numFmtId="0" fontId="2" fillId="0" borderId="3" xfId="0" applyFont="1" applyBorder="1"/>
    <xf numFmtId="0" fontId="11" fillId="8" borderId="25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vertical="center" wrapText="1"/>
    </xf>
    <xf numFmtId="2" fontId="11" fillId="8" borderId="6" xfId="0" applyNumberFormat="1" applyFont="1" applyFill="1" applyBorder="1" applyAlignment="1">
      <alignment vertical="center" wrapText="1"/>
    </xf>
    <xf numFmtId="164" fontId="11" fillId="8" borderId="6" xfId="0" applyNumberFormat="1" applyFont="1" applyFill="1" applyBorder="1" applyAlignment="1">
      <alignment vertical="center" wrapText="1"/>
    </xf>
    <xf numFmtId="164" fontId="11" fillId="9" borderId="6" xfId="0" applyNumberFormat="1" applyFont="1" applyFill="1" applyBorder="1" applyAlignment="1" applyProtection="1">
      <alignment vertical="center" wrapText="1"/>
      <protection locked="0"/>
    </xf>
    <xf numFmtId="164" fontId="11" fillId="8" borderId="24" xfId="0" applyNumberFormat="1" applyFont="1" applyFill="1" applyBorder="1" applyAlignment="1">
      <alignment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vertical="center" wrapText="1"/>
    </xf>
    <xf numFmtId="2" fontId="11" fillId="10" borderId="6" xfId="0" applyNumberFormat="1" applyFont="1" applyFill="1" applyBorder="1" applyAlignment="1">
      <alignment vertical="center" wrapText="1"/>
    </xf>
    <xf numFmtId="164" fontId="11" fillId="10" borderId="6" xfId="0" applyNumberFormat="1" applyFont="1" applyFill="1" applyBorder="1" applyAlignment="1">
      <alignment vertical="center" wrapText="1"/>
    </xf>
    <xf numFmtId="164" fontId="11" fillId="11" borderId="6" xfId="0" applyNumberFormat="1" applyFont="1" applyFill="1" applyBorder="1" applyAlignment="1" applyProtection="1">
      <alignment vertical="center" wrapText="1"/>
      <protection locked="0"/>
    </xf>
    <xf numFmtId="164" fontId="11" fillId="10" borderId="24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29"/>
  <sheetViews>
    <sheetView tabSelected="1" workbookViewId="0">
      <selection activeCell="F99" sqref="F99"/>
    </sheetView>
  </sheetViews>
  <sheetFormatPr baseColWidth="10" defaultColWidth="14.44140625" defaultRowHeight="15" customHeight="1" x14ac:dyDescent="0.3"/>
  <cols>
    <col min="1" max="1" width="7.77734375" customWidth="1"/>
    <col min="2" max="2" width="58.77734375" customWidth="1"/>
    <col min="3" max="6" width="14.5546875" customWidth="1"/>
    <col min="7" max="7" width="16.21875" customWidth="1"/>
    <col min="8" max="26" width="11.44140625" customWidth="1"/>
  </cols>
  <sheetData>
    <row r="1" spans="1:26" ht="15" customHeight="1" x14ac:dyDescent="0.3">
      <c r="A1" s="46" t="s">
        <v>0</v>
      </c>
      <c r="B1" s="47"/>
      <c r="C1" s="47"/>
      <c r="D1" s="47"/>
      <c r="E1" s="47"/>
      <c r="F1" s="47"/>
      <c r="G1" s="4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9" t="s">
        <v>21</v>
      </c>
      <c r="B2" s="41"/>
      <c r="C2" s="41"/>
      <c r="D2" s="41"/>
      <c r="E2" s="41"/>
      <c r="F2" s="41"/>
      <c r="G2" s="5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1" t="s">
        <v>20</v>
      </c>
      <c r="B3" s="52"/>
      <c r="C3" s="52"/>
      <c r="D3" s="52"/>
      <c r="E3" s="52"/>
      <c r="F3" s="52"/>
      <c r="G3" s="5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5"/>
      <c r="B4" s="16"/>
      <c r="C4" s="16"/>
      <c r="D4" s="16"/>
      <c r="E4" s="16"/>
      <c r="F4" s="16"/>
      <c r="G4" s="1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4" t="s">
        <v>1</v>
      </c>
      <c r="B5" s="41"/>
      <c r="C5" s="41"/>
      <c r="D5" s="41"/>
      <c r="E5" s="41"/>
      <c r="F5" s="41"/>
      <c r="G5" s="5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5" t="s">
        <v>2</v>
      </c>
      <c r="B6" s="41"/>
      <c r="C6" s="41"/>
      <c r="D6" s="41"/>
      <c r="E6" s="41"/>
      <c r="F6" s="41"/>
      <c r="G6" s="5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40" t="s">
        <v>3</v>
      </c>
      <c r="B8" s="41"/>
      <c r="C8" s="56"/>
      <c r="D8" s="57"/>
      <c r="E8" s="57"/>
      <c r="F8" s="57"/>
      <c r="G8" s="5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2"/>
      <c r="B9" s="41"/>
      <c r="C9" s="59"/>
      <c r="D9" s="52"/>
      <c r="E9" s="52"/>
      <c r="F9" s="52"/>
      <c r="G9" s="5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2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 t="s">
        <v>22</v>
      </c>
      <c r="B12" s="14" t="s">
        <v>117</v>
      </c>
      <c r="C12" s="6"/>
      <c r="D12" s="6"/>
      <c r="E12" s="6"/>
      <c r="F12" s="36"/>
      <c r="G12" s="37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 t="s">
        <v>11</v>
      </c>
      <c r="B13" s="7" t="s">
        <v>118</v>
      </c>
      <c r="C13" s="8">
        <v>1</v>
      </c>
      <c r="D13" s="9">
        <v>2549.5300000000002</v>
      </c>
      <c r="E13" s="9">
        <f>ROUND(D13*C13,2)</f>
        <v>2549.5300000000002</v>
      </c>
      <c r="F13" s="35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 t="s">
        <v>12</v>
      </c>
      <c r="B14" s="7" t="s">
        <v>119</v>
      </c>
      <c r="C14" s="8">
        <v>12</v>
      </c>
      <c r="D14" s="9">
        <v>1302.18</v>
      </c>
      <c r="E14" s="9">
        <f t="shared" ref="E14:E62" si="1">ROUND(D14*C14,2)</f>
        <v>15626.16</v>
      </c>
      <c r="F14" s="35">
        <v>0</v>
      </c>
      <c r="G14" s="27">
        <f t="shared" ref="G14:G62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6" t="s">
        <v>23</v>
      </c>
      <c r="B15" s="7" t="s">
        <v>120</v>
      </c>
      <c r="C15" s="8">
        <v>1</v>
      </c>
      <c r="D15" s="9">
        <v>3337.72</v>
      </c>
      <c r="E15" s="9">
        <f t="shared" si="1"/>
        <v>3337.72</v>
      </c>
      <c r="F15" s="35">
        <v>0</v>
      </c>
      <c r="G15" s="27">
        <f t="shared" si="2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thickBot="1" x14ac:dyDescent="0.35">
      <c r="A16" s="26" t="s">
        <v>24</v>
      </c>
      <c r="B16" s="7" t="s">
        <v>121</v>
      </c>
      <c r="C16" s="8">
        <v>1</v>
      </c>
      <c r="D16" s="9">
        <v>1302.18</v>
      </c>
      <c r="E16" s="9">
        <f t="shared" si="1"/>
        <v>1302.18</v>
      </c>
      <c r="F16" s="35">
        <v>0</v>
      </c>
      <c r="G16" s="27">
        <f t="shared" si="2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5" t="s">
        <v>25</v>
      </c>
      <c r="B17" s="14" t="s">
        <v>122</v>
      </c>
      <c r="C17" s="6"/>
      <c r="D17" s="6"/>
      <c r="E17" s="6"/>
      <c r="F17" s="36"/>
      <c r="G17" s="37"/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66" t="s">
        <v>13</v>
      </c>
      <c r="B18" s="67" t="s">
        <v>123</v>
      </c>
      <c r="C18" s="68"/>
      <c r="D18" s="69"/>
      <c r="E18" s="69"/>
      <c r="F18" s="70"/>
      <c r="G18" s="71"/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 t="s">
        <v>26</v>
      </c>
      <c r="B19" s="7" t="s">
        <v>124</v>
      </c>
      <c r="C19" s="8">
        <v>744240</v>
      </c>
      <c r="D19" s="9">
        <v>0.26</v>
      </c>
      <c r="E19" s="9">
        <f t="shared" si="1"/>
        <v>193502.4</v>
      </c>
      <c r="F19" s="35">
        <v>0</v>
      </c>
      <c r="G19" s="27">
        <f t="shared" si="2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 t="s">
        <v>27</v>
      </c>
      <c r="B20" s="7" t="s">
        <v>125</v>
      </c>
      <c r="C20" s="8">
        <v>372120</v>
      </c>
      <c r="D20" s="9">
        <v>0.26</v>
      </c>
      <c r="E20" s="9">
        <f t="shared" si="1"/>
        <v>96751.2</v>
      </c>
      <c r="F20" s="35">
        <v>0</v>
      </c>
      <c r="G20" s="27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 t="s">
        <v>28</v>
      </c>
      <c r="B21" s="7" t="s">
        <v>126</v>
      </c>
      <c r="C21" s="8">
        <v>12</v>
      </c>
      <c r="D21" s="9">
        <v>1295.03</v>
      </c>
      <c r="E21" s="9">
        <f t="shared" si="1"/>
        <v>15540.36</v>
      </c>
      <c r="F21" s="35">
        <v>0</v>
      </c>
      <c r="G21" s="27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 t="s">
        <v>29</v>
      </c>
      <c r="B22" s="7" t="s">
        <v>127</v>
      </c>
      <c r="C22" s="8">
        <v>4</v>
      </c>
      <c r="D22" s="9">
        <v>1027.57</v>
      </c>
      <c r="E22" s="9">
        <f t="shared" si="1"/>
        <v>4110.28</v>
      </c>
      <c r="F22" s="35">
        <v>0</v>
      </c>
      <c r="G22" s="27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66" t="s">
        <v>14</v>
      </c>
      <c r="B23" s="67" t="s">
        <v>128</v>
      </c>
      <c r="C23" s="68"/>
      <c r="D23" s="69"/>
      <c r="E23" s="69"/>
      <c r="F23" s="70"/>
      <c r="G23" s="71"/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 t="s">
        <v>30</v>
      </c>
      <c r="B24" s="7" t="s">
        <v>129</v>
      </c>
      <c r="C24" s="8">
        <v>25</v>
      </c>
      <c r="D24" s="9">
        <v>19.25</v>
      </c>
      <c r="E24" s="9">
        <f t="shared" si="1"/>
        <v>481.25</v>
      </c>
      <c r="F24" s="35">
        <v>0</v>
      </c>
      <c r="G24" s="27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6" t="s">
        <v>31</v>
      </c>
      <c r="B25" s="7" t="s">
        <v>130</v>
      </c>
      <c r="C25" s="8">
        <v>9120</v>
      </c>
      <c r="D25" s="9">
        <v>1.19</v>
      </c>
      <c r="E25" s="9">
        <f t="shared" si="1"/>
        <v>10852.8</v>
      </c>
      <c r="F25" s="35">
        <v>0</v>
      </c>
      <c r="G25" s="27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6" t="s">
        <v>32</v>
      </c>
      <c r="B26" s="7" t="s">
        <v>131</v>
      </c>
      <c r="C26" s="8">
        <v>1700</v>
      </c>
      <c r="D26" s="9">
        <v>1.19</v>
      </c>
      <c r="E26" s="9">
        <f t="shared" si="1"/>
        <v>2023</v>
      </c>
      <c r="F26" s="35">
        <v>0</v>
      </c>
      <c r="G26" s="27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6" t="s">
        <v>33</v>
      </c>
      <c r="B27" s="7" t="s">
        <v>132</v>
      </c>
      <c r="C27" s="8">
        <v>145</v>
      </c>
      <c r="D27" s="9">
        <v>1.19</v>
      </c>
      <c r="E27" s="9">
        <f t="shared" si="1"/>
        <v>172.55</v>
      </c>
      <c r="F27" s="35">
        <v>0</v>
      </c>
      <c r="G27" s="27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 t="s">
        <v>34</v>
      </c>
      <c r="B28" s="7" t="s">
        <v>133</v>
      </c>
      <c r="C28" s="8">
        <v>3240</v>
      </c>
      <c r="D28" s="9">
        <v>1.19</v>
      </c>
      <c r="E28" s="9">
        <f t="shared" si="1"/>
        <v>3855.6</v>
      </c>
      <c r="F28" s="35">
        <v>0</v>
      </c>
      <c r="G28" s="27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6" t="s">
        <v>35</v>
      </c>
      <c r="B29" s="7" t="s">
        <v>134</v>
      </c>
      <c r="C29" s="8">
        <v>4</v>
      </c>
      <c r="D29" s="9">
        <v>345.24</v>
      </c>
      <c r="E29" s="9">
        <f t="shared" si="1"/>
        <v>1380.96</v>
      </c>
      <c r="F29" s="35">
        <v>0</v>
      </c>
      <c r="G29" s="27">
        <f t="shared" si="2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 t="s">
        <v>36</v>
      </c>
      <c r="B30" s="7" t="s">
        <v>135</v>
      </c>
      <c r="C30" s="8">
        <v>14400</v>
      </c>
      <c r="D30" s="9">
        <v>3.58</v>
      </c>
      <c r="E30" s="9">
        <f t="shared" si="1"/>
        <v>51552</v>
      </c>
      <c r="F30" s="35">
        <v>0</v>
      </c>
      <c r="G30" s="27">
        <f t="shared" si="2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6" t="s">
        <v>37</v>
      </c>
      <c r="B31" s="7" t="s">
        <v>136</v>
      </c>
      <c r="C31" s="8">
        <v>300</v>
      </c>
      <c r="D31" s="9">
        <v>16.47</v>
      </c>
      <c r="E31" s="9">
        <f t="shared" si="1"/>
        <v>4941</v>
      </c>
      <c r="F31" s="35">
        <v>0</v>
      </c>
      <c r="G31" s="27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66" t="s">
        <v>38</v>
      </c>
      <c r="B32" s="67" t="s">
        <v>137</v>
      </c>
      <c r="C32" s="68"/>
      <c r="D32" s="69"/>
      <c r="E32" s="69"/>
      <c r="F32" s="70"/>
      <c r="G32" s="71"/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 t="s">
        <v>39</v>
      </c>
      <c r="B33" s="7" t="s">
        <v>138</v>
      </c>
      <c r="C33" s="8">
        <v>48</v>
      </c>
      <c r="D33" s="9">
        <v>435.6</v>
      </c>
      <c r="E33" s="9">
        <f t="shared" si="1"/>
        <v>20908.8</v>
      </c>
      <c r="F33" s="35">
        <v>0</v>
      </c>
      <c r="G33" s="27">
        <f t="shared" si="2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66" t="s">
        <v>40</v>
      </c>
      <c r="B34" s="67" t="s">
        <v>139</v>
      </c>
      <c r="C34" s="68"/>
      <c r="D34" s="69"/>
      <c r="E34" s="69"/>
      <c r="F34" s="70"/>
      <c r="G34" s="71"/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6" t="s">
        <v>41</v>
      </c>
      <c r="B35" s="7" t="s">
        <v>140</v>
      </c>
      <c r="C35" s="8">
        <v>94080</v>
      </c>
      <c r="D35" s="9">
        <v>0.27</v>
      </c>
      <c r="E35" s="9">
        <f t="shared" si="1"/>
        <v>25401.599999999999</v>
      </c>
      <c r="F35" s="35">
        <v>0</v>
      </c>
      <c r="G35" s="27">
        <f t="shared" si="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6" t="s">
        <v>42</v>
      </c>
      <c r="B36" s="7" t="s">
        <v>141</v>
      </c>
      <c r="C36" s="8">
        <v>94080</v>
      </c>
      <c r="D36" s="9">
        <v>0.15</v>
      </c>
      <c r="E36" s="9">
        <f t="shared" si="1"/>
        <v>14112</v>
      </c>
      <c r="F36" s="35">
        <v>0</v>
      </c>
      <c r="G36" s="27">
        <f t="shared" si="2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66" t="s">
        <v>43</v>
      </c>
      <c r="B37" s="67" t="s">
        <v>142</v>
      </c>
      <c r="C37" s="68"/>
      <c r="D37" s="69"/>
      <c r="E37" s="69"/>
      <c r="F37" s="70"/>
      <c r="G37" s="71"/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6" t="s">
        <v>44</v>
      </c>
      <c r="B38" s="7" t="s">
        <v>143</v>
      </c>
      <c r="C38" s="8">
        <v>8</v>
      </c>
      <c r="D38" s="9">
        <v>256.14</v>
      </c>
      <c r="E38" s="9">
        <f t="shared" si="1"/>
        <v>2049.12</v>
      </c>
      <c r="F38" s="35">
        <v>0</v>
      </c>
      <c r="G38" s="27">
        <f t="shared" si="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6" t="s">
        <v>45</v>
      </c>
      <c r="B39" s="7" t="s">
        <v>144</v>
      </c>
      <c r="C39" s="8">
        <v>8</v>
      </c>
      <c r="D39" s="9">
        <v>374.86</v>
      </c>
      <c r="E39" s="9">
        <f t="shared" si="1"/>
        <v>2998.88</v>
      </c>
      <c r="F39" s="35">
        <v>0</v>
      </c>
      <c r="G39" s="27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66" t="s">
        <v>46</v>
      </c>
      <c r="B40" s="67" t="s">
        <v>145</v>
      </c>
      <c r="C40" s="68"/>
      <c r="D40" s="69"/>
      <c r="E40" s="69"/>
      <c r="F40" s="70"/>
      <c r="G40" s="71"/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6" t="s">
        <v>47</v>
      </c>
      <c r="B41" s="7" t="s">
        <v>146</v>
      </c>
      <c r="C41" s="8">
        <v>1000</v>
      </c>
      <c r="D41" s="9">
        <v>2.11</v>
      </c>
      <c r="E41" s="9">
        <f t="shared" si="1"/>
        <v>2110</v>
      </c>
      <c r="F41" s="35">
        <v>0</v>
      </c>
      <c r="G41" s="27">
        <f t="shared" si="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6" t="s">
        <v>48</v>
      </c>
      <c r="B42" s="7" t="s">
        <v>147</v>
      </c>
      <c r="C42" s="8">
        <v>12</v>
      </c>
      <c r="D42" s="9">
        <v>781.59</v>
      </c>
      <c r="E42" s="9">
        <f t="shared" si="1"/>
        <v>9379.08</v>
      </c>
      <c r="F42" s="35">
        <v>0</v>
      </c>
      <c r="G42" s="27">
        <f t="shared" si="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 t="s">
        <v>49</v>
      </c>
      <c r="B43" s="7" t="s">
        <v>148</v>
      </c>
      <c r="C43" s="8">
        <v>4</v>
      </c>
      <c r="D43" s="9">
        <v>678.51</v>
      </c>
      <c r="E43" s="9">
        <f t="shared" si="1"/>
        <v>2714.04</v>
      </c>
      <c r="F43" s="35">
        <v>0</v>
      </c>
      <c r="G43" s="27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66" t="s">
        <v>50</v>
      </c>
      <c r="B44" s="67" t="s">
        <v>149</v>
      </c>
      <c r="C44" s="68"/>
      <c r="D44" s="69"/>
      <c r="E44" s="69"/>
      <c r="F44" s="70"/>
      <c r="G44" s="71"/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 t="s">
        <v>51</v>
      </c>
      <c r="B45" s="7" t="s">
        <v>150</v>
      </c>
      <c r="C45" s="8">
        <v>7000</v>
      </c>
      <c r="D45" s="9">
        <v>2.77</v>
      </c>
      <c r="E45" s="9">
        <f t="shared" si="1"/>
        <v>19390</v>
      </c>
      <c r="F45" s="35">
        <v>0</v>
      </c>
      <c r="G45" s="27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6" t="s">
        <v>52</v>
      </c>
      <c r="B46" s="7" t="s">
        <v>151</v>
      </c>
      <c r="C46" s="8">
        <v>3500</v>
      </c>
      <c r="D46" s="9">
        <v>0.81</v>
      </c>
      <c r="E46" s="9">
        <f t="shared" si="1"/>
        <v>2835</v>
      </c>
      <c r="F46" s="35">
        <v>0</v>
      </c>
      <c r="G46" s="27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6" t="s">
        <v>53</v>
      </c>
      <c r="B47" s="7" t="s">
        <v>152</v>
      </c>
      <c r="C47" s="8">
        <v>7000</v>
      </c>
      <c r="D47" s="9">
        <v>0.81</v>
      </c>
      <c r="E47" s="9">
        <f t="shared" si="1"/>
        <v>5670</v>
      </c>
      <c r="F47" s="35">
        <v>0</v>
      </c>
      <c r="G47" s="27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thickBot="1" x14ac:dyDescent="0.35">
      <c r="A48" s="26" t="s">
        <v>54</v>
      </c>
      <c r="B48" s="7" t="s">
        <v>153</v>
      </c>
      <c r="C48" s="8">
        <v>10500</v>
      </c>
      <c r="D48" s="9">
        <v>0.33</v>
      </c>
      <c r="E48" s="9">
        <f t="shared" si="1"/>
        <v>3465</v>
      </c>
      <c r="F48" s="35">
        <v>0</v>
      </c>
      <c r="G48" s="27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5" t="s">
        <v>55</v>
      </c>
      <c r="B49" s="14" t="s">
        <v>154</v>
      </c>
      <c r="C49" s="6"/>
      <c r="D49" s="6"/>
      <c r="E49" s="6"/>
      <c r="F49" s="36"/>
      <c r="G49" s="37"/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66" t="s">
        <v>15</v>
      </c>
      <c r="B50" s="67" t="s">
        <v>155</v>
      </c>
      <c r="C50" s="68"/>
      <c r="D50" s="69"/>
      <c r="E50" s="69"/>
      <c r="F50" s="70"/>
      <c r="G50" s="71"/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60" t="s">
        <v>56</v>
      </c>
      <c r="B51" s="61" t="s">
        <v>156</v>
      </c>
      <c r="C51" s="62"/>
      <c r="D51" s="63"/>
      <c r="E51" s="63"/>
      <c r="F51" s="64"/>
      <c r="G51" s="65"/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6" t="s">
        <v>57</v>
      </c>
      <c r="B52" s="7" t="s">
        <v>157</v>
      </c>
      <c r="C52" s="8">
        <v>500</v>
      </c>
      <c r="D52" s="9">
        <v>10.85</v>
      </c>
      <c r="E52" s="9">
        <f t="shared" si="1"/>
        <v>5425</v>
      </c>
      <c r="F52" s="35">
        <v>0</v>
      </c>
      <c r="G52" s="27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6" t="s">
        <v>58</v>
      </c>
      <c r="B53" s="7" t="s">
        <v>158</v>
      </c>
      <c r="C53" s="8">
        <v>500</v>
      </c>
      <c r="D53" s="9">
        <v>9.17</v>
      </c>
      <c r="E53" s="9">
        <f t="shared" si="1"/>
        <v>4585</v>
      </c>
      <c r="F53" s="35">
        <v>0</v>
      </c>
      <c r="G53" s="27">
        <f t="shared" si="2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6" t="s">
        <v>59</v>
      </c>
      <c r="B54" s="7" t="s">
        <v>159</v>
      </c>
      <c r="C54" s="8">
        <v>500</v>
      </c>
      <c r="D54" s="9">
        <v>9.84</v>
      </c>
      <c r="E54" s="9">
        <f t="shared" si="1"/>
        <v>4920</v>
      </c>
      <c r="F54" s="35">
        <v>0</v>
      </c>
      <c r="G54" s="27">
        <f t="shared" si="2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6" t="s">
        <v>60</v>
      </c>
      <c r="B55" s="7" t="s">
        <v>160</v>
      </c>
      <c r="C55" s="8">
        <v>500</v>
      </c>
      <c r="D55" s="9">
        <v>10.36</v>
      </c>
      <c r="E55" s="9">
        <f t="shared" si="1"/>
        <v>5180</v>
      </c>
      <c r="F55" s="35">
        <v>0</v>
      </c>
      <c r="G55" s="27">
        <f t="shared" si="2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6" t="s">
        <v>61</v>
      </c>
      <c r="B56" s="7" t="s">
        <v>161</v>
      </c>
      <c r="C56" s="8">
        <v>500</v>
      </c>
      <c r="D56" s="9">
        <v>11.45</v>
      </c>
      <c r="E56" s="9">
        <f t="shared" si="1"/>
        <v>5725</v>
      </c>
      <c r="F56" s="35">
        <v>0</v>
      </c>
      <c r="G56" s="27">
        <f t="shared" si="2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6" t="s">
        <v>62</v>
      </c>
      <c r="B57" s="7" t="s">
        <v>162</v>
      </c>
      <c r="C57" s="8">
        <v>10</v>
      </c>
      <c r="D57" s="9">
        <v>71.53</v>
      </c>
      <c r="E57" s="9">
        <f t="shared" si="1"/>
        <v>715.3</v>
      </c>
      <c r="F57" s="35">
        <v>0</v>
      </c>
      <c r="G57" s="27">
        <f t="shared" si="2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6" t="s">
        <v>63</v>
      </c>
      <c r="B58" s="7" t="s">
        <v>163</v>
      </c>
      <c r="C58" s="8">
        <v>20</v>
      </c>
      <c r="D58" s="9">
        <v>83.61</v>
      </c>
      <c r="E58" s="9">
        <f t="shared" si="1"/>
        <v>1672.2</v>
      </c>
      <c r="F58" s="35">
        <v>0</v>
      </c>
      <c r="G58" s="27">
        <f t="shared" si="2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6" t="s">
        <v>64</v>
      </c>
      <c r="B59" s="7" t="s">
        <v>164</v>
      </c>
      <c r="C59" s="8">
        <v>10</v>
      </c>
      <c r="D59" s="9">
        <v>54.75</v>
      </c>
      <c r="E59" s="9">
        <f t="shared" si="1"/>
        <v>547.5</v>
      </c>
      <c r="F59" s="35">
        <v>0</v>
      </c>
      <c r="G59" s="27">
        <f t="shared" si="2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6" t="s">
        <v>65</v>
      </c>
      <c r="B60" s="7" t="s">
        <v>165</v>
      </c>
      <c r="C60" s="8">
        <v>10</v>
      </c>
      <c r="D60" s="9">
        <v>45.84</v>
      </c>
      <c r="E60" s="9">
        <f t="shared" si="1"/>
        <v>458.4</v>
      </c>
      <c r="F60" s="35">
        <v>0</v>
      </c>
      <c r="G60" s="27">
        <f t="shared" si="2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6" t="s">
        <v>66</v>
      </c>
      <c r="B61" s="7" t="s">
        <v>166</v>
      </c>
      <c r="C61" s="8">
        <v>20</v>
      </c>
      <c r="D61" s="9">
        <v>6.91</v>
      </c>
      <c r="E61" s="9">
        <f t="shared" si="1"/>
        <v>138.19999999999999</v>
      </c>
      <c r="F61" s="35">
        <v>0</v>
      </c>
      <c r="G61" s="27">
        <f t="shared" si="2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6" t="s">
        <v>67</v>
      </c>
      <c r="B62" s="7" t="s">
        <v>167</v>
      </c>
      <c r="C62" s="8">
        <v>10</v>
      </c>
      <c r="D62" s="9">
        <v>526.66999999999996</v>
      </c>
      <c r="E62" s="9">
        <f t="shared" si="1"/>
        <v>5266.7</v>
      </c>
      <c r="F62" s="35">
        <v>0</v>
      </c>
      <c r="G62" s="27">
        <f t="shared" si="2"/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6" t="s">
        <v>68</v>
      </c>
      <c r="B63" s="7" t="s">
        <v>168</v>
      </c>
      <c r="C63" s="8">
        <v>5</v>
      </c>
      <c r="D63" s="9">
        <v>245.97</v>
      </c>
      <c r="E63" s="9">
        <f t="shared" ref="E63:E114" si="3">ROUND(D63*C63,2)</f>
        <v>1229.8499999999999</v>
      </c>
      <c r="F63" s="35">
        <v>0</v>
      </c>
      <c r="G63" s="27">
        <f t="shared" ref="G63:G114" si="4">IF(F63&gt;D63,F63/0,ROUND(C63*F63,2))</f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6" t="s">
        <v>69</v>
      </c>
      <c r="B64" s="7" t="s">
        <v>169</v>
      </c>
      <c r="C64" s="8">
        <v>5</v>
      </c>
      <c r="D64" s="9">
        <v>376.43</v>
      </c>
      <c r="E64" s="9">
        <f t="shared" si="3"/>
        <v>1882.15</v>
      </c>
      <c r="F64" s="35">
        <v>0</v>
      </c>
      <c r="G64" s="27">
        <f t="shared" si="4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6" t="s">
        <v>70</v>
      </c>
      <c r="B65" s="7" t="s">
        <v>170</v>
      </c>
      <c r="C65" s="8">
        <v>5</v>
      </c>
      <c r="D65" s="9">
        <v>437.02</v>
      </c>
      <c r="E65" s="9">
        <f t="shared" si="3"/>
        <v>2185.1</v>
      </c>
      <c r="F65" s="35">
        <v>0</v>
      </c>
      <c r="G65" s="27">
        <f t="shared" si="4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6" t="s">
        <v>71</v>
      </c>
      <c r="B66" s="7" t="s">
        <v>171</v>
      </c>
      <c r="C66" s="8">
        <v>5</v>
      </c>
      <c r="D66" s="9">
        <v>494.94</v>
      </c>
      <c r="E66" s="9">
        <f t="shared" si="3"/>
        <v>2474.6999999999998</v>
      </c>
      <c r="F66" s="35">
        <v>0</v>
      </c>
      <c r="G66" s="27">
        <f t="shared" si="4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6" t="s">
        <v>72</v>
      </c>
      <c r="B67" s="7" t="s">
        <v>172</v>
      </c>
      <c r="C67" s="8">
        <v>10</v>
      </c>
      <c r="D67" s="9">
        <v>25.24</v>
      </c>
      <c r="E67" s="9">
        <f t="shared" si="3"/>
        <v>252.4</v>
      </c>
      <c r="F67" s="35">
        <v>0</v>
      </c>
      <c r="G67" s="27">
        <f t="shared" si="4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6" t="s">
        <v>73</v>
      </c>
      <c r="B68" s="7" t="s">
        <v>173</v>
      </c>
      <c r="C68" s="8">
        <v>20</v>
      </c>
      <c r="D68" s="9">
        <v>22.46</v>
      </c>
      <c r="E68" s="9">
        <f t="shared" si="3"/>
        <v>449.2</v>
      </c>
      <c r="F68" s="35">
        <v>0</v>
      </c>
      <c r="G68" s="27">
        <f t="shared" si="4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6" t="s">
        <v>74</v>
      </c>
      <c r="B69" s="7" t="s">
        <v>174</v>
      </c>
      <c r="C69" s="8">
        <v>20</v>
      </c>
      <c r="D69" s="9">
        <v>57.57</v>
      </c>
      <c r="E69" s="9">
        <f t="shared" si="3"/>
        <v>1151.4000000000001</v>
      </c>
      <c r="F69" s="35">
        <v>0</v>
      </c>
      <c r="G69" s="27">
        <f t="shared" si="4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6" t="s">
        <v>75</v>
      </c>
      <c r="B70" s="7" t="s">
        <v>175</v>
      </c>
      <c r="C70" s="8">
        <v>250</v>
      </c>
      <c r="D70" s="9">
        <v>16.86</v>
      </c>
      <c r="E70" s="9">
        <f t="shared" si="3"/>
        <v>4215</v>
      </c>
      <c r="F70" s="35">
        <v>0</v>
      </c>
      <c r="G70" s="27">
        <f t="shared" si="4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6" t="s">
        <v>76</v>
      </c>
      <c r="B71" s="7" t="s">
        <v>176</v>
      </c>
      <c r="C71" s="8">
        <v>500</v>
      </c>
      <c r="D71" s="9">
        <v>1.04</v>
      </c>
      <c r="E71" s="9">
        <f t="shared" si="3"/>
        <v>520</v>
      </c>
      <c r="F71" s="35">
        <v>0</v>
      </c>
      <c r="G71" s="27">
        <f t="shared" si="4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6" t="s">
        <v>77</v>
      </c>
      <c r="B72" s="7" t="s">
        <v>177</v>
      </c>
      <c r="C72" s="8">
        <v>100</v>
      </c>
      <c r="D72" s="9">
        <v>10.84</v>
      </c>
      <c r="E72" s="9">
        <f t="shared" si="3"/>
        <v>1084</v>
      </c>
      <c r="F72" s="35">
        <v>0</v>
      </c>
      <c r="G72" s="27">
        <f t="shared" si="4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6" t="s">
        <v>78</v>
      </c>
      <c r="B73" s="7" t="s">
        <v>178</v>
      </c>
      <c r="C73" s="8">
        <v>10</v>
      </c>
      <c r="D73" s="9">
        <v>35.19</v>
      </c>
      <c r="E73" s="9">
        <f t="shared" si="3"/>
        <v>351.9</v>
      </c>
      <c r="F73" s="35">
        <v>0</v>
      </c>
      <c r="G73" s="27">
        <f t="shared" si="4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6" t="s">
        <v>79</v>
      </c>
      <c r="B74" s="7" t="s">
        <v>179</v>
      </c>
      <c r="C74" s="8">
        <v>4500</v>
      </c>
      <c r="D74" s="9">
        <v>1.17</v>
      </c>
      <c r="E74" s="9">
        <f t="shared" si="3"/>
        <v>5265</v>
      </c>
      <c r="F74" s="35">
        <v>0</v>
      </c>
      <c r="G74" s="27">
        <f t="shared" si="4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6" t="s">
        <v>80</v>
      </c>
      <c r="B75" s="7" t="s">
        <v>180</v>
      </c>
      <c r="C75" s="8">
        <v>4000</v>
      </c>
      <c r="D75" s="9">
        <v>0.73</v>
      </c>
      <c r="E75" s="9">
        <f t="shared" si="3"/>
        <v>2920</v>
      </c>
      <c r="F75" s="35">
        <v>0</v>
      </c>
      <c r="G75" s="27">
        <f t="shared" si="4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60" t="s">
        <v>81</v>
      </c>
      <c r="B76" s="61" t="s">
        <v>181</v>
      </c>
      <c r="C76" s="62"/>
      <c r="D76" s="63"/>
      <c r="E76" s="63"/>
      <c r="F76" s="64"/>
      <c r="G76" s="65"/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6" t="s">
        <v>82</v>
      </c>
      <c r="B77" s="7" t="s">
        <v>182</v>
      </c>
      <c r="C77" s="8">
        <v>500</v>
      </c>
      <c r="D77" s="9">
        <v>2.78</v>
      </c>
      <c r="E77" s="9">
        <f t="shared" si="3"/>
        <v>1390</v>
      </c>
      <c r="F77" s="35">
        <v>0</v>
      </c>
      <c r="G77" s="27">
        <f t="shared" si="4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6" t="s">
        <v>83</v>
      </c>
      <c r="B78" s="7" t="s">
        <v>183</v>
      </c>
      <c r="C78" s="8">
        <v>500</v>
      </c>
      <c r="D78" s="9">
        <v>6.28</v>
      </c>
      <c r="E78" s="9">
        <f t="shared" si="3"/>
        <v>3140</v>
      </c>
      <c r="F78" s="35">
        <v>0</v>
      </c>
      <c r="G78" s="27">
        <f t="shared" si="4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6" t="s">
        <v>84</v>
      </c>
      <c r="B79" s="7" t="s">
        <v>184</v>
      </c>
      <c r="C79" s="8">
        <v>1500</v>
      </c>
      <c r="D79" s="9">
        <v>0.96</v>
      </c>
      <c r="E79" s="9">
        <f t="shared" si="3"/>
        <v>1440</v>
      </c>
      <c r="F79" s="35">
        <v>0</v>
      </c>
      <c r="G79" s="27">
        <f t="shared" si="4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6" t="s">
        <v>85</v>
      </c>
      <c r="B80" s="7" t="s">
        <v>185</v>
      </c>
      <c r="C80" s="8">
        <v>500</v>
      </c>
      <c r="D80" s="9">
        <v>6.96</v>
      </c>
      <c r="E80" s="9">
        <f t="shared" si="3"/>
        <v>3480</v>
      </c>
      <c r="F80" s="35">
        <v>0</v>
      </c>
      <c r="G80" s="27">
        <f t="shared" si="4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6" t="s">
        <v>86</v>
      </c>
      <c r="B81" s="7" t="s">
        <v>186</v>
      </c>
      <c r="C81" s="8">
        <v>500</v>
      </c>
      <c r="D81" s="9">
        <v>7.51</v>
      </c>
      <c r="E81" s="9">
        <f t="shared" si="3"/>
        <v>3755</v>
      </c>
      <c r="F81" s="35">
        <v>0</v>
      </c>
      <c r="G81" s="27">
        <f t="shared" si="4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6" t="s">
        <v>87</v>
      </c>
      <c r="B82" s="7" t="s">
        <v>187</v>
      </c>
      <c r="C82" s="8">
        <v>500</v>
      </c>
      <c r="D82" s="9">
        <v>8.58</v>
      </c>
      <c r="E82" s="9">
        <f t="shared" si="3"/>
        <v>4290</v>
      </c>
      <c r="F82" s="35">
        <v>0</v>
      </c>
      <c r="G82" s="27">
        <f t="shared" si="4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6" t="s">
        <v>88</v>
      </c>
      <c r="B83" s="7" t="s">
        <v>188</v>
      </c>
      <c r="C83" s="8">
        <v>10</v>
      </c>
      <c r="D83" s="9">
        <v>68.67</v>
      </c>
      <c r="E83" s="9">
        <f t="shared" si="3"/>
        <v>686.7</v>
      </c>
      <c r="F83" s="35">
        <v>0</v>
      </c>
      <c r="G83" s="27">
        <f t="shared" si="4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6" t="s">
        <v>89</v>
      </c>
      <c r="B84" s="7" t="s">
        <v>189</v>
      </c>
      <c r="C84" s="8">
        <v>10</v>
      </c>
      <c r="D84" s="9">
        <v>51.88</v>
      </c>
      <c r="E84" s="9">
        <f t="shared" si="3"/>
        <v>518.79999999999995</v>
      </c>
      <c r="F84" s="35">
        <v>0</v>
      </c>
      <c r="G84" s="27">
        <f t="shared" si="4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6" t="s">
        <v>90</v>
      </c>
      <c r="B85" s="7" t="s">
        <v>190</v>
      </c>
      <c r="C85" s="8">
        <v>10</v>
      </c>
      <c r="D85" s="9">
        <v>515.16</v>
      </c>
      <c r="E85" s="9">
        <f t="shared" si="3"/>
        <v>5151.6000000000004</v>
      </c>
      <c r="F85" s="35">
        <v>0</v>
      </c>
      <c r="G85" s="27">
        <f t="shared" si="4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6" t="s">
        <v>91</v>
      </c>
      <c r="B86" s="7" t="s">
        <v>191</v>
      </c>
      <c r="C86" s="8">
        <v>4</v>
      </c>
      <c r="D86" s="9">
        <v>237.35</v>
      </c>
      <c r="E86" s="9">
        <f t="shared" si="3"/>
        <v>949.4</v>
      </c>
      <c r="F86" s="35">
        <v>0</v>
      </c>
      <c r="G86" s="27">
        <f t="shared" si="4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6" t="s">
        <v>92</v>
      </c>
      <c r="B87" s="7" t="s">
        <v>192</v>
      </c>
      <c r="C87" s="8">
        <v>4</v>
      </c>
      <c r="D87" s="9">
        <v>376.43</v>
      </c>
      <c r="E87" s="9">
        <f t="shared" si="3"/>
        <v>1505.72</v>
      </c>
      <c r="F87" s="35">
        <v>0</v>
      </c>
      <c r="G87" s="27">
        <f t="shared" si="4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6" t="s">
        <v>93</v>
      </c>
      <c r="B88" s="7" t="s">
        <v>193</v>
      </c>
      <c r="C88" s="8">
        <v>4</v>
      </c>
      <c r="D88" s="9">
        <v>437.02</v>
      </c>
      <c r="E88" s="9">
        <f t="shared" si="3"/>
        <v>1748.08</v>
      </c>
      <c r="F88" s="35">
        <v>0</v>
      </c>
      <c r="G88" s="27">
        <f t="shared" si="4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6" t="s">
        <v>94</v>
      </c>
      <c r="B89" s="7" t="s">
        <v>194</v>
      </c>
      <c r="C89" s="8">
        <v>4</v>
      </c>
      <c r="D89" s="9">
        <v>494.94</v>
      </c>
      <c r="E89" s="9">
        <f t="shared" si="3"/>
        <v>1979.76</v>
      </c>
      <c r="F89" s="35">
        <v>0</v>
      </c>
      <c r="G89" s="27">
        <f t="shared" si="4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6" t="s">
        <v>95</v>
      </c>
      <c r="B90" s="7" t="s">
        <v>195</v>
      </c>
      <c r="C90" s="8">
        <v>10</v>
      </c>
      <c r="D90" s="9">
        <v>22.66</v>
      </c>
      <c r="E90" s="9">
        <f t="shared" si="3"/>
        <v>226.6</v>
      </c>
      <c r="F90" s="35">
        <v>0</v>
      </c>
      <c r="G90" s="27">
        <f t="shared" si="4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6" t="s">
        <v>96</v>
      </c>
      <c r="B91" s="7" t="s">
        <v>196</v>
      </c>
      <c r="C91" s="8">
        <v>20</v>
      </c>
      <c r="D91" s="9">
        <v>18.14</v>
      </c>
      <c r="E91" s="9">
        <f t="shared" si="3"/>
        <v>362.8</v>
      </c>
      <c r="F91" s="35">
        <v>0</v>
      </c>
      <c r="G91" s="27">
        <f t="shared" si="4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6" t="s">
        <v>97</v>
      </c>
      <c r="B92" s="7" t="s">
        <v>197</v>
      </c>
      <c r="C92" s="8">
        <v>20</v>
      </c>
      <c r="D92" s="9">
        <v>54.69</v>
      </c>
      <c r="E92" s="9">
        <f t="shared" si="3"/>
        <v>1093.8</v>
      </c>
      <c r="F92" s="35">
        <v>0</v>
      </c>
      <c r="G92" s="27">
        <f t="shared" si="4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6" t="s">
        <v>98</v>
      </c>
      <c r="B93" s="7" t="s">
        <v>198</v>
      </c>
      <c r="C93" s="8">
        <v>20</v>
      </c>
      <c r="D93" s="9">
        <v>33.76</v>
      </c>
      <c r="E93" s="9">
        <f t="shared" si="3"/>
        <v>675.2</v>
      </c>
      <c r="F93" s="35">
        <v>0</v>
      </c>
      <c r="G93" s="27">
        <f t="shared" si="4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66" t="s">
        <v>16</v>
      </c>
      <c r="B94" s="67" t="s">
        <v>199</v>
      </c>
      <c r="C94" s="68"/>
      <c r="D94" s="69"/>
      <c r="E94" s="69"/>
      <c r="F94" s="70"/>
      <c r="G94" s="71"/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6" t="s">
        <v>99</v>
      </c>
      <c r="B95" s="7" t="s">
        <v>200</v>
      </c>
      <c r="C95" s="8">
        <v>160</v>
      </c>
      <c r="D95" s="9">
        <v>38.03</v>
      </c>
      <c r="E95" s="9">
        <f t="shared" si="3"/>
        <v>6084.8</v>
      </c>
      <c r="F95" s="35">
        <v>0</v>
      </c>
      <c r="G95" s="27">
        <f t="shared" si="4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6" t="s">
        <v>100</v>
      </c>
      <c r="B96" s="7" t="s">
        <v>201</v>
      </c>
      <c r="C96" s="8">
        <v>400</v>
      </c>
      <c r="D96" s="9">
        <v>33.68</v>
      </c>
      <c r="E96" s="9">
        <f t="shared" si="3"/>
        <v>13472</v>
      </c>
      <c r="F96" s="35">
        <v>0</v>
      </c>
      <c r="G96" s="27">
        <f t="shared" si="4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6" t="s">
        <v>101</v>
      </c>
      <c r="B97" s="7" t="s">
        <v>202</v>
      </c>
      <c r="C97" s="8">
        <v>200</v>
      </c>
      <c r="D97" s="9">
        <v>24.64</v>
      </c>
      <c r="E97" s="9">
        <f t="shared" si="3"/>
        <v>4928</v>
      </c>
      <c r="F97" s="35">
        <v>0</v>
      </c>
      <c r="G97" s="27">
        <f t="shared" si="4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6" t="s">
        <v>102</v>
      </c>
      <c r="B98" s="7" t="s">
        <v>203</v>
      </c>
      <c r="C98" s="8">
        <v>120</v>
      </c>
      <c r="D98" s="9">
        <v>71.260000000000005</v>
      </c>
      <c r="E98" s="9">
        <f t="shared" si="3"/>
        <v>8551.2000000000007</v>
      </c>
      <c r="F98" s="35">
        <v>0</v>
      </c>
      <c r="G98" s="27">
        <f t="shared" si="4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6" t="s">
        <v>103</v>
      </c>
      <c r="B99" s="7" t="s">
        <v>204</v>
      </c>
      <c r="C99" s="8">
        <v>250</v>
      </c>
      <c r="D99" s="9">
        <v>41.25</v>
      </c>
      <c r="E99" s="9">
        <f t="shared" si="3"/>
        <v>10312.5</v>
      </c>
      <c r="F99" s="35">
        <v>0</v>
      </c>
      <c r="G99" s="27">
        <f t="shared" si="4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6" t="s">
        <v>104</v>
      </c>
      <c r="B100" s="7" t="s">
        <v>205</v>
      </c>
      <c r="C100" s="8">
        <v>150</v>
      </c>
      <c r="D100" s="9">
        <v>67.88</v>
      </c>
      <c r="E100" s="9">
        <f t="shared" si="3"/>
        <v>10182</v>
      </c>
      <c r="F100" s="35">
        <v>0</v>
      </c>
      <c r="G100" s="27">
        <f t="shared" si="4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6" t="s">
        <v>105</v>
      </c>
      <c r="B101" s="7" t="s">
        <v>206</v>
      </c>
      <c r="C101" s="8">
        <v>20</v>
      </c>
      <c r="D101" s="9">
        <v>280.95</v>
      </c>
      <c r="E101" s="9">
        <f t="shared" si="3"/>
        <v>5619</v>
      </c>
      <c r="F101" s="35">
        <v>0</v>
      </c>
      <c r="G101" s="27">
        <f t="shared" si="4"/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66" t="s">
        <v>17</v>
      </c>
      <c r="B102" s="67" t="s">
        <v>207</v>
      </c>
      <c r="C102" s="68"/>
      <c r="D102" s="69"/>
      <c r="E102" s="69"/>
      <c r="F102" s="70"/>
      <c r="G102" s="71"/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6" t="s">
        <v>106</v>
      </c>
      <c r="B103" s="7" t="s">
        <v>208</v>
      </c>
      <c r="C103" s="8">
        <v>300</v>
      </c>
      <c r="D103" s="9">
        <v>15.74</v>
      </c>
      <c r="E103" s="9">
        <f t="shared" si="3"/>
        <v>4722</v>
      </c>
      <c r="F103" s="35">
        <v>0</v>
      </c>
      <c r="G103" s="27">
        <f t="shared" si="4"/>
        <v>0</v>
      </c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6" t="s">
        <v>107</v>
      </c>
      <c r="B104" s="7" t="s">
        <v>209</v>
      </c>
      <c r="C104" s="8">
        <v>300</v>
      </c>
      <c r="D104" s="9">
        <v>7.96</v>
      </c>
      <c r="E104" s="9">
        <f t="shared" si="3"/>
        <v>2388</v>
      </c>
      <c r="F104" s="35">
        <v>0</v>
      </c>
      <c r="G104" s="27">
        <f t="shared" si="4"/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6" t="s">
        <v>108</v>
      </c>
      <c r="B105" s="7" t="s">
        <v>210</v>
      </c>
      <c r="C105" s="8">
        <v>150</v>
      </c>
      <c r="D105" s="9">
        <v>29.87</v>
      </c>
      <c r="E105" s="9">
        <f t="shared" si="3"/>
        <v>4480.5</v>
      </c>
      <c r="F105" s="35">
        <v>0</v>
      </c>
      <c r="G105" s="27">
        <f t="shared" si="4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6" t="s">
        <v>109</v>
      </c>
      <c r="B106" s="7" t="s">
        <v>211</v>
      </c>
      <c r="C106" s="8">
        <v>1000</v>
      </c>
      <c r="D106" s="9">
        <v>1</v>
      </c>
      <c r="E106" s="9">
        <f t="shared" si="3"/>
        <v>1000</v>
      </c>
      <c r="F106" s="35">
        <v>0</v>
      </c>
      <c r="G106" s="27">
        <f t="shared" si="4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6" t="s">
        <v>110</v>
      </c>
      <c r="B107" s="7" t="s">
        <v>212</v>
      </c>
      <c r="C107" s="8">
        <v>3000</v>
      </c>
      <c r="D107" s="9">
        <v>1.19</v>
      </c>
      <c r="E107" s="9">
        <f t="shared" si="3"/>
        <v>3570</v>
      </c>
      <c r="F107" s="35">
        <v>0</v>
      </c>
      <c r="G107" s="27">
        <f t="shared" si="4"/>
        <v>0</v>
      </c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6" t="s">
        <v>111</v>
      </c>
      <c r="B108" s="7" t="s">
        <v>213</v>
      </c>
      <c r="C108" s="8">
        <v>3000</v>
      </c>
      <c r="D108" s="9">
        <v>1.04</v>
      </c>
      <c r="E108" s="9">
        <f t="shared" si="3"/>
        <v>3120</v>
      </c>
      <c r="F108" s="35">
        <v>0</v>
      </c>
      <c r="G108" s="27">
        <f t="shared" si="4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6" t="s">
        <v>112</v>
      </c>
      <c r="B109" s="7" t="s">
        <v>214</v>
      </c>
      <c r="C109" s="8">
        <v>300</v>
      </c>
      <c r="D109" s="9">
        <v>14.63</v>
      </c>
      <c r="E109" s="9">
        <f t="shared" si="3"/>
        <v>4389</v>
      </c>
      <c r="F109" s="35">
        <v>0</v>
      </c>
      <c r="G109" s="27">
        <f t="shared" si="4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6" t="s">
        <v>113</v>
      </c>
      <c r="B110" s="7" t="s">
        <v>215</v>
      </c>
      <c r="C110" s="8">
        <v>1000</v>
      </c>
      <c r="D110" s="9">
        <v>8.84</v>
      </c>
      <c r="E110" s="9">
        <f t="shared" si="3"/>
        <v>8840</v>
      </c>
      <c r="F110" s="35">
        <v>0</v>
      </c>
      <c r="G110" s="27">
        <f t="shared" si="4"/>
        <v>0</v>
      </c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66" t="s">
        <v>18</v>
      </c>
      <c r="B111" s="67" t="s">
        <v>216</v>
      </c>
      <c r="C111" s="68"/>
      <c r="D111" s="69"/>
      <c r="E111" s="69"/>
      <c r="F111" s="70"/>
      <c r="G111" s="71"/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6" t="s">
        <v>114</v>
      </c>
      <c r="B112" s="7" t="s">
        <v>217</v>
      </c>
      <c r="C112" s="8">
        <v>1</v>
      </c>
      <c r="D112" s="9">
        <v>40000</v>
      </c>
      <c r="E112" s="9">
        <f t="shared" si="3"/>
        <v>40000</v>
      </c>
      <c r="F112" s="9">
        <v>40000</v>
      </c>
      <c r="G112" s="27">
        <f t="shared" si="4"/>
        <v>40000</v>
      </c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26" t="s">
        <v>115</v>
      </c>
      <c r="B113" s="7" t="s">
        <v>218</v>
      </c>
      <c r="C113" s="8">
        <v>1</v>
      </c>
      <c r="D113" s="9">
        <v>2000</v>
      </c>
      <c r="E113" s="9">
        <f t="shared" si="3"/>
        <v>2000</v>
      </c>
      <c r="F113" s="9">
        <v>2000</v>
      </c>
      <c r="G113" s="27">
        <f t="shared" si="4"/>
        <v>2000</v>
      </c>
      <c r="H113" s="1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thickBot="1" x14ac:dyDescent="0.35">
      <c r="A114" s="26" t="s">
        <v>116</v>
      </c>
      <c r="B114" s="7" t="s">
        <v>219</v>
      </c>
      <c r="C114" s="8">
        <v>1</v>
      </c>
      <c r="D114" s="9">
        <v>6000</v>
      </c>
      <c r="E114" s="9">
        <f t="shared" si="3"/>
        <v>6000</v>
      </c>
      <c r="F114" s="9">
        <v>6000</v>
      </c>
      <c r="G114" s="27">
        <f t="shared" si="4"/>
        <v>6000</v>
      </c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9.5" customHeight="1" x14ac:dyDescent="0.3">
      <c r="A115" s="28"/>
      <c r="B115" s="29"/>
      <c r="C115" s="29"/>
      <c r="D115" s="10"/>
      <c r="E115" s="11">
        <f>SUM(E12:E114)</f>
        <v>749678.96999999986</v>
      </c>
      <c r="F115" s="12"/>
      <c r="G115" s="30">
        <f>IF(SUM(G12:G114)=48000,0,SUM(G12:G114))</f>
        <v>0</v>
      </c>
      <c r="H115" s="1"/>
      <c r="I115" s="1"/>
      <c r="J115" s="1"/>
      <c r="K115" s="13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thickBot="1" x14ac:dyDescent="0.35">
      <c r="A116" s="31"/>
      <c r="B116" s="32"/>
      <c r="C116" s="32"/>
      <c r="D116" s="32"/>
      <c r="E116" s="32"/>
      <c r="F116" s="32"/>
      <c r="G116" s="3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thickBot="1" x14ac:dyDescent="0.35">
      <c r="A117" s="43" t="s">
        <v>19</v>
      </c>
      <c r="B117" s="41"/>
      <c r="C117" s="41"/>
      <c r="D117" s="41"/>
      <c r="E117" s="41"/>
      <c r="F117" s="44">
        <f>IF(G115&lt;=749678.97,G115,"ERROR: Límite superado")</f>
        <v>0</v>
      </c>
      <c r="G117" s="4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6" customHeight="1" thickBot="1" x14ac:dyDescent="0.35">
      <c r="A118" s="38" t="s">
        <v>220</v>
      </c>
      <c r="B118" s="39"/>
      <c r="C118" s="39"/>
      <c r="D118" s="39"/>
      <c r="E118" s="39"/>
      <c r="F118" s="39"/>
      <c r="G118" s="3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</sheetData>
  <sheetProtection password="C88F" sheet="1" objects="1" scenarios="1"/>
  <mergeCells count="10">
    <mergeCell ref="A118:F118"/>
    <mergeCell ref="A8:B9"/>
    <mergeCell ref="A117:E117"/>
    <mergeCell ref="F117:G117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1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2023-10-16T12:19:15Z</cp:lastPrinted>
  <dcterms:created xsi:type="dcterms:W3CDTF">2019-12-12T10:58:27Z</dcterms:created>
  <dcterms:modified xsi:type="dcterms:W3CDTF">2023-10-16T12:19:18Z</dcterms:modified>
</cp:coreProperties>
</file>