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11460"/>
  </bookViews>
  <sheets>
    <sheet name="PROPOSICIÓN ECONÓMICA" sheetId="1" r:id="rId1"/>
  </sheets>
  <calcPr calcId="145621"/>
  <extLst>
    <ext uri="GoogleSheetsCustomDataVersion2">
      <go:sheetsCustomData xmlns:go="http://customooxmlschemas.google.com/" r:id="rId5" roundtripDataChecksum="oNGnX9f2GxIHz9bNs9Sl/NcXRvuFKf+oKJUiNU5fPu8="/>
    </ext>
  </extLst>
</workbook>
</file>

<file path=xl/calcChain.xml><?xml version="1.0" encoding="utf-8"?>
<calcChain xmlns="http://schemas.openxmlformats.org/spreadsheetml/2006/main">
  <c r="G104" i="1" l="1"/>
  <c r="E104" i="1"/>
  <c r="G102" i="1"/>
  <c r="E102" i="1"/>
  <c r="G100" i="1"/>
  <c r="E100" i="1"/>
  <c r="G98" i="1"/>
  <c r="E98" i="1"/>
  <c r="G97" i="1"/>
  <c r="E97" i="1"/>
  <c r="G96" i="1"/>
  <c r="E96" i="1"/>
  <c r="G95" i="1"/>
  <c r="E95" i="1"/>
  <c r="G94" i="1"/>
  <c r="E94" i="1"/>
  <c r="G92" i="1"/>
  <c r="E92" i="1"/>
  <c r="G91" i="1"/>
  <c r="E91" i="1"/>
  <c r="G89" i="1"/>
  <c r="E89" i="1"/>
  <c r="G87" i="1"/>
  <c r="E87" i="1"/>
  <c r="G86" i="1"/>
  <c r="E86" i="1"/>
  <c r="G85" i="1"/>
  <c r="E85" i="1"/>
  <c r="G84" i="1"/>
  <c r="E84" i="1"/>
  <c r="G83" i="1"/>
  <c r="E83" i="1"/>
  <c r="G82" i="1"/>
  <c r="E82" i="1"/>
  <c r="G81" i="1"/>
  <c r="E81" i="1"/>
  <c r="G80" i="1"/>
  <c r="E80" i="1"/>
  <c r="G79" i="1"/>
  <c r="E79" i="1"/>
  <c r="G78" i="1"/>
  <c r="E78" i="1"/>
  <c r="G77" i="1"/>
  <c r="E77" i="1"/>
  <c r="G76" i="1"/>
  <c r="E76" i="1"/>
  <c r="G75" i="1"/>
  <c r="E75" i="1"/>
  <c r="G74" i="1"/>
  <c r="E74" i="1"/>
  <c r="G73" i="1"/>
  <c r="E73" i="1"/>
  <c r="G72" i="1"/>
  <c r="E72" i="1"/>
  <c r="G71" i="1"/>
  <c r="E71" i="1"/>
  <c r="G70" i="1"/>
  <c r="E70" i="1"/>
  <c r="G69" i="1"/>
  <c r="E69" i="1"/>
  <c r="G68" i="1"/>
  <c r="E68" i="1"/>
  <c r="G66" i="1"/>
  <c r="E66" i="1"/>
  <c r="G65" i="1"/>
  <c r="E65" i="1"/>
  <c r="G63" i="1"/>
  <c r="E63" i="1"/>
  <c r="G62" i="1"/>
  <c r="E62" i="1"/>
  <c r="G60" i="1"/>
  <c r="E60" i="1"/>
  <c r="G59" i="1"/>
  <c r="E59" i="1"/>
  <c r="G58" i="1"/>
  <c r="E58" i="1"/>
  <c r="G57" i="1"/>
  <c r="E57" i="1"/>
  <c r="G56" i="1"/>
  <c r="E56" i="1"/>
  <c r="G54" i="1"/>
  <c r="E54" i="1"/>
  <c r="G53" i="1"/>
  <c r="E53" i="1"/>
  <c r="G52" i="1"/>
  <c r="E52" i="1"/>
  <c r="G51" i="1"/>
  <c r="E51" i="1"/>
  <c r="G50" i="1"/>
  <c r="E50" i="1"/>
  <c r="G49" i="1"/>
  <c r="E49" i="1"/>
  <c r="G48" i="1"/>
  <c r="E48" i="1"/>
  <c r="G47" i="1"/>
  <c r="E47" i="1"/>
  <c r="G46" i="1"/>
  <c r="E46" i="1"/>
  <c r="G45" i="1"/>
  <c r="E45" i="1"/>
  <c r="G44" i="1"/>
  <c r="E44" i="1"/>
  <c r="G43" i="1"/>
  <c r="E43" i="1"/>
  <c r="G42" i="1"/>
  <c r="E42" i="1"/>
  <c r="G41" i="1"/>
  <c r="E41" i="1"/>
  <c r="G40" i="1"/>
  <c r="E40" i="1"/>
  <c r="G39" i="1"/>
  <c r="E39" i="1"/>
  <c r="G37" i="1"/>
  <c r="E37" i="1"/>
  <c r="G35" i="1"/>
  <c r="E35" i="1"/>
  <c r="G33" i="1"/>
  <c r="E33" i="1"/>
  <c r="G31" i="1"/>
  <c r="E31" i="1"/>
  <c r="G30" i="1"/>
  <c r="E30" i="1"/>
  <c r="G28" i="1"/>
  <c r="E28" i="1"/>
  <c r="G27" i="1"/>
  <c r="E27" i="1"/>
  <c r="G25" i="1"/>
  <c r="E25" i="1"/>
  <c r="G23" i="1"/>
  <c r="E23" i="1"/>
  <c r="G21" i="1"/>
  <c r="E21" i="1"/>
  <c r="G20" i="1"/>
  <c r="E20" i="1"/>
  <c r="G19" i="1"/>
  <c r="E19" i="1"/>
  <c r="G18" i="1"/>
  <c r="E18" i="1"/>
  <c r="G17" i="1"/>
  <c r="E17" i="1"/>
  <c r="G16" i="1"/>
  <c r="E16" i="1"/>
  <c r="G15" i="1"/>
  <c r="E15" i="1"/>
  <c r="E106" i="1" l="1"/>
  <c r="E13" i="1"/>
  <c r="G106" i="1"/>
  <c r="G13" i="1"/>
  <c r="G107" i="1" s="1"/>
  <c r="F109" i="1" s="1"/>
  <c r="E107" i="1" l="1"/>
</calcChain>
</file>

<file path=xl/sharedStrings.xml><?xml version="1.0" encoding="utf-8"?>
<sst xmlns="http://schemas.openxmlformats.org/spreadsheetml/2006/main" count="110" uniqueCount="110">
  <si>
    <t>Plantilla de autocálculo para la presentación de ofertas en la negociación del expediente de</t>
  </si>
  <si>
    <t>PROPOSICIÓN ECONÓMICA
LOTE 1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</si>
  <si>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</si>
  <si>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</si>
  <si>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</si>
  <si>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</si>
  <si>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</si>
  <si>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</si>
  <si>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</si>
  <si>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</si>
  <si>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</si>
  <si>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</si>
  <si>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Etiquetado de elementos</t>
  </si>
  <si>
    <t>MANTENIMIENTO CORRECTIVO</t>
  </si>
  <si>
    <t>PA Mantenimiento correctivo</t>
  </si>
  <si>
    <t>MANTENIMIENTO DEL EDIFICIO DE LA SEDE INSTITUCIONAL DE LA APB EN EL PUERTO DE PALMA</t>
  </si>
  <si>
    <t>Expediente E23-0156</t>
  </si>
  <si>
    <t>FORMACIÓN</t>
  </si>
  <si>
    <t>Formación a personal de la APB</t>
  </si>
  <si>
    <t>INFORMES E INSPECCIONES PERIÓDICAS</t>
  </si>
  <si>
    <t>Actualización de inventario, planos y planificación del mantenimiento</t>
  </si>
  <si>
    <t>Informe Inicial</t>
  </si>
  <si>
    <t>Infome mensual</t>
  </si>
  <si>
    <t>Informe Final OCA</t>
  </si>
  <si>
    <t>Inspección periódica OCA instalación térmica completa</t>
  </si>
  <si>
    <t>Inspección periódica OCA BT</t>
  </si>
  <si>
    <t>FACHADAS</t>
  </si>
  <si>
    <t>Fachada de Mares: Matenimiento Anual</t>
  </si>
  <si>
    <t>CUBIERTAS</t>
  </si>
  <si>
    <t>Cubierta: Mantenimiento Mensual</t>
  </si>
  <si>
    <t>PARTICIONES</t>
  </si>
  <si>
    <t>Cerramientos exteriores: Mantenimiento Mensual</t>
  </si>
  <si>
    <t>Cerramientos interiores y divisorias: Mantenimiento Mensual</t>
  </si>
  <si>
    <t>REVESTIMIENTOS</t>
  </si>
  <si>
    <t>Pintura Interior y Exterior: Mantenimiento Anual</t>
  </si>
  <si>
    <t>Techos y Revestimientos: Mantenimiento Mensual</t>
  </si>
  <si>
    <t>PAVIMENTOS</t>
  </si>
  <si>
    <t>Pavimentos: Mantenimiento Mensual</t>
  </si>
  <si>
    <t>CARPINTERÍA, CERRAJERÍA Y METALISTERÍA</t>
  </si>
  <si>
    <t>Carpinteria y herrajes, cerrajería y metalistería: Mantenimiento Mensual</t>
  </si>
  <si>
    <t>APARATOS SANITARIOS</t>
  </si>
  <si>
    <t>Aparatos Sanitarios y Griferias: Mantenimiento Semestral</t>
  </si>
  <si>
    <t>BAJA TENSIÓN</t>
  </si>
  <si>
    <t>Grupo Electrogeno: Mantenimiento Trimestral</t>
  </si>
  <si>
    <t>SAI: Mantenimiento Trimestral</t>
  </si>
  <si>
    <t>CGBT: Mantenimiento Semestral</t>
  </si>
  <si>
    <t>CGBT: Mantenimiento Anual</t>
  </si>
  <si>
    <t>Cuadro Secundario: Mantenimiento Semestral</t>
  </si>
  <si>
    <t>Cuadro Secundario: Mantenimiento Anual</t>
  </si>
  <si>
    <t>Elementos de Proteccion: Mantenimiento Anual</t>
  </si>
  <si>
    <t>Pararrayos: Mantenimiento Anual</t>
  </si>
  <si>
    <t>Red General de Tierras: Mantenimiento Anual</t>
  </si>
  <si>
    <t>Alumbrado Interior: Mantenimiento Mensual</t>
  </si>
  <si>
    <t>Alumbrado Exterior: Mantenimiento Mensual</t>
  </si>
  <si>
    <t>Alumbrado Especial: Mantenimiento Anual</t>
  </si>
  <si>
    <t>Control Automatico Alumbrado: Mantenimiento Semestral</t>
  </si>
  <si>
    <t>Control Automatico Alumbrado: Mantenimiento Anual</t>
  </si>
  <si>
    <t>Contador Electrico: Mantenimiento Anual</t>
  </si>
  <si>
    <t>Tomas de corriente: Mantenimiento Anual</t>
  </si>
  <si>
    <t>FONTANERÍA</t>
  </si>
  <si>
    <t>Contador AFS: Mantenimiento Trimestral</t>
  </si>
  <si>
    <t>Contador AFS: Mantenimiento Anual</t>
  </si>
  <si>
    <t>Red AFS: Mantenimiento Mensual</t>
  </si>
  <si>
    <t>Red AFS: Mantenimiento Anual</t>
  </si>
  <si>
    <t>Valvuleria: Mantenimiento Mensual</t>
  </si>
  <si>
    <t>RED DE PLUVIALES</t>
  </si>
  <si>
    <t>Red de Pluviales: Mantenimiento Semestral</t>
  </si>
  <si>
    <t>Red de Pluviales: Mantenimiento Anual</t>
  </si>
  <si>
    <t>RED DE SANEAMIENTO</t>
  </si>
  <si>
    <t>Red de Saneamiento: Mantenimiento Semestral</t>
  </si>
  <si>
    <t>Red de Saneamiento: Mantenimiento Anual</t>
  </si>
  <si>
    <t>CLIMATIZACIÓN Y VENTILACIÓN</t>
  </si>
  <si>
    <t>Unidades Exteriores VRV: Mantenimiento Mensual</t>
  </si>
  <si>
    <t>Unidades Exteriores VRV: Mantenimiento Trimestral</t>
  </si>
  <si>
    <t>Unidades Exteriores VRV: Mantenimiento Semestral</t>
  </si>
  <si>
    <t>Unidades Exteriores VRV: Mantenimiento Anual</t>
  </si>
  <si>
    <t>Climatizador (UTA): Mantenimiento Mensual</t>
  </si>
  <si>
    <t>Climatizador (UTA): Mantenimiento Semestral</t>
  </si>
  <si>
    <t>Climatizador (UTA): Mantenimiento Anual</t>
  </si>
  <si>
    <t>Equipo Autonomo Split (P&lt;70 kW): Mantenimiento Mensual</t>
  </si>
  <si>
    <t>Equipo Autonomo Split (P&lt;70 kW): Mantenimiento Semestral</t>
  </si>
  <si>
    <t>Equipo Autonomo Split (P&lt;70 kW): Mantenimiento Anual</t>
  </si>
  <si>
    <t>Red de Conductos de Aire: Mantenimiento Trimestral</t>
  </si>
  <si>
    <t>Difusores y Rejillas: Mantenimiento Anual</t>
  </si>
  <si>
    <t>Red de Tuberias y Valvuleria: Mantenimiento Mensual</t>
  </si>
  <si>
    <t>Red de Tuberias y Valvuleria: Mantenimiento Trimestral</t>
  </si>
  <si>
    <t>Red de Tuberias y Valvuleria: Mantenimiento Anual</t>
  </si>
  <si>
    <t>Deposito de Expansion: Mantenimiento Mensual</t>
  </si>
  <si>
    <t>Deposito de Expansion: Mantenimiento Anual</t>
  </si>
  <si>
    <t>Regulacion Automatica de Climatizacion: Mantenimiento Semestral</t>
  </si>
  <si>
    <t>Regulacion Automatica de Climatizacion: Mantenimiento Anual</t>
  </si>
  <si>
    <t>Humidificadores: Mantenimiento Trimestral</t>
  </si>
  <si>
    <t>SEÑALIZACIÓN</t>
  </si>
  <si>
    <t>Señalización: Mantenimiento Anual</t>
  </si>
  <si>
    <t>SEGURIDAD Y ACCESOS</t>
  </si>
  <si>
    <t>Control de Accesos: Mantenimiento Mensual</t>
  </si>
  <si>
    <t>Sist. Apertura de Puertas: Mantenimiento Mensual</t>
  </si>
  <si>
    <t>TELECOMUNICACIONES</t>
  </si>
  <si>
    <t>Megafonia: Mantenimiento Trimestral</t>
  </si>
  <si>
    <t>Infraestructura de voz y datos: Trimestral</t>
  </si>
  <si>
    <t>Infraestructura de voz y datos: Anual</t>
  </si>
  <si>
    <t>CCTV: Mantenimiento Bimensual</t>
  </si>
  <si>
    <t>Sistema Gestion Centralizada: Mantenimiento Mensual</t>
  </si>
  <si>
    <t>EQUIPO AUDIOVISUAL</t>
  </si>
  <si>
    <t>Equipo audiovisual sala de exposiciones: Mantenimiento mensual</t>
  </si>
  <si>
    <t>EVENTOS</t>
  </si>
  <si>
    <t>ASISTENCIA TÉCNICA PARA CELBRACIÓN DE EVENTOS</t>
  </si>
  <si>
    <t>URBANIZACIÓN Y MOBILIARIO</t>
  </si>
  <si>
    <t>Mobiliario: Mantenimiento Semestral</t>
  </si>
  <si>
    <r>
      <rPr>
        <b/>
        <i/>
        <sz val="11"/>
        <color rgb="FFFF0000"/>
        <rFont val="Calibri"/>
        <family val="2"/>
      </rPr>
      <t xml:space="preserve">ATENCIÓN: </t>
    </r>
    <r>
      <rPr>
        <i/>
        <sz val="11"/>
        <color rgb="FFFF0000"/>
        <rFont val="Calibri"/>
        <family val="2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</rPr>
      <t xml:space="preserve"> ↗
(ya incorpora los15.000,00 € de "Mantenimiento correctivo" que se mantienen inalterables)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</si>
</sst>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7" x14ac:knownFonts="1">
    <font>
      <sz val="11"/>
      <color theme="1"/>
      <name val="Calibri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sz val="13"/>
      <color theme="1"/>
      <name val="Calibri"/>
      <family val="2"/>
    </font>
    <font>
      <b/>
      <sz val="10"/>
      <color theme="1"/>
      <name val="Calibri"/>
      <family val="2"/>
    </font>
    <font>
      <b/>
      <sz val="16"/>
      <color theme="1"/>
      <name val="Calibri"/>
      <family val="2"/>
    </font>
    <font>
      <i/>
      <sz val="11"/>
      <color rgb="FFFF0000"/>
      <name val="Calibri"/>
      <family val="2"/>
    </font>
    <font>
      <b/>
      <sz val="12"/>
      <color theme="1"/>
      <name val="Calibri"/>
      <family val="2"/>
    </font>
    <font>
      <b/>
      <i/>
      <sz val="11"/>
      <color theme="1"/>
      <name val="Calibri"/>
      <family val="2"/>
    </font>
    <font>
      <sz val="8"/>
      <color theme="1"/>
      <name val="Calibri"/>
      <family val="2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i/>
      <sz val="11"/>
      <color theme="1"/>
      <name val="Calibri"/>
      <family val="2"/>
    </font>
    <font>
      <b/>
      <sz val="11"/>
      <color theme="1"/>
      <name val="Calibri"/>
      <family val="2"/>
    </font>
    <font>
      <b/>
      <i/>
      <sz val="12"/>
      <color theme="1"/>
      <name val="Calibri"/>
      <family val="2"/>
    </font>
    <font>
      <b/>
      <i/>
      <sz val="11"/>
      <color rgb="FFFF0000"/>
      <name val="Calibri"/>
      <family val="2"/>
    </font>
    <font>
      <b/>
      <i/>
      <sz val="11"/>
      <color theme="1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FFC000"/>
        <bgColor rgb="FFFFC000"/>
      </patternFill>
    </fill>
    <fill>
      <patternFill patternType="solid">
        <fgColor theme="9"/>
        <bgColor theme="9"/>
      </patternFill>
    </fill>
    <fill>
      <patternFill patternType="solid">
        <fgColor theme="0" tint="-0.14999847407452621"/>
        <bgColor rgb="FFD8D8D8"/>
      </patternFill>
    </fill>
    <fill>
      <patternFill patternType="solid">
        <fgColor theme="0" tint="-0.14999847407452621"/>
        <bgColor indexed="64"/>
      </patternFill>
    </fill>
  </fills>
  <borders count="37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</borders>
  <cellStyleXfs count="1">
    <xf numFmtId="0" fontId="0" fillId="0" borderId="0"/>
  </cellStyleXfs>
  <cellXfs count="61">
    <xf numFmtId="0" fontId="0" fillId="0" borderId="0" xfId="0" applyFont="1" applyAlignment="1"/>
    <xf numFmtId="0" fontId="2" fillId="0" borderId="0" xfId="0" applyFont="1"/>
    <xf numFmtId="0" fontId="2" fillId="2" borderId="6" xfId="0" applyFont="1" applyFill="1" applyBorder="1"/>
    <xf numFmtId="0" fontId="8" fillId="2" borderId="7" xfId="0" applyFont="1" applyFill="1" applyBorder="1" applyAlignment="1">
      <alignment vertical="center" wrapText="1"/>
    </xf>
    <xf numFmtId="0" fontId="8" fillId="2" borderId="7" xfId="0" applyFont="1" applyFill="1" applyBorder="1" applyAlignment="1">
      <alignment horizontal="center" vertical="center" wrapText="1"/>
    </xf>
    <xf numFmtId="4" fontId="9" fillId="0" borderId="0" xfId="0" applyNumberFormat="1" applyFont="1" applyAlignment="1">
      <alignment vertical="top"/>
    </xf>
    <xf numFmtId="164" fontId="10" fillId="4" borderId="8" xfId="0" applyNumberFormat="1" applyFont="1" applyFill="1" applyBorder="1" applyAlignment="1">
      <alignment vertical="center" wrapText="1"/>
    </xf>
    <xf numFmtId="0" fontId="10" fillId="2" borderId="8" xfId="0" applyFont="1" applyFill="1" applyBorder="1" applyAlignment="1">
      <alignment vertical="center" wrapText="1"/>
    </xf>
    <xf numFmtId="2" fontId="10" fillId="2" borderId="8" xfId="0" applyNumberFormat="1" applyFont="1" applyFill="1" applyBorder="1" applyAlignment="1">
      <alignment vertical="center" wrapText="1"/>
    </xf>
    <xf numFmtId="164" fontId="10" fillId="2" borderId="8" xfId="0" applyNumberFormat="1" applyFont="1" applyFill="1" applyBorder="1" applyAlignment="1">
      <alignment vertical="center" wrapText="1"/>
    </xf>
    <xf numFmtId="164" fontId="11" fillId="2" borderId="9" xfId="0" applyNumberFormat="1" applyFont="1" applyFill="1" applyBorder="1" applyAlignment="1">
      <alignment vertical="center" wrapText="1"/>
    </xf>
    <xf numFmtId="164" fontId="11" fillId="5" borderId="10" xfId="0" applyNumberFormat="1" applyFont="1" applyFill="1" applyBorder="1" applyAlignment="1">
      <alignment vertical="center" wrapText="1"/>
    </xf>
    <xf numFmtId="49" fontId="9" fillId="0" borderId="0" xfId="0" applyNumberFormat="1" applyFont="1" applyAlignment="1">
      <alignment vertical="top" wrapText="1"/>
    </xf>
    <xf numFmtId="0" fontId="2" fillId="2" borderId="2" xfId="0" applyFont="1" applyFill="1" applyBorder="1" applyAlignment="1">
      <alignment horizontal="center" wrapText="1"/>
    </xf>
    <xf numFmtId="2" fontId="16" fillId="4" borderId="8" xfId="0" applyNumberFormat="1" applyFont="1" applyFill="1" applyBorder="1" applyAlignment="1">
      <alignment vertical="center" wrapText="1"/>
    </xf>
    <xf numFmtId="0" fontId="12" fillId="2" borderId="12" xfId="0" applyFont="1" applyFill="1" applyBorder="1" applyAlignment="1">
      <alignment vertical="center" wrapText="1"/>
    </xf>
    <xf numFmtId="0" fontId="12" fillId="2" borderId="15" xfId="0" applyFont="1" applyFill="1" applyBorder="1" applyAlignment="1">
      <alignment vertical="center" wrapText="1"/>
    </xf>
    <xf numFmtId="0" fontId="12" fillId="2" borderId="16" xfId="0" applyFont="1" applyFill="1" applyBorder="1" applyAlignment="1">
      <alignment vertical="center" wrapText="1"/>
    </xf>
    <xf numFmtId="0" fontId="2" fillId="2" borderId="20" xfId="0" applyFont="1" applyFill="1" applyBorder="1"/>
    <xf numFmtId="0" fontId="2" fillId="2" borderId="12" xfId="0" applyFont="1" applyFill="1" applyBorder="1"/>
    <xf numFmtId="0" fontId="2" fillId="2" borderId="21" xfId="0" applyFont="1" applyFill="1" applyBorder="1"/>
    <xf numFmtId="0" fontId="2" fillId="2" borderId="22" xfId="0" applyFont="1" applyFill="1" applyBorder="1"/>
    <xf numFmtId="0" fontId="2" fillId="2" borderId="23" xfId="0" applyFont="1" applyFill="1" applyBorder="1"/>
    <xf numFmtId="0" fontId="8" fillId="2" borderId="25" xfId="0" applyFont="1" applyFill="1" applyBorder="1" applyAlignment="1">
      <alignment vertical="center" wrapText="1"/>
    </xf>
    <xf numFmtId="0" fontId="8" fillId="2" borderId="26" xfId="0" applyFont="1" applyFill="1" applyBorder="1" applyAlignment="1">
      <alignment horizontal="center" vertical="center" wrapText="1"/>
    </xf>
    <xf numFmtId="0" fontId="11" fillId="4" borderId="27" xfId="0" applyFont="1" applyFill="1" applyBorder="1" applyAlignment="1">
      <alignment horizontal="center" vertical="center" wrapText="1"/>
    </xf>
    <xf numFmtId="0" fontId="10" fillId="2" borderId="29" xfId="0" applyFont="1" applyFill="1" applyBorder="1" applyAlignment="1">
      <alignment horizontal="center" vertical="center" wrapText="1"/>
    </xf>
    <xf numFmtId="164" fontId="10" fillId="2" borderId="28" xfId="0" applyNumberFormat="1" applyFont="1" applyFill="1" applyBorder="1" applyAlignment="1">
      <alignment vertical="center" wrapText="1"/>
    </xf>
    <xf numFmtId="164" fontId="10" fillId="4" borderId="30" xfId="0" applyNumberFormat="1" applyFont="1" applyFill="1" applyBorder="1" applyAlignment="1">
      <alignment vertical="center" wrapText="1"/>
    </xf>
    <xf numFmtId="0" fontId="11" fillId="4" borderId="31" xfId="0" applyFont="1" applyFill="1" applyBorder="1" applyAlignment="1">
      <alignment vertical="center" wrapText="1"/>
    </xf>
    <xf numFmtId="164" fontId="10" fillId="3" borderId="8" xfId="0" applyNumberFormat="1" applyFont="1" applyFill="1" applyBorder="1" applyAlignment="1" applyProtection="1">
      <alignment vertical="center" wrapText="1"/>
      <protection locked="0"/>
    </xf>
    <xf numFmtId="0" fontId="1" fillId="8" borderId="12" xfId="0" applyFont="1" applyFill="1" applyBorder="1" applyAlignment="1"/>
    <xf numFmtId="0" fontId="11" fillId="4" borderId="28" xfId="0" applyFont="1" applyFill="1" applyBorder="1" applyAlignment="1">
      <alignment vertical="center" wrapText="1"/>
    </xf>
    <xf numFmtId="0" fontId="10" fillId="7" borderId="20" xfId="0" applyFont="1" applyFill="1" applyBorder="1" applyAlignment="1">
      <alignment horizontal="center" vertical="center" wrapText="1"/>
    </xf>
    <xf numFmtId="0" fontId="10" fillId="7" borderId="12" xfId="0" applyFont="1" applyFill="1" applyBorder="1" applyAlignment="1">
      <alignment horizontal="center" vertical="center" wrapText="1"/>
    </xf>
    <xf numFmtId="0" fontId="10" fillId="7" borderId="21" xfId="0" applyFont="1" applyFill="1" applyBorder="1" applyAlignment="1">
      <alignment horizontal="center" vertical="center" wrapText="1"/>
    </xf>
    <xf numFmtId="0" fontId="6" fillId="7" borderId="12" xfId="0" applyFont="1" applyFill="1" applyBorder="1" applyAlignment="1">
      <alignment horizontal="right" wrapText="1"/>
    </xf>
    <xf numFmtId="0" fontId="7" fillId="2" borderId="20" xfId="0" applyFont="1" applyFill="1" applyBorder="1" applyAlignment="1">
      <alignment horizontal="center" vertical="center" wrapText="1"/>
    </xf>
    <xf numFmtId="0" fontId="1" fillId="0" borderId="12" xfId="0" applyFont="1" applyBorder="1"/>
    <xf numFmtId="0" fontId="1" fillId="0" borderId="20" xfId="0" applyFont="1" applyBorder="1"/>
    <xf numFmtId="0" fontId="13" fillId="2" borderId="11" xfId="0" applyFont="1" applyFill="1" applyBorder="1" applyAlignment="1">
      <alignment horizontal="right" vertical="center" wrapText="1"/>
    </xf>
    <xf numFmtId="0" fontId="1" fillId="0" borderId="1" xfId="0" applyFont="1" applyBorder="1"/>
    <xf numFmtId="164" fontId="14" fillId="6" borderId="13" xfId="0" applyNumberFormat="1" applyFont="1" applyFill="1" applyBorder="1" applyAlignment="1">
      <alignment horizontal="center" vertical="center" wrapText="1"/>
    </xf>
    <xf numFmtId="0" fontId="1" fillId="0" borderId="14" xfId="0" applyFont="1" applyBorder="1"/>
    <xf numFmtId="0" fontId="3" fillId="2" borderId="17" xfId="0" applyFont="1" applyFill="1" applyBorder="1" applyAlignment="1">
      <alignment horizontal="center" vertical="center" wrapText="1"/>
    </xf>
    <xf numFmtId="0" fontId="1" fillId="0" borderId="18" xfId="0" applyFont="1" applyBorder="1"/>
    <xf numFmtId="0" fontId="1" fillId="0" borderId="19" xfId="0" applyFont="1" applyBorder="1"/>
    <xf numFmtId="0" fontId="4" fillId="7" borderId="32" xfId="0" applyFont="1" applyFill="1" applyBorder="1" applyAlignment="1">
      <alignment horizontal="center" vertical="top" wrapText="1"/>
    </xf>
    <xf numFmtId="0" fontId="1" fillId="8" borderId="33" xfId="0" applyFont="1" applyFill="1" applyBorder="1"/>
    <xf numFmtId="0" fontId="1" fillId="8" borderId="34" xfId="0" applyFont="1" applyFill="1" applyBorder="1"/>
    <xf numFmtId="0" fontId="5" fillId="2" borderId="20" xfId="0" applyFont="1" applyFill="1" applyBorder="1" applyAlignment="1">
      <alignment horizontal="center" vertical="center" wrapText="1"/>
    </xf>
    <xf numFmtId="0" fontId="1" fillId="0" borderId="21" xfId="0" applyFont="1" applyBorder="1"/>
    <xf numFmtId="0" fontId="6" fillId="2" borderId="20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 wrapText="1"/>
    </xf>
    <xf numFmtId="0" fontId="1" fillId="0" borderId="4" xfId="0" applyFont="1" applyBorder="1"/>
    <xf numFmtId="0" fontId="1" fillId="0" borderId="2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23" xfId="0" applyFont="1" applyBorder="1"/>
    <xf numFmtId="164" fontId="10" fillId="3" borderId="35" xfId="0" applyNumberFormat="1" applyFont="1" applyFill="1" applyBorder="1" applyAlignment="1" applyProtection="1">
      <alignment vertical="center" wrapText="1"/>
      <protection locked="0"/>
    </xf>
    <xf numFmtId="164" fontId="10" fillId="2" borderId="36" xfId="0" applyNumberFormat="1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721"/>
  <sheetViews>
    <sheetView tabSelected="1" topLeftCell="A82" workbookViewId="0">
      <selection activeCell="F105" sqref="F105"/>
    </sheetView>
  </sheetViews>
  <sheetFormatPr baseColWidth="10" defaultColWidth="14.44140625" defaultRowHeight="15" customHeight="1" x14ac:dyDescent="0.3"/>
  <cols>
    <col min="1" max="1" width="7.6640625" customWidth="1"/>
    <col min="2" max="2" width="58.88671875" customWidth="1"/>
    <col min="3" max="3" width="14.5546875" customWidth="1"/>
    <col min="4" max="4" width="9.88671875" bestFit="1" customWidth="1"/>
    <col min="5" max="6" width="14.5546875" customWidth="1"/>
    <col min="7" max="7" width="16.109375" customWidth="1"/>
    <col min="8" max="26" width="11.44140625" customWidth="1"/>
  </cols>
  <sheetData>
    <row r="1" spans="1:26" ht="15" customHeight="1" thickBot="1" x14ac:dyDescent="0.35">
      <c r="A1" s="33" t="s">
        <v>0</v>
      </c>
      <c r="B1" s="34"/>
      <c r="C1" s="34"/>
      <c r="D1" s="34"/>
      <c r="E1" s="34"/>
      <c r="F1" s="34"/>
      <c r="G1" s="35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 x14ac:dyDescent="0.3">
      <c r="A2" s="44" t="s">
        <v>15</v>
      </c>
      <c r="B2" s="45"/>
      <c r="C2" s="45"/>
      <c r="D2" s="45"/>
      <c r="E2" s="45"/>
      <c r="F2" s="45"/>
      <c r="G2" s="46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 thickBot="1" x14ac:dyDescent="0.35">
      <c r="A3" s="47" t="s">
        <v>16</v>
      </c>
      <c r="B3" s="48"/>
      <c r="C3" s="48"/>
      <c r="D3" s="48"/>
      <c r="E3" s="48"/>
      <c r="F3" s="48"/>
      <c r="G3" s="49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 x14ac:dyDescent="0.3">
      <c r="A4" s="18"/>
      <c r="B4" s="19"/>
      <c r="C4" s="19"/>
      <c r="D4" s="19"/>
      <c r="E4" s="19"/>
      <c r="F4" s="19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 x14ac:dyDescent="0.3">
      <c r="A5" s="50" t="s">
        <v>1</v>
      </c>
      <c r="B5" s="38"/>
      <c r="C5" s="38"/>
      <c r="D5" s="38"/>
      <c r="E5" s="38"/>
      <c r="F5" s="38"/>
      <c r="G5" s="5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 x14ac:dyDescent="0.3">
      <c r="A6" s="52" t="s">
        <v>2</v>
      </c>
      <c r="B6" s="38"/>
      <c r="C6" s="38"/>
      <c r="D6" s="38"/>
      <c r="E6" s="38"/>
      <c r="F6" s="38"/>
      <c r="G6" s="5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 thickBot="1" x14ac:dyDescent="0.35">
      <c r="A7" s="18"/>
      <c r="B7" s="19"/>
      <c r="C7" s="19"/>
      <c r="D7" s="19"/>
      <c r="E7" s="19"/>
      <c r="F7" s="19"/>
      <c r="G7" s="20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" customHeight="1" x14ac:dyDescent="0.3">
      <c r="A8" s="37" t="s">
        <v>3</v>
      </c>
      <c r="B8" s="38"/>
      <c r="C8" s="53"/>
      <c r="D8" s="54"/>
      <c r="E8" s="54"/>
      <c r="F8" s="54"/>
      <c r="G8" s="55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 thickBot="1" x14ac:dyDescent="0.35">
      <c r="A9" s="39"/>
      <c r="B9" s="38"/>
      <c r="C9" s="56"/>
      <c r="D9" s="57"/>
      <c r="E9" s="57"/>
      <c r="F9" s="57"/>
      <c r="G9" s="58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 thickBot="1" x14ac:dyDescent="0.35">
      <c r="A10" s="21"/>
      <c r="B10" s="2"/>
      <c r="C10" s="2"/>
      <c r="D10" s="2"/>
      <c r="E10" s="2"/>
      <c r="F10" s="2"/>
      <c r="G10" s="22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38.4" customHeight="1" thickBot="1" x14ac:dyDescent="0.35">
      <c r="A11" s="23" t="s">
        <v>4</v>
      </c>
      <c r="B11" s="3" t="s">
        <v>5</v>
      </c>
      <c r="C11" s="4" t="s">
        <v>6</v>
      </c>
      <c r="D11" s="4" t="s">
        <v>7</v>
      </c>
      <c r="E11" s="4" t="s">
        <v>8</v>
      </c>
      <c r="F11" s="4" t="s">
        <v>9</v>
      </c>
      <c r="G11" s="24" t="s">
        <v>10</v>
      </c>
      <c r="H11" s="1"/>
      <c r="I11" s="1"/>
      <c r="J11" s="1"/>
      <c r="K11" s="5"/>
      <c r="L11" s="1"/>
      <c r="M11" s="5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 x14ac:dyDescent="0.3">
      <c r="A12" s="25"/>
      <c r="B12" s="14" t="s">
        <v>17</v>
      </c>
      <c r="C12" s="6"/>
      <c r="D12" s="6"/>
      <c r="E12" s="6"/>
      <c r="F12" s="28"/>
      <c r="G12" s="29"/>
      <c r="H12" s="1"/>
      <c r="I12" s="1"/>
      <c r="J12" s="1"/>
      <c r="K12" s="5"/>
      <c r="L12" s="1"/>
      <c r="M12" s="5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 x14ac:dyDescent="0.3">
      <c r="A13" s="26">
        <v>1</v>
      </c>
      <c r="B13" s="7" t="s">
        <v>18</v>
      </c>
      <c r="C13" s="8">
        <v>2</v>
      </c>
      <c r="D13" s="9">
        <v>668.47</v>
      </c>
      <c r="E13" s="9">
        <f>ROUND(C13*D13,2)</f>
        <v>1336.94</v>
      </c>
      <c r="F13" s="59">
        <v>0</v>
      </c>
      <c r="G13" s="60">
        <f t="shared" ref="G13" si="0">IF(F13&gt;D13,F13/0,ROUND(C13*F13,2))</f>
        <v>0</v>
      </c>
      <c r="H13" s="1"/>
      <c r="I13" s="1"/>
      <c r="J13" s="1"/>
      <c r="K13" s="5"/>
      <c r="L13" s="1"/>
      <c r="M13" s="5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x14ac:dyDescent="0.3">
      <c r="A14" s="25"/>
      <c r="B14" s="14" t="s">
        <v>19</v>
      </c>
      <c r="C14" s="6"/>
      <c r="D14" s="6"/>
      <c r="E14" s="6"/>
      <c r="F14" s="6"/>
      <c r="G14" s="32"/>
      <c r="H14" s="1"/>
      <c r="I14" s="1"/>
      <c r="J14" s="1"/>
      <c r="K14" s="5"/>
      <c r="L14" s="1"/>
      <c r="M14" s="5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 x14ac:dyDescent="0.3">
      <c r="A15" s="26">
        <v>1</v>
      </c>
      <c r="B15" s="7" t="s">
        <v>20</v>
      </c>
      <c r="C15" s="8">
        <v>1</v>
      </c>
      <c r="D15" s="9">
        <v>3033.04</v>
      </c>
      <c r="E15" s="9">
        <f t="shared" ref="E15:E77" si="1">ROUND(C15*D15,2)</f>
        <v>3033.04</v>
      </c>
      <c r="F15" s="30">
        <v>0</v>
      </c>
      <c r="G15" s="27">
        <f t="shared" ref="G15:G77" si="2">IF(F15&gt;D15,F15/0,ROUND(C15*F15,2))</f>
        <v>0</v>
      </c>
      <c r="H15" s="1"/>
      <c r="I15" s="1"/>
      <c r="J15" s="1"/>
      <c r="K15" s="5"/>
      <c r="L15" s="1"/>
      <c r="M15" s="5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x14ac:dyDescent="0.3">
      <c r="A16" s="26">
        <v>1</v>
      </c>
      <c r="B16" s="7" t="s">
        <v>12</v>
      </c>
      <c r="C16" s="8">
        <v>1</v>
      </c>
      <c r="D16" s="9">
        <v>1413.53</v>
      </c>
      <c r="E16" s="9">
        <f t="shared" si="1"/>
        <v>1413.53</v>
      </c>
      <c r="F16" s="30">
        <v>0</v>
      </c>
      <c r="G16" s="27">
        <f t="shared" si="2"/>
        <v>0</v>
      </c>
      <c r="H16" s="1"/>
      <c r="I16" s="1"/>
      <c r="J16" s="1"/>
      <c r="K16" s="5"/>
      <c r="L16" s="1"/>
      <c r="M16" s="5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x14ac:dyDescent="0.3">
      <c r="A17" s="26">
        <v>1</v>
      </c>
      <c r="B17" s="7" t="s">
        <v>21</v>
      </c>
      <c r="C17" s="8">
        <v>1</v>
      </c>
      <c r="D17" s="9">
        <v>401.08</v>
      </c>
      <c r="E17" s="9">
        <f t="shared" si="1"/>
        <v>401.08</v>
      </c>
      <c r="F17" s="30">
        <v>0</v>
      </c>
      <c r="G17" s="27">
        <f t="shared" si="2"/>
        <v>0</v>
      </c>
      <c r="H17" s="1"/>
      <c r="I17" s="1"/>
      <c r="J17" s="1"/>
      <c r="K17" s="5"/>
      <c r="L17" s="1"/>
      <c r="M17" s="5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x14ac:dyDescent="0.3">
      <c r="A18" s="26">
        <v>1</v>
      </c>
      <c r="B18" s="7" t="s">
        <v>22</v>
      </c>
      <c r="C18" s="8">
        <v>12</v>
      </c>
      <c r="D18" s="9">
        <v>307.45</v>
      </c>
      <c r="E18" s="9">
        <f t="shared" si="1"/>
        <v>3689.4</v>
      </c>
      <c r="F18" s="30">
        <v>0</v>
      </c>
      <c r="G18" s="27">
        <f t="shared" si="2"/>
        <v>0</v>
      </c>
      <c r="H18" s="1"/>
      <c r="I18" s="1"/>
      <c r="J18" s="1"/>
      <c r="K18" s="5"/>
      <c r="L18" s="1"/>
      <c r="M18" s="5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 x14ac:dyDescent="0.3">
      <c r="A19" s="26">
        <v>1</v>
      </c>
      <c r="B19" s="7" t="s">
        <v>23</v>
      </c>
      <c r="C19" s="8">
        <v>1</v>
      </c>
      <c r="D19" s="9">
        <v>2894.52</v>
      </c>
      <c r="E19" s="9">
        <f t="shared" si="1"/>
        <v>2894.52</v>
      </c>
      <c r="F19" s="30">
        <v>0</v>
      </c>
      <c r="G19" s="27">
        <f t="shared" si="2"/>
        <v>0</v>
      </c>
      <c r="H19" s="1"/>
      <c r="I19" s="1"/>
      <c r="J19" s="1"/>
      <c r="K19" s="5"/>
      <c r="L19" s="1"/>
      <c r="M19" s="5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3">
      <c r="A20" s="26">
        <v>1</v>
      </c>
      <c r="B20" s="7" t="s">
        <v>24</v>
      </c>
      <c r="C20" s="8">
        <v>1</v>
      </c>
      <c r="D20" s="9">
        <v>1063.0999999999999</v>
      </c>
      <c r="E20" s="9">
        <f t="shared" si="1"/>
        <v>1063.0999999999999</v>
      </c>
      <c r="F20" s="30">
        <v>0</v>
      </c>
      <c r="G20" s="27">
        <f t="shared" si="2"/>
        <v>0</v>
      </c>
      <c r="H20" s="1"/>
      <c r="I20" s="1"/>
      <c r="J20" s="1"/>
      <c r="K20" s="5"/>
      <c r="L20" s="1"/>
      <c r="M20" s="5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x14ac:dyDescent="0.3">
      <c r="A21" s="26">
        <v>1</v>
      </c>
      <c r="B21" s="7" t="s">
        <v>25</v>
      </c>
      <c r="C21" s="8">
        <v>1</v>
      </c>
      <c r="D21" s="9">
        <v>1063.0999999999999</v>
      </c>
      <c r="E21" s="9">
        <f t="shared" si="1"/>
        <v>1063.0999999999999</v>
      </c>
      <c r="F21" s="30">
        <v>0</v>
      </c>
      <c r="G21" s="27">
        <f t="shared" si="2"/>
        <v>0</v>
      </c>
      <c r="H21" s="1"/>
      <c r="I21" s="1"/>
      <c r="J21" s="1"/>
      <c r="K21" s="5"/>
      <c r="L21" s="1"/>
      <c r="M21" s="5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3">
      <c r="A22" s="25">
        <v>1</v>
      </c>
      <c r="B22" s="14" t="s">
        <v>26</v>
      </c>
      <c r="C22" s="6"/>
      <c r="D22" s="6"/>
      <c r="E22" s="6"/>
      <c r="F22" s="6"/>
      <c r="G22" s="32"/>
      <c r="H22" s="1"/>
      <c r="I22" s="1"/>
      <c r="J22" s="1"/>
      <c r="K22" s="5"/>
      <c r="L22" s="1"/>
      <c r="M22" s="5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3">
      <c r="A23" s="26">
        <v>1</v>
      </c>
      <c r="B23" s="7" t="s">
        <v>27</v>
      </c>
      <c r="C23" s="8">
        <v>1</v>
      </c>
      <c r="D23" s="9">
        <v>2201.12</v>
      </c>
      <c r="E23" s="9">
        <f t="shared" si="1"/>
        <v>2201.12</v>
      </c>
      <c r="F23" s="30">
        <v>0</v>
      </c>
      <c r="G23" s="27">
        <f t="shared" si="2"/>
        <v>0</v>
      </c>
      <c r="H23" s="1"/>
      <c r="I23" s="1"/>
      <c r="J23" s="1"/>
      <c r="K23" s="5"/>
      <c r="L23" s="1"/>
      <c r="M23" s="5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3">
      <c r="A24" s="25">
        <v>1</v>
      </c>
      <c r="B24" s="14" t="s">
        <v>28</v>
      </c>
      <c r="C24" s="6"/>
      <c r="D24" s="6"/>
      <c r="E24" s="6"/>
      <c r="F24" s="6"/>
      <c r="G24" s="32"/>
      <c r="H24" s="1"/>
      <c r="I24" s="1"/>
      <c r="J24" s="1"/>
      <c r="K24" s="5"/>
      <c r="L24" s="1"/>
      <c r="M24" s="5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3">
      <c r="A25" s="26">
        <v>1</v>
      </c>
      <c r="B25" s="7" t="s">
        <v>29</v>
      </c>
      <c r="C25" s="8">
        <v>12</v>
      </c>
      <c r="D25" s="9">
        <v>338.13</v>
      </c>
      <c r="E25" s="9">
        <f t="shared" si="1"/>
        <v>4057.56</v>
      </c>
      <c r="F25" s="30">
        <v>0</v>
      </c>
      <c r="G25" s="27">
        <f t="shared" si="2"/>
        <v>0</v>
      </c>
      <c r="H25" s="1"/>
      <c r="I25" s="1"/>
      <c r="J25" s="1"/>
      <c r="K25" s="5"/>
      <c r="L25" s="1"/>
      <c r="M25" s="5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3">
      <c r="A26" s="25">
        <v>1</v>
      </c>
      <c r="B26" s="14" t="s">
        <v>30</v>
      </c>
      <c r="C26" s="6"/>
      <c r="D26" s="6"/>
      <c r="E26" s="6"/>
      <c r="F26" s="6"/>
      <c r="G26" s="32"/>
      <c r="H26" s="1"/>
      <c r="I26" s="1"/>
      <c r="J26" s="1"/>
      <c r="K26" s="5"/>
      <c r="L26" s="1"/>
      <c r="M26" s="5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3">
      <c r="A27" s="26">
        <v>1</v>
      </c>
      <c r="B27" s="7" t="s">
        <v>31</v>
      </c>
      <c r="C27" s="8">
        <v>12</v>
      </c>
      <c r="D27" s="9">
        <v>477.34</v>
      </c>
      <c r="E27" s="9">
        <f t="shared" si="1"/>
        <v>5728.08</v>
      </c>
      <c r="F27" s="30">
        <v>0</v>
      </c>
      <c r="G27" s="27">
        <f t="shared" si="2"/>
        <v>0</v>
      </c>
      <c r="H27" s="1"/>
      <c r="I27" s="1"/>
      <c r="J27" s="1"/>
      <c r="K27" s="5"/>
      <c r="L27" s="1"/>
      <c r="M27" s="5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3">
      <c r="A28" s="26">
        <v>1</v>
      </c>
      <c r="B28" s="7" t="s">
        <v>32</v>
      </c>
      <c r="C28" s="8">
        <v>12</v>
      </c>
      <c r="D28" s="9">
        <v>411.05</v>
      </c>
      <c r="E28" s="9">
        <f t="shared" si="1"/>
        <v>4932.6000000000004</v>
      </c>
      <c r="F28" s="30">
        <v>0</v>
      </c>
      <c r="G28" s="27">
        <f t="shared" si="2"/>
        <v>0</v>
      </c>
      <c r="H28" s="1"/>
      <c r="I28" s="1"/>
      <c r="J28" s="1"/>
      <c r="K28" s="5"/>
      <c r="L28" s="1"/>
      <c r="M28" s="5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3">
      <c r="A29" s="25">
        <v>1</v>
      </c>
      <c r="B29" s="14" t="s">
        <v>33</v>
      </c>
      <c r="C29" s="6"/>
      <c r="D29" s="6"/>
      <c r="E29" s="6"/>
      <c r="F29" s="6"/>
      <c r="G29" s="32"/>
      <c r="H29" s="1"/>
      <c r="I29" s="1"/>
      <c r="J29" s="1"/>
      <c r="K29" s="5"/>
      <c r="L29" s="1"/>
      <c r="M29" s="5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3">
      <c r="A30" s="26">
        <v>1</v>
      </c>
      <c r="B30" s="7" t="s">
        <v>34</v>
      </c>
      <c r="C30" s="8">
        <v>1</v>
      </c>
      <c r="D30" s="9">
        <v>4773.53</v>
      </c>
      <c r="E30" s="9">
        <f t="shared" si="1"/>
        <v>4773.53</v>
      </c>
      <c r="F30" s="30">
        <v>0</v>
      </c>
      <c r="G30" s="27">
        <f t="shared" si="2"/>
        <v>0</v>
      </c>
      <c r="H30" s="1"/>
      <c r="I30" s="1"/>
      <c r="J30" s="1"/>
      <c r="K30" s="5"/>
      <c r="L30" s="1"/>
      <c r="M30" s="5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3">
      <c r="A31" s="26">
        <v>1</v>
      </c>
      <c r="B31" s="7" t="s">
        <v>35</v>
      </c>
      <c r="C31" s="8">
        <v>12</v>
      </c>
      <c r="D31" s="9">
        <v>324.87</v>
      </c>
      <c r="E31" s="9">
        <f t="shared" si="1"/>
        <v>3898.44</v>
      </c>
      <c r="F31" s="30">
        <v>0</v>
      </c>
      <c r="G31" s="27">
        <f t="shared" si="2"/>
        <v>0</v>
      </c>
      <c r="H31" s="1"/>
      <c r="I31" s="1"/>
      <c r="J31" s="1"/>
      <c r="K31" s="5"/>
      <c r="L31" s="1"/>
      <c r="M31" s="5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3">
      <c r="A32" s="25">
        <v>1</v>
      </c>
      <c r="B32" s="14" t="s">
        <v>36</v>
      </c>
      <c r="C32" s="6"/>
      <c r="D32" s="6"/>
      <c r="E32" s="6"/>
      <c r="F32" s="6"/>
      <c r="G32" s="32"/>
      <c r="H32" s="1"/>
      <c r="I32" s="1"/>
      <c r="J32" s="1"/>
      <c r="K32" s="5"/>
      <c r="L32" s="1"/>
      <c r="M32" s="5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3">
      <c r="A33" s="26">
        <v>1</v>
      </c>
      <c r="B33" s="7" t="s">
        <v>37</v>
      </c>
      <c r="C33" s="8">
        <v>12</v>
      </c>
      <c r="D33" s="9">
        <v>444.2</v>
      </c>
      <c r="E33" s="9">
        <f t="shared" si="1"/>
        <v>5330.4</v>
      </c>
      <c r="F33" s="30">
        <v>0</v>
      </c>
      <c r="G33" s="27">
        <f t="shared" si="2"/>
        <v>0</v>
      </c>
      <c r="H33" s="1"/>
      <c r="I33" s="1"/>
      <c r="J33" s="1"/>
      <c r="K33" s="5"/>
      <c r="L33" s="1"/>
      <c r="M33" s="5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3">
      <c r="A34" s="25">
        <v>1</v>
      </c>
      <c r="B34" s="14" t="s">
        <v>38</v>
      </c>
      <c r="C34" s="6"/>
      <c r="D34" s="6"/>
      <c r="E34" s="6"/>
      <c r="F34" s="6"/>
      <c r="G34" s="32"/>
      <c r="H34" s="1"/>
      <c r="I34" s="1"/>
      <c r="J34" s="1"/>
      <c r="K34" s="5"/>
      <c r="L34" s="1"/>
      <c r="M34" s="5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x14ac:dyDescent="0.3">
      <c r="A35" s="26">
        <v>1</v>
      </c>
      <c r="B35" s="7" t="s">
        <v>39</v>
      </c>
      <c r="C35" s="8">
        <v>12</v>
      </c>
      <c r="D35" s="9">
        <v>477.34</v>
      </c>
      <c r="E35" s="9">
        <f t="shared" si="1"/>
        <v>5728.08</v>
      </c>
      <c r="F35" s="30">
        <v>0</v>
      </c>
      <c r="G35" s="27">
        <f t="shared" si="2"/>
        <v>0</v>
      </c>
      <c r="H35" s="1"/>
      <c r="I35" s="1"/>
      <c r="J35" s="1"/>
      <c r="K35" s="5"/>
      <c r="L35" s="1"/>
      <c r="M35" s="5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 x14ac:dyDescent="0.3">
      <c r="A36" s="25">
        <v>1</v>
      </c>
      <c r="B36" s="14" t="s">
        <v>40</v>
      </c>
      <c r="C36" s="6"/>
      <c r="D36" s="6"/>
      <c r="E36" s="6"/>
      <c r="F36" s="6"/>
      <c r="G36" s="32"/>
      <c r="H36" s="1"/>
      <c r="I36" s="1"/>
      <c r="J36" s="1"/>
      <c r="K36" s="5"/>
      <c r="L36" s="1"/>
      <c r="M36" s="5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 x14ac:dyDescent="0.3">
      <c r="A37" s="26">
        <v>1</v>
      </c>
      <c r="B37" s="7" t="s">
        <v>41</v>
      </c>
      <c r="C37" s="8">
        <v>2</v>
      </c>
      <c r="D37" s="9">
        <v>1060.79</v>
      </c>
      <c r="E37" s="9">
        <f t="shared" si="1"/>
        <v>2121.58</v>
      </c>
      <c r="F37" s="30">
        <v>0</v>
      </c>
      <c r="G37" s="27">
        <f t="shared" si="2"/>
        <v>0</v>
      </c>
      <c r="H37" s="1"/>
      <c r="I37" s="1"/>
      <c r="J37" s="1"/>
      <c r="K37" s="5"/>
      <c r="L37" s="1"/>
      <c r="M37" s="5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 x14ac:dyDescent="0.3">
      <c r="A38" s="25">
        <v>1</v>
      </c>
      <c r="B38" s="14" t="s">
        <v>42</v>
      </c>
      <c r="C38" s="6"/>
      <c r="D38" s="6"/>
      <c r="E38" s="6"/>
      <c r="F38" s="6"/>
      <c r="G38" s="32"/>
      <c r="H38" s="1"/>
      <c r="I38" s="1"/>
      <c r="J38" s="1"/>
      <c r="K38" s="5"/>
      <c r="L38" s="1"/>
      <c r="M38" s="5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 x14ac:dyDescent="0.3">
      <c r="A39" s="26">
        <v>1</v>
      </c>
      <c r="B39" s="7" t="s">
        <v>43</v>
      </c>
      <c r="C39" s="8">
        <v>4</v>
      </c>
      <c r="D39" s="9">
        <v>344.75</v>
      </c>
      <c r="E39" s="9">
        <f t="shared" si="1"/>
        <v>1379</v>
      </c>
      <c r="F39" s="30">
        <v>0</v>
      </c>
      <c r="G39" s="27">
        <f t="shared" si="2"/>
        <v>0</v>
      </c>
      <c r="H39" s="1"/>
      <c r="I39" s="1"/>
      <c r="J39" s="1"/>
      <c r="K39" s="5"/>
      <c r="L39" s="1"/>
      <c r="M39" s="5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 x14ac:dyDescent="0.3">
      <c r="A40" s="26">
        <v>1</v>
      </c>
      <c r="B40" s="7" t="s">
        <v>44</v>
      </c>
      <c r="C40" s="8">
        <v>4</v>
      </c>
      <c r="D40" s="9">
        <v>324.87</v>
      </c>
      <c r="E40" s="9">
        <f t="shared" si="1"/>
        <v>1299.48</v>
      </c>
      <c r="F40" s="30">
        <v>0</v>
      </c>
      <c r="G40" s="27">
        <f t="shared" si="2"/>
        <v>0</v>
      </c>
      <c r="H40" s="1"/>
      <c r="I40" s="1"/>
      <c r="J40" s="1"/>
      <c r="K40" s="5"/>
      <c r="L40" s="1"/>
      <c r="M40" s="5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 x14ac:dyDescent="0.3">
      <c r="A41" s="26">
        <v>1</v>
      </c>
      <c r="B41" s="7" t="s">
        <v>45</v>
      </c>
      <c r="C41" s="8">
        <v>2</v>
      </c>
      <c r="D41" s="9">
        <v>152.49</v>
      </c>
      <c r="E41" s="9">
        <f t="shared" si="1"/>
        <v>304.98</v>
      </c>
      <c r="F41" s="30">
        <v>0</v>
      </c>
      <c r="G41" s="27">
        <f t="shared" si="2"/>
        <v>0</v>
      </c>
      <c r="H41" s="1"/>
      <c r="I41" s="1"/>
      <c r="J41" s="1"/>
      <c r="K41" s="5"/>
      <c r="L41" s="1"/>
      <c r="M41" s="5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 x14ac:dyDescent="0.3">
      <c r="A42" s="26">
        <v>1</v>
      </c>
      <c r="B42" s="7" t="s">
        <v>46</v>
      </c>
      <c r="C42" s="8">
        <v>1</v>
      </c>
      <c r="D42" s="9">
        <v>324.87</v>
      </c>
      <c r="E42" s="9">
        <f t="shared" si="1"/>
        <v>324.87</v>
      </c>
      <c r="F42" s="30">
        <v>0</v>
      </c>
      <c r="G42" s="27">
        <f t="shared" si="2"/>
        <v>0</v>
      </c>
      <c r="H42" s="1"/>
      <c r="I42" s="1"/>
      <c r="J42" s="1"/>
      <c r="K42" s="5"/>
      <c r="L42" s="1"/>
      <c r="M42" s="5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x14ac:dyDescent="0.3">
      <c r="A43" s="26">
        <v>1</v>
      </c>
      <c r="B43" s="7" t="s">
        <v>47</v>
      </c>
      <c r="C43" s="8">
        <v>30</v>
      </c>
      <c r="D43" s="9">
        <v>172.38</v>
      </c>
      <c r="E43" s="9">
        <f t="shared" si="1"/>
        <v>5171.3999999999996</v>
      </c>
      <c r="F43" s="30">
        <v>0</v>
      </c>
      <c r="G43" s="27">
        <f t="shared" si="2"/>
        <v>0</v>
      </c>
      <c r="H43" s="1"/>
      <c r="I43" s="1"/>
      <c r="J43" s="1"/>
      <c r="K43" s="5"/>
      <c r="L43" s="1"/>
      <c r="M43" s="5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x14ac:dyDescent="0.3">
      <c r="A44" s="26">
        <v>1</v>
      </c>
      <c r="B44" s="7" t="s">
        <v>48</v>
      </c>
      <c r="C44" s="8">
        <v>15</v>
      </c>
      <c r="D44" s="9">
        <v>238.68</v>
      </c>
      <c r="E44" s="9">
        <f t="shared" si="1"/>
        <v>3580.2</v>
      </c>
      <c r="F44" s="30">
        <v>0</v>
      </c>
      <c r="G44" s="27">
        <f t="shared" si="2"/>
        <v>0</v>
      </c>
      <c r="H44" s="1"/>
      <c r="I44" s="1"/>
      <c r="J44" s="1"/>
      <c r="K44" s="5"/>
      <c r="L44" s="1"/>
      <c r="M44" s="5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3">
      <c r="A45" s="26">
        <v>1</v>
      </c>
      <c r="B45" s="7" t="s">
        <v>49</v>
      </c>
      <c r="C45" s="8">
        <v>1</v>
      </c>
      <c r="D45" s="9">
        <v>543.64</v>
      </c>
      <c r="E45" s="9">
        <f t="shared" si="1"/>
        <v>543.64</v>
      </c>
      <c r="F45" s="30">
        <v>0</v>
      </c>
      <c r="G45" s="27">
        <f t="shared" si="2"/>
        <v>0</v>
      </c>
      <c r="H45" s="1"/>
      <c r="I45" s="1"/>
      <c r="J45" s="1"/>
      <c r="K45" s="5"/>
      <c r="L45" s="1"/>
      <c r="M45" s="5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x14ac:dyDescent="0.3">
      <c r="A46" s="26">
        <v>1</v>
      </c>
      <c r="B46" s="7" t="s">
        <v>50</v>
      </c>
      <c r="C46" s="8">
        <v>1</v>
      </c>
      <c r="D46" s="9">
        <v>716.03</v>
      </c>
      <c r="E46" s="9">
        <f t="shared" si="1"/>
        <v>716.03</v>
      </c>
      <c r="F46" s="30">
        <v>0</v>
      </c>
      <c r="G46" s="27">
        <f t="shared" si="2"/>
        <v>0</v>
      </c>
      <c r="H46" s="1"/>
      <c r="I46" s="1"/>
      <c r="J46" s="1"/>
      <c r="K46" s="5"/>
      <c r="L46" s="1"/>
      <c r="M46" s="5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3">
      <c r="A47" s="26">
        <v>1</v>
      </c>
      <c r="B47" s="7" t="s">
        <v>51</v>
      </c>
      <c r="C47" s="8">
        <v>1</v>
      </c>
      <c r="D47" s="9">
        <v>716.03</v>
      </c>
      <c r="E47" s="9">
        <f t="shared" si="1"/>
        <v>716.03</v>
      </c>
      <c r="F47" s="30">
        <v>0</v>
      </c>
      <c r="G47" s="27">
        <f t="shared" si="2"/>
        <v>0</v>
      </c>
      <c r="H47" s="1"/>
      <c r="I47" s="1"/>
      <c r="J47" s="1"/>
      <c r="K47" s="5"/>
      <c r="L47" s="1"/>
      <c r="M47" s="5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3">
      <c r="A48" s="26">
        <v>1</v>
      </c>
      <c r="B48" s="7" t="s">
        <v>52</v>
      </c>
      <c r="C48" s="8">
        <v>36</v>
      </c>
      <c r="D48" s="9">
        <v>251.93</v>
      </c>
      <c r="E48" s="9">
        <f t="shared" si="1"/>
        <v>9069.48</v>
      </c>
      <c r="F48" s="30">
        <v>0</v>
      </c>
      <c r="G48" s="27">
        <f t="shared" si="2"/>
        <v>0</v>
      </c>
      <c r="H48" s="1"/>
      <c r="I48" s="1"/>
      <c r="J48" s="1"/>
      <c r="K48" s="5"/>
      <c r="L48" s="1"/>
      <c r="M48" s="5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x14ac:dyDescent="0.3">
      <c r="A49" s="26">
        <v>1</v>
      </c>
      <c r="B49" s="7" t="s">
        <v>53</v>
      </c>
      <c r="C49" s="8">
        <v>12</v>
      </c>
      <c r="D49" s="9">
        <v>510.5</v>
      </c>
      <c r="E49" s="9">
        <f t="shared" si="1"/>
        <v>6126</v>
      </c>
      <c r="F49" s="30">
        <v>0</v>
      </c>
      <c r="G49" s="27">
        <f t="shared" si="2"/>
        <v>0</v>
      </c>
      <c r="H49" s="1"/>
      <c r="I49" s="1"/>
      <c r="J49" s="1"/>
      <c r="K49" s="5"/>
      <c r="L49" s="1"/>
      <c r="M49" s="5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3">
      <c r="A50" s="26">
        <v>1</v>
      </c>
      <c r="B50" s="7" t="s">
        <v>54</v>
      </c>
      <c r="C50" s="8">
        <v>1</v>
      </c>
      <c r="D50" s="9">
        <v>676.24</v>
      </c>
      <c r="E50" s="9">
        <f t="shared" si="1"/>
        <v>676.24</v>
      </c>
      <c r="F50" s="30">
        <v>0</v>
      </c>
      <c r="G50" s="27">
        <f t="shared" si="2"/>
        <v>0</v>
      </c>
      <c r="H50" s="1"/>
      <c r="I50" s="1"/>
      <c r="J50" s="1"/>
      <c r="K50" s="5"/>
      <c r="L50" s="1"/>
      <c r="M50" s="5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x14ac:dyDescent="0.3">
      <c r="A51" s="26">
        <v>1</v>
      </c>
      <c r="B51" s="7" t="s">
        <v>55</v>
      </c>
      <c r="C51" s="8">
        <v>2</v>
      </c>
      <c r="D51" s="9">
        <v>64.64</v>
      </c>
      <c r="E51" s="9">
        <f t="shared" si="1"/>
        <v>129.28</v>
      </c>
      <c r="F51" s="30">
        <v>0</v>
      </c>
      <c r="G51" s="27">
        <f t="shared" si="2"/>
        <v>0</v>
      </c>
      <c r="H51" s="1"/>
      <c r="I51" s="1"/>
      <c r="J51" s="1"/>
      <c r="K51" s="5"/>
      <c r="L51" s="1"/>
      <c r="M51" s="5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x14ac:dyDescent="0.3">
      <c r="A52" s="26">
        <v>1</v>
      </c>
      <c r="B52" s="7" t="s">
        <v>56</v>
      </c>
      <c r="C52" s="8">
        <v>1</v>
      </c>
      <c r="D52" s="9">
        <v>258.58</v>
      </c>
      <c r="E52" s="9">
        <f t="shared" si="1"/>
        <v>258.58</v>
      </c>
      <c r="F52" s="30">
        <v>0</v>
      </c>
      <c r="G52" s="27">
        <f t="shared" si="2"/>
        <v>0</v>
      </c>
      <c r="H52" s="1"/>
      <c r="I52" s="1"/>
      <c r="J52" s="1"/>
      <c r="K52" s="5"/>
      <c r="L52" s="1"/>
      <c r="M52" s="5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3">
      <c r="A53" s="26">
        <v>1</v>
      </c>
      <c r="B53" s="7" t="s">
        <v>57</v>
      </c>
      <c r="C53" s="8">
        <v>1</v>
      </c>
      <c r="D53" s="9">
        <v>238.68</v>
      </c>
      <c r="E53" s="9">
        <f t="shared" si="1"/>
        <v>238.68</v>
      </c>
      <c r="F53" s="30">
        <v>0</v>
      </c>
      <c r="G53" s="27">
        <f t="shared" si="2"/>
        <v>0</v>
      </c>
      <c r="H53" s="1"/>
      <c r="I53" s="1"/>
      <c r="J53" s="1"/>
      <c r="K53" s="5"/>
      <c r="L53" s="1"/>
      <c r="M53" s="5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3">
      <c r="A54" s="26">
        <v>1</v>
      </c>
      <c r="B54" s="7" t="s">
        <v>58</v>
      </c>
      <c r="C54" s="8">
        <v>1</v>
      </c>
      <c r="D54" s="9">
        <v>822.11</v>
      </c>
      <c r="E54" s="9">
        <f t="shared" si="1"/>
        <v>822.11</v>
      </c>
      <c r="F54" s="30">
        <v>0</v>
      </c>
      <c r="G54" s="27">
        <f t="shared" si="2"/>
        <v>0</v>
      </c>
      <c r="H54" s="1"/>
      <c r="I54" s="1"/>
      <c r="J54" s="1"/>
      <c r="K54" s="5"/>
      <c r="L54" s="1"/>
      <c r="M54" s="5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3">
      <c r="A55" s="25">
        <v>1</v>
      </c>
      <c r="B55" s="14" t="s">
        <v>59</v>
      </c>
      <c r="C55" s="6"/>
      <c r="D55" s="6"/>
      <c r="E55" s="6"/>
      <c r="F55" s="6"/>
      <c r="G55" s="32"/>
      <c r="H55" s="1"/>
      <c r="I55" s="1"/>
      <c r="J55" s="1"/>
      <c r="K55" s="5"/>
      <c r="L55" s="1"/>
      <c r="M55" s="5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3">
      <c r="A56" s="26">
        <v>1</v>
      </c>
      <c r="B56" s="7" t="s">
        <v>60</v>
      </c>
      <c r="C56" s="8">
        <v>4</v>
      </c>
      <c r="D56" s="9">
        <v>285.08999999999997</v>
      </c>
      <c r="E56" s="9">
        <f t="shared" si="1"/>
        <v>1140.3599999999999</v>
      </c>
      <c r="F56" s="30">
        <v>0</v>
      </c>
      <c r="G56" s="27">
        <f t="shared" si="2"/>
        <v>0</v>
      </c>
      <c r="H56" s="1"/>
      <c r="I56" s="1"/>
      <c r="J56" s="1"/>
      <c r="K56" s="5"/>
      <c r="L56" s="1"/>
      <c r="M56" s="5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3">
      <c r="A57" s="26">
        <v>1</v>
      </c>
      <c r="B57" s="7" t="s">
        <v>61</v>
      </c>
      <c r="C57" s="8">
        <v>1</v>
      </c>
      <c r="D57" s="9">
        <v>285.08999999999997</v>
      </c>
      <c r="E57" s="9">
        <f t="shared" si="1"/>
        <v>285.08999999999997</v>
      </c>
      <c r="F57" s="30">
        <v>0</v>
      </c>
      <c r="G57" s="27">
        <f t="shared" si="2"/>
        <v>0</v>
      </c>
      <c r="H57" s="1"/>
      <c r="I57" s="1"/>
      <c r="J57" s="1"/>
      <c r="K57" s="5"/>
      <c r="L57" s="1"/>
      <c r="M57" s="5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3">
      <c r="A58" s="26">
        <v>1</v>
      </c>
      <c r="B58" s="7" t="s">
        <v>62</v>
      </c>
      <c r="C58" s="8">
        <v>12</v>
      </c>
      <c r="D58" s="9">
        <v>371.28</v>
      </c>
      <c r="E58" s="9">
        <f t="shared" si="1"/>
        <v>4455.3599999999997</v>
      </c>
      <c r="F58" s="30">
        <v>0</v>
      </c>
      <c r="G58" s="27">
        <f t="shared" si="2"/>
        <v>0</v>
      </c>
      <c r="H58" s="1"/>
      <c r="I58" s="1"/>
      <c r="J58" s="1"/>
      <c r="K58" s="5"/>
      <c r="L58" s="1"/>
      <c r="M58" s="5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3">
      <c r="A59" s="26">
        <v>1</v>
      </c>
      <c r="B59" s="7" t="s">
        <v>63</v>
      </c>
      <c r="C59" s="8">
        <v>1</v>
      </c>
      <c r="D59" s="9">
        <v>371.28</v>
      </c>
      <c r="E59" s="9">
        <f t="shared" si="1"/>
        <v>371.28</v>
      </c>
      <c r="F59" s="30">
        <v>0</v>
      </c>
      <c r="G59" s="27">
        <f t="shared" si="2"/>
        <v>0</v>
      </c>
      <c r="H59" s="1"/>
      <c r="I59" s="1"/>
      <c r="J59" s="1"/>
      <c r="K59" s="5"/>
      <c r="L59" s="1"/>
      <c r="M59" s="5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3">
      <c r="A60" s="26">
        <v>1</v>
      </c>
      <c r="B60" s="7" t="s">
        <v>64</v>
      </c>
      <c r="C60" s="8">
        <v>12</v>
      </c>
      <c r="D60" s="9">
        <v>371.28</v>
      </c>
      <c r="E60" s="9">
        <f t="shared" si="1"/>
        <v>4455.3599999999997</v>
      </c>
      <c r="F60" s="30">
        <v>0</v>
      </c>
      <c r="G60" s="27">
        <f t="shared" si="2"/>
        <v>0</v>
      </c>
      <c r="H60" s="1"/>
      <c r="I60" s="1"/>
      <c r="J60" s="1"/>
      <c r="K60" s="5"/>
      <c r="L60" s="1"/>
      <c r="M60" s="5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3">
      <c r="A61" s="25">
        <v>1</v>
      </c>
      <c r="B61" s="14" t="s">
        <v>65</v>
      </c>
      <c r="C61" s="6"/>
      <c r="D61" s="6"/>
      <c r="E61" s="6"/>
      <c r="F61" s="6"/>
      <c r="G61" s="32"/>
      <c r="H61" s="1"/>
      <c r="I61" s="1"/>
      <c r="J61" s="1"/>
      <c r="K61" s="5"/>
      <c r="L61" s="1"/>
      <c r="M61" s="5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3">
      <c r="A62" s="26">
        <v>1</v>
      </c>
      <c r="B62" s="7" t="s">
        <v>66</v>
      </c>
      <c r="C62" s="8">
        <v>2</v>
      </c>
      <c r="D62" s="9">
        <v>411.05</v>
      </c>
      <c r="E62" s="9">
        <f t="shared" si="1"/>
        <v>822.1</v>
      </c>
      <c r="F62" s="30">
        <v>0</v>
      </c>
      <c r="G62" s="27">
        <f t="shared" si="2"/>
        <v>0</v>
      </c>
      <c r="H62" s="1"/>
      <c r="I62" s="1"/>
      <c r="J62" s="1"/>
      <c r="K62" s="5"/>
      <c r="L62" s="1"/>
      <c r="M62" s="5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3">
      <c r="A63" s="26">
        <v>1</v>
      </c>
      <c r="B63" s="7" t="s">
        <v>67</v>
      </c>
      <c r="C63" s="8">
        <v>1</v>
      </c>
      <c r="D63" s="9">
        <v>583.45000000000005</v>
      </c>
      <c r="E63" s="9">
        <f t="shared" si="1"/>
        <v>583.45000000000005</v>
      </c>
      <c r="F63" s="30">
        <v>0</v>
      </c>
      <c r="G63" s="27">
        <f t="shared" si="2"/>
        <v>0</v>
      </c>
      <c r="H63" s="1"/>
      <c r="I63" s="1"/>
      <c r="J63" s="1"/>
      <c r="K63" s="5"/>
      <c r="L63" s="1"/>
      <c r="M63" s="5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3">
      <c r="A64" s="25">
        <v>1</v>
      </c>
      <c r="B64" s="14" t="s">
        <v>68</v>
      </c>
      <c r="C64" s="6"/>
      <c r="D64" s="6"/>
      <c r="E64" s="6"/>
      <c r="F64" s="6"/>
      <c r="G64" s="32"/>
      <c r="H64" s="1"/>
      <c r="I64" s="1"/>
      <c r="J64" s="1"/>
      <c r="K64" s="5"/>
      <c r="L64" s="1"/>
      <c r="M64" s="5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3">
      <c r="A65" s="26">
        <v>1</v>
      </c>
      <c r="B65" s="7" t="s">
        <v>69</v>
      </c>
      <c r="C65" s="8">
        <v>2</v>
      </c>
      <c r="D65" s="9">
        <v>324.87</v>
      </c>
      <c r="E65" s="9">
        <f t="shared" si="1"/>
        <v>649.74</v>
      </c>
      <c r="F65" s="30">
        <v>0</v>
      </c>
      <c r="G65" s="27">
        <f t="shared" si="2"/>
        <v>0</v>
      </c>
      <c r="H65" s="1"/>
      <c r="I65" s="1"/>
      <c r="J65" s="1"/>
      <c r="K65" s="5"/>
      <c r="L65" s="1"/>
      <c r="M65" s="5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3">
      <c r="A66" s="26">
        <v>1</v>
      </c>
      <c r="B66" s="7" t="s">
        <v>70</v>
      </c>
      <c r="C66" s="8">
        <v>1</v>
      </c>
      <c r="D66" s="9">
        <v>755.8</v>
      </c>
      <c r="E66" s="9">
        <f t="shared" si="1"/>
        <v>755.8</v>
      </c>
      <c r="F66" s="30">
        <v>0</v>
      </c>
      <c r="G66" s="27">
        <f t="shared" si="2"/>
        <v>0</v>
      </c>
      <c r="H66" s="1"/>
      <c r="I66" s="1"/>
      <c r="J66" s="1"/>
      <c r="K66" s="5"/>
      <c r="L66" s="1"/>
      <c r="M66" s="5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3">
      <c r="A67" s="25">
        <v>1</v>
      </c>
      <c r="B67" s="14" t="s">
        <v>71</v>
      </c>
      <c r="C67" s="6"/>
      <c r="D67" s="6"/>
      <c r="E67" s="6"/>
      <c r="F67" s="6"/>
      <c r="G67" s="32"/>
      <c r="H67" s="1"/>
      <c r="I67" s="1"/>
      <c r="J67" s="1"/>
      <c r="K67" s="5"/>
      <c r="L67" s="1"/>
      <c r="M67" s="5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3">
      <c r="A68" s="26">
        <v>1</v>
      </c>
      <c r="B68" s="7" t="s">
        <v>72</v>
      </c>
      <c r="C68" s="8">
        <v>48</v>
      </c>
      <c r="D68" s="9">
        <v>86.19</v>
      </c>
      <c r="E68" s="9">
        <f t="shared" si="1"/>
        <v>4137.12</v>
      </c>
      <c r="F68" s="30">
        <v>0</v>
      </c>
      <c r="G68" s="27">
        <f t="shared" si="2"/>
        <v>0</v>
      </c>
      <c r="H68" s="1"/>
      <c r="I68" s="1"/>
      <c r="J68" s="1"/>
      <c r="K68" s="5"/>
      <c r="L68" s="1"/>
      <c r="M68" s="5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3">
      <c r="A69" s="26">
        <v>1</v>
      </c>
      <c r="B69" s="7" t="s">
        <v>73</v>
      </c>
      <c r="C69" s="8">
        <v>16</v>
      </c>
      <c r="D69" s="9">
        <v>129.28</v>
      </c>
      <c r="E69" s="9">
        <f t="shared" si="1"/>
        <v>2068.48</v>
      </c>
      <c r="F69" s="30">
        <v>0</v>
      </c>
      <c r="G69" s="27">
        <f t="shared" si="2"/>
        <v>0</v>
      </c>
      <c r="H69" s="1"/>
      <c r="I69" s="1"/>
      <c r="J69" s="1"/>
      <c r="K69" s="5"/>
      <c r="L69" s="1"/>
      <c r="M69" s="5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3">
      <c r="A70" s="26">
        <v>1</v>
      </c>
      <c r="B70" s="7" t="s">
        <v>74</v>
      </c>
      <c r="C70" s="8">
        <v>8</v>
      </c>
      <c r="D70" s="9">
        <v>86.19</v>
      </c>
      <c r="E70" s="9">
        <f t="shared" si="1"/>
        <v>689.52</v>
      </c>
      <c r="F70" s="30">
        <v>0</v>
      </c>
      <c r="G70" s="27">
        <f t="shared" si="2"/>
        <v>0</v>
      </c>
      <c r="H70" s="1"/>
      <c r="I70" s="1"/>
      <c r="J70" s="1"/>
      <c r="K70" s="5"/>
      <c r="L70" s="1"/>
      <c r="M70" s="5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3">
      <c r="A71" s="26">
        <v>1</v>
      </c>
      <c r="B71" s="7" t="s">
        <v>75</v>
      </c>
      <c r="C71" s="8">
        <v>4</v>
      </c>
      <c r="D71" s="9">
        <v>129.28</v>
      </c>
      <c r="E71" s="9">
        <f t="shared" si="1"/>
        <v>517.12</v>
      </c>
      <c r="F71" s="30">
        <v>0</v>
      </c>
      <c r="G71" s="27">
        <f t="shared" si="2"/>
        <v>0</v>
      </c>
      <c r="H71" s="1"/>
      <c r="I71" s="1"/>
      <c r="J71" s="1"/>
      <c r="K71" s="5"/>
      <c r="L71" s="1"/>
      <c r="M71" s="5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3">
      <c r="A72" s="26">
        <v>1</v>
      </c>
      <c r="B72" s="7" t="s">
        <v>76</v>
      </c>
      <c r="C72" s="8">
        <v>36</v>
      </c>
      <c r="D72" s="9">
        <v>86.19</v>
      </c>
      <c r="E72" s="9">
        <f t="shared" si="1"/>
        <v>3102.84</v>
      </c>
      <c r="F72" s="30">
        <v>0</v>
      </c>
      <c r="G72" s="27">
        <f t="shared" si="2"/>
        <v>0</v>
      </c>
      <c r="H72" s="1"/>
      <c r="I72" s="1"/>
      <c r="J72" s="1"/>
      <c r="K72" s="5"/>
      <c r="L72" s="1"/>
      <c r="M72" s="5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3">
      <c r="A73" s="26">
        <v>1</v>
      </c>
      <c r="B73" s="7" t="s">
        <v>77</v>
      </c>
      <c r="C73" s="8">
        <v>6</v>
      </c>
      <c r="D73" s="9">
        <v>218.79</v>
      </c>
      <c r="E73" s="9">
        <f t="shared" si="1"/>
        <v>1312.74</v>
      </c>
      <c r="F73" s="30">
        <v>0</v>
      </c>
      <c r="G73" s="27">
        <f t="shared" si="2"/>
        <v>0</v>
      </c>
      <c r="H73" s="1"/>
      <c r="I73" s="1"/>
      <c r="J73" s="1"/>
      <c r="K73" s="5"/>
      <c r="L73" s="1"/>
      <c r="M73" s="5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3">
      <c r="A74" s="26">
        <v>1</v>
      </c>
      <c r="B74" s="7" t="s">
        <v>78</v>
      </c>
      <c r="C74" s="8">
        <v>3</v>
      </c>
      <c r="D74" s="9">
        <v>129.28</v>
      </c>
      <c r="E74" s="9">
        <f t="shared" si="1"/>
        <v>387.84</v>
      </c>
      <c r="F74" s="30">
        <v>0</v>
      </c>
      <c r="G74" s="27">
        <f t="shared" si="2"/>
        <v>0</v>
      </c>
      <c r="H74" s="1"/>
      <c r="I74" s="1"/>
      <c r="J74" s="1"/>
      <c r="K74" s="5"/>
      <c r="L74" s="1"/>
      <c r="M74" s="5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3">
      <c r="A75" s="26">
        <v>1</v>
      </c>
      <c r="B75" s="7" t="s">
        <v>79</v>
      </c>
      <c r="C75" s="8">
        <v>12</v>
      </c>
      <c r="D75" s="9">
        <v>430.93</v>
      </c>
      <c r="E75" s="9">
        <f t="shared" si="1"/>
        <v>5171.16</v>
      </c>
      <c r="F75" s="30">
        <v>0</v>
      </c>
      <c r="G75" s="27">
        <f t="shared" si="2"/>
        <v>0</v>
      </c>
      <c r="H75" s="1"/>
      <c r="I75" s="1"/>
      <c r="J75" s="1"/>
      <c r="K75" s="5"/>
      <c r="L75" s="1"/>
      <c r="M75" s="5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3">
      <c r="A76" s="26">
        <v>1</v>
      </c>
      <c r="B76" s="7" t="s">
        <v>80</v>
      </c>
      <c r="C76" s="8">
        <v>2</v>
      </c>
      <c r="D76" s="9">
        <v>258.58</v>
      </c>
      <c r="E76" s="9">
        <f t="shared" si="1"/>
        <v>517.16</v>
      </c>
      <c r="F76" s="30">
        <v>0</v>
      </c>
      <c r="G76" s="27">
        <f t="shared" si="2"/>
        <v>0</v>
      </c>
      <c r="H76" s="1"/>
      <c r="I76" s="1"/>
      <c r="J76" s="1"/>
      <c r="K76" s="5"/>
      <c r="L76" s="1"/>
      <c r="M76" s="5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3">
      <c r="A77" s="26">
        <v>1</v>
      </c>
      <c r="B77" s="7" t="s">
        <v>81</v>
      </c>
      <c r="C77" s="8">
        <v>1</v>
      </c>
      <c r="D77" s="9">
        <v>172.38</v>
      </c>
      <c r="E77" s="9">
        <f t="shared" si="1"/>
        <v>172.38</v>
      </c>
      <c r="F77" s="30">
        <v>0</v>
      </c>
      <c r="G77" s="27">
        <f t="shared" si="2"/>
        <v>0</v>
      </c>
      <c r="H77" s="1"/>
      <c r="I77" s="1"/>
      <c r="J77" s="1"/>
      <c r="K77" s="5"/>
      <c r="L77" s="1"/>
      <c r="M77" s="5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3">
      <c r="A78" s="26">
        <v>1</v>
      </c>
      <c r="B78" s="7" t="s">
        <v>82</v>
      </c>
      <c r="C78" s="8">
        <v>4</v>
      </c>
      <c r="D78" s="9">
        <v>324.87</v>
      </c>
      <c r="E78" s="9">
        <f t="shared" ref="E78:E104" si="3">ROUND(C78*D78,2)</f>
        <v>1299.48</v>
      </c>
      <c r="F78" s="30">
        <v>0</v>
      </c>
      <c r="G78" s="27">
        <f t="shared" ref="G78:G104" si="4">IF(F78&gt;D78,F78/0,ROUND(C78*F78,2))</f>
        <v>0</v>
      </c>
      <c r="H78" s="1"/>
      <c r="I78" s="1"/>
      <c r="J78" s="1"/>
      <c r="K78" s="5"/>
      <c r="L78" s="1"/>
      <c r="M78" s="5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3">
      <c r="A79" s="26">
        <v>1</v>
      </c>
      <c r="B79" s="7" t="s">
        <v>83</v>
      </c>
      <c r="C79" s="8">
        <v>1</v>
      </c>
      <c r="D79" s="9">
        <v>367.95</v>
      </c>
      <c r="E79" s="9">
        <f t="shared" si="3"/>
        <v>367.95</v>
      </c>
      <c r="F79" s="30">
        <v>0</v>
      </c>
      <c r="G79" s="27">
        <f t="shared" si="4"/>
        <v>0</v>
      </c>
      <c r="H79" s="1"/>
      <c r="I79" s="1"/>
      <c r="J79" s="1"/>
      <c r="K79" s="5"/>
      <c r="L79" s="1"/>
      <c r="M79" s="5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3">
      <c r="A80" s="26">
        <v>1</v>
      </c>
      <c r="B80" s="7" t="s">
        <v>84</v>
      </c>
      <c r="C80" s="8">
        <v>12</v>
      </c>
      <c r="D80" s="9">
        <v>195.59</v>
      </c>
      <c r="E80" s="9">
        <f t="shared" si="3"/>
        <v>2347.08</v>
      </c>
      <c r="F80" s="30">
        <v>0</v>
      </c>
      <c r="G80" s="27">
        <f t="shared" si="4"/>
        <v>0</v>
      </c>
      <c r="H80" s="1"/>
      <c r="I80" s="1"/>
      <c r="J80" s="1"/>
      <c r="K80" s="5"/>
      <c r="L80" s="1"/>
      <c r="M80" s="5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3">
      <c r="A81" s="26">
        <v>1</v>
      </c>
      <c r="B81" s="7" t="s">
        <v>85</v>
      </c>
      <c r="C81" s="8">
        <v>4</v>
      </c>
      <c r="D81" s="9">
        <v>152.49</v>
      </c>
      <c r="E81" s="9">
        <f t="shared" si="3"/>
        <v>609.96</v>
      </c>
      <c r="F81" s="30">
        <v>0</v>
      </c>
      <c r="G81" s="27">
        <f t="shared" si="4"/>
        <v>0</v>
      </c>
      <c r="H81" s="1"/>
      <c r="I81" s="1"/>
      <c r="J81" s="1"/>
      <c r="K81" s="5"/>
      <c r="L81" s="1"/>
      <c r="M81" s="5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3">
      <c r="A82" s="26">
        <v>1</v>
      </c>
      <c r="B82" s="7" t="s">
        <v>86</v>
      </c>
      <c r="C82" s="8">
        <v>1</v>
      </c>
      <c r="D82" s="9">
        <v>238.68</v>
      </c>
      <c r="E82" s="9">
        <f t="shared" si="3"/>
        <v>238.68</v>
      </c>
      <c r="F82" s="30">
        <v>0</v>
      </c>
      <c r="G82" s="27">
        <f t="shared" si="4"/>
        <v>0</v>
      </c>
      <c r="H82" s="1"/>
      <c r="I82" s="1"/>
      <c r="J82" s="1"/>
      <c r="K82" s="5"/>
      <c r="L82" s="1"/>
      <c r="M82" s="5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3">
      <c r="A83" s="26">
        <v>1</v>
      </c>
      <c r="B83" s="7" t="s">
        <v>87</v>
      </c>
      <c r="C83" s="8">
        <v>12</v>
      </c>
      <c r="D83" s="9">
        <v>87.86</v>
      </c>
      <c r="E83" s="9">
        <f t="shared" si="3"/>
        <v>1054.32</v>
      </c>
      <c r="F83" s="30">
        <v>0</v>
      </c>
      <c r="G83" s="27">
        <f t="shared" si="4"/>
        <v>0</v>
      </c>
      <c r="H83" s="1"/>
      <c r="I83" s="1"/>
      <c r="J83" s="1"/>
      <c r="K83" s="5"/>
      <c r="L83" s="1"/>
      <c r="M83" s="5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3">
      <c r="A84" s="26">
        <v>1</v>
      </c>
      <c r="B84" s="7" t="s">
        <v>88</v>
      </c>
      <c r="C84" s="8">
        <v>1</v>
      </c>
      <c r="D84" s="9">
        <v>38.79</v>
      </c>
      <c r="E84" s="9">
        <f t="shared" si="3"/>
        <v>38.79</v>
      </c>
      <c r="F84" s="30">
        <v>0</v>
      </c>
      <c r="G84" s="27">
        <f t="shared" si="4"/>
        <v>0</v>
      </c>
      <c r="H84" s="1"/>
      <c r="I84" s="1"/>
      <c r="J84" s="1"/>
      <c r="K84" s="5"/>
      <c r="L84" s="1"/>
      <c r="M84" s="5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3">
      <c r="A85" s="26">
        <v>1</v>
      </c>
      <c r="B85" s="7" t="s">
        <v>89</v>
      </c>
      <c r="C85" s="8">
        <v>2</v>
      </c>
      <c r="D85" s="9">
        <v>64.64</v>
      </c>
      <c r="E85" s="9">
        <f t="shared" si="3"/>
        <v>129.28</v>
      </c>
      <c r="F85" s="30">
        <v>0</v>
      </c>
      <c r="G85" s="27">
        <f t="shared" si="4"/>
        <v>0</v>
      </c>
      <c r="H85" s="1"/>
      <c r="I85" s="1"/>
      <c r="J85" s="1"/>
      <c r="K85" s="5"/>
      <c r="L85" s="1"/>
      <c r="M85" s="5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3">
      <c r="A86" s="26">
        <v>1</v>
      </c>
      <c r="B86" s="7" t="s">
        <v>90</v>
      </c>
      <c r="C86" s="8">
        <v>1</v>
      </c>
      <c r="D86" s="9">
        <v>30.17</v>
      </c>
      <c r="E86" s="9">
        <f t="shared" si="3"/>
        <v>30.17</v>
      </c>
      <c r="F86" s="30">
        <v>0</v>
      </c>
      <c r="G86" s="27">
        <f t="shared" si="4"/>
        <v>0</v>
      </c>
      <c r="H86" s="1"/>
      <c r="I86" s="1"/>
      <c r="J86" s="1"/>
      <c r="K86" s="5"/>
      <c r="L86" s="1"/>
      <c r="M86" s="5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3">
      <c r="A87" s="26">
        <v>1</v>
      </c>
      <c r="B87" s="7" t="s">
        <v>91</v>
      </c>
      <c r="C87" s="8">
        <v>8</v>
      </c>
      <c r="D87" s="9">
        <v>86.19</v>
      </c>
      <c r="E87" s="9">
        <f t="shared" si="3"/>
        <v>689.52</v>
      </c>
      <c r="F87" s="30">
        <v>0</v>
      </c>
      <c r="G87" s="27">
        <f t="shared" si="4"/>
        <v>0</v>
      </c>
      <c r="H87" s="1"/>
      <c r="I87" s="1"/>
      <c r="J87" s="1"/>
      <c r="K87" s="5"/>
      <c r="L87" s="1"/>
      <c r="M87" s="5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3">
      <c r="A88" s="25">
        <v>1</v>
      </c>
      <c r="B88" s="14" t="s">
        <v>92</v>
      </c>
      <c r="C88" s="6"/>
      <c r="D88" s="6"/>
      <c r="E88" s="6"/>
      <c r="F88" s="6"/>
      <c r="G88" s="32"/>
      <c r="H88" s="1"/>
      <c r="I88" s="1"/>
      <c r="J88" s="1"/>
      <c r="K88" s="5"/>
      <c r="L88" s="1"/>
      <c r="M88" s="5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3">
      <c r="A89" s="26">
        <v>1</v>
      </c>
      <c r="B89" s="7" t="s">
        <v>93</v>
      </c>
      <c r="C89" s="8">
        <v>1</v>
      </c>
      <c r="D89" s="9">
        <v>238.68</v>
      </c>
      <c r="E89" s="9">
        <f t="shared" si="3"/>
        <v>238.68</v>
      </c>
      <c r="F89" s="30">
        <v>0</v>
      </c>
      <c r="G89" s="27">
        <f t="shared" si="4"/>
        <v>0</v>
      </c>
      <c r="H89" s="1"/>
      <c r="I89" s="1"/>
      <c r="J89" s="1"/>
      <c r="K89" s="5"/>
      <c r="L89" s="1"/>
      <c r="M89" s="5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3">
      <c r="A90" s="25">
        <v>1</v>
      </c>
      <c r="B90" s="14" t="s">
        <v>94</v>
      </c>
      <c r="C90" s="6"/>
      <c r="D90" s="6"/>
      <c r="E90" s="6"/>
      <c r="F90" s="6"/>
      <c r="G90" s="32"/>
      <c r="H90" s="1"/>
      <c r="I90" s="1"/>
      <c r="J90" s="1"/>
      <c r="K90" s="5"/>
      <c r="L90" s="1"/>
      <c r="M90" s="5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3">
      <c r="A91" s="26">
        <v>1</v>
      </c>
      <c r="B91" s="7" t="s">
        <v>95</v>
      </c>
      <c r="C91" s="8">
        <v>12</v>
      </c>
      <c r="D91" s="9">
        <v>258.58</v>
      </c>
      <c r="E91" s="9">
        <f t="shared" si="3"/>
        <v>3102.96</v>
      </c>
      <c r="F91" s="30">
        <v>0</v>
      </c>
      <c r="G91" s="27">
        <f t="shared" si="4"/>
        <v>0</v>
      </c>
      <c r="H91" s="1"/>
      <c r="I91" s="1"/>
      <c r="J91" s="1"/>
      <c r="K91" s="5"/>
      <c r="L91" s="1"/>
      <c r="M91" s="5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3">
      <c r="A92" s="26">
        <v>1</v>
      </c>
      <c r="B92" s="7" t="s">
        <v>96</v>
      </c>
      <c r="C92" s="8">
        <v>12</v>
      </c>
      <c r="D92" s="9">
        <v>215.47</v>
      </c>
      <c r="E92" s="9">
        <f t="shared" si="3"/>
        <v>2585.64</v>
      </c>
      <c r="F92" s="30">
        <v>0</v>
      </c>
      <c r="G92" s="27">
        <f t="shared" si="4"/>
        <v>0</v>
      </c>
      <c r="H92" s="1"/>
      <c r="I92" s="1"/>
      <c r="J92" s="1"/>
      <c r="K92" s="5"/>
      <c r="L92" s="1"/>
      <c r="M92" s="5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3">
      <c r="A93" s="25">
        <v>1</v>
      </c>
      <c r="B93" s="14" t="s">
        <v>97</v>
      </c>
      <c r="C93" s="6"/>
      <c r="D93" s="6"/>
      <c r="E93" s="6"/>
      <c r="F93" s="6"/>
      <c r="G93" s="32"/>
      <c r="H93" s="1"/>
      <c r="I93" s="1"/>
      <c r="J93" s="1"/>
      <c r="K93" s="5"/>
      <c r="L93" s="1"/>
      <c r="M93" s="5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3">
      <c r="A94" s="26">
        <v>1</v>
      </c>
      <c r="B94" s="7" t="s">
        <v>98</v>
      </c>
      <c r="C94" s="8">
        <v>4</v>
      </c>
      <c r="D94" s="9">
        <v>258.58</v>
      </c>
      <c r="E94" s="9">
        <f t="shared" si="3"/>
        <v>1034.32</v>
      </c>
      <c r="F94" s="30">
        <v>0</v>
      </c>
      <c r="G94" s="27">
        <f t="shared" si="4"/>
        <v>0</v>
      </c>
      <c r="H94" s="1"/>
      <c r="I94" s="1"/>
      <c r="J94" s="1"/>
      <c r="K94" s="5"/>
      <c r="L94" s="1"/>
      <c r="M94" s="5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3">
      <c r="A95" s="26">
        <v>1</v>
      </c>
      <c r="B95" s="7" t="s">
        <v>99</v>
      </c>
      <c r="C95" s="8">
        <v>4</v>
      </c>
      <c r="D95" s="9">
        <v>258.58</v>
      </c>
      <c r="E95" s="9">
        <f t="shared" si="3"/>
        <v>1034.32</v>
      </c>
      <c r="F95" s="30">
        <v>0</v>
      </c>
      <c r="G95" s="27">
        <f t="shared" si="4"/>
        <v>0</v>
      </c>
      <c r="H95" s="1"/>
      <c r="I95" s="1"/>
      <c r="J95" s="1"/>
      <c r="K95" s="5"/>
      <c r="L95" s="1"/>
      <c r="M95" s="5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3">
      <c r="A96" s="26">
        <v>1</v>
      </c>
      <c r="B96" s="7" t="s">
        <v>100</v>
      </c>
      <c r="C96" s="8">
        <v>1</v>
      </c>
      <c r="D96" s="9">
        <v>344.75</v>
      </c>
      <c r="E96" s="9">
        <f t="shared" si="3"/>
        <v>344.75</v>
      </c>
      <c r="F96" s="30">
        <v>0</v>
      </c>
      <c r="G96" s="27">
        <f t="shared" si="4"/>
        <v>0</v>
      </c>
      <c r="H96" s="1"/>
      <c r="I96" s="1"/>
      <c r="J96" s="1"/>
      <c r="K96" s="5"/>
      <c r="L96" s="1"/>
      <c r="M96" s="5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3">
      <c r="A97" s="26">
        <v>1</v>
      </c>
      <c r="B97" s="7" t="s">
        <v>101</v>
      </c>
      <c r="C97" s="8">
        <v>6</v>
      </c>
      <c r="D97" s="9">
        <v>212.15</v>
      </c>
      <c r="E97" s="9">
        <f t="shared" si="3"/>
        <v>1272.9000000000001</v>
      </c>
      <c r="F97" s="30">
        <v>0</v>
      </c>
      <c r="G97" s="27">
        <f t="shared" si="4"/>
        <v>0</v>
      </c>
      <c r="H97" s="1"/>
      <c r="I97" s="1"/>
      <c r="J97" s="1"/>
      <c r="K97" s="5"/>
      <c r="L97" s="1"/>
      <c r="M97" s="5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3">
      <c r="A98" s="26">
        <v>1</v>
      </c>
      <c r="B98" s="7" t="s">
        <v>102</v>
      </c>
      <c r="C98" s="8">
        <v>12</v>
      </c>
      <c r="D98" s="9">
        <v>129.28</v>
      </c>
      <c r="E98" s="9">
        <f t="shared" si="3"/>
        <v>1551.36</v>
      </c>
      <c r="F98" s="30">
        <v>0</v>
      </c>
      <c r="G98" s="27">
        <f t="shared" si="4"/>
        <v>0</v>
      </c>
      <c r="H98" s="1"/>
      <c r="I98" s="1"/>
      <c r="J98" s="1"/>
      <c r="K98" s="5"/>
      <c r="L98" s="1"/>
      <c r="M98" s="5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3">
      <c r="A99" s="25">
        <v>1</v>
      </c>
      <c r="B99" s="14" t="s">
        <v>103</v>
      </c>
      <c r="C99" s="6"/>
      <c r="D99" s="6"/>
      <c r="E99" s="6"/>
      <c r="F99" s="6"/>
      <c r="G99" s="32"/>
      <c r="H99" s="1"/>
      <c r="I99" s="1"/>
      <c r="J99" s="1"/>
      <c r="K99" s="5"/>
      <c r="L99" s="1"/>
      <c r="M99" s="5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3">
      <c r="A100" s="26">
        <v>1</v>
      </c>
      <c r="B100" s="7" t="s">
        <v>104</v>
      </c>
      <c r="C100" s="8">
        <v>12</v>
      </c>
      <c r="D100" s="9">
        <v>119.35</v>
      </c>
      <c r="E100" s="9">
        <f t="shared" si="3"/>
        <v>1432.2</v>
      </c>
      <c r="F100" s="30">
        <v>0</v>
      </c>
      <c r="G100" s="27">
        <f t="shared" si="4"/>
        <v>0</v>
      </c>
      <c r="H100" s="1"/>
      <c r="I100" s="1"/>
      <c r="J100" s="1"/>
      <c r="K100" s="5"/>
      <c r="L100" s="1"/>
      <c r="M100" s="5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3">
      <c r="A101" s="25">
        <v>1</v>
      </c>
      <c r="B101" s="14" t="s">
        <v>105</v>
      </c>
      <c r="C101" s="6"/>
      <c r="D101" s="6"/>
      <c r="E101" s="6"/>
      <c r="F101" s="6"/>
      <c r="G101" s="32"/>
      <c r="H101" s="1"/>
      <c r="I101" s="1"/>
      <c r="J101" s="1"/>
      <c r="K101" s="5"/>
      <c r="L101" s="1"/>
      <c r="M101" s="5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3">
      <c r="A102" s="26">
        <v>1</v>
      </c>
      <c r="B102" s="7" t="s">
        <v>106</v>
      </c>
      <c r="C102" s="8">
        <v>200</v>
      </c>
      <c r="D102" s="9">
        <v>318.23</v>
      </c>
      <c r="E102" s="9">
        <f t="shared" si="3"/>
        <v>63646</v>
      </c>
      <c r="F102" s="30">
        <v>0</v>
      </c>
      <c r="G102" s="27">
        <f t="shared" si="4"/>
        <v>0</v>
      </c>
      <c r="H102" s="1"/>
      <c r="I102" s="1"/>
      <c r="J102" s="1"/>
      <c r="K102" s="5"/>
      <c r="L102" s="1"/>
      <c r="M102" s="5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3">
      <c r="A103" s="25">
        <v>1</v>
      </c>
      <c r="B103" s="14" t="s">
        <v>107</v>
      </c>
      <c r="C103" s="6"/>
      <c r="D103" s="6"/>
      <c r="E103" s="6"/>
      <c r="F103" s="6"/>
      <c r="G103" s="32"/>
      <c r="H103" s="1"/>
      <c r="I103" s="1"/>
      <c r="J103" s="1"/>
      <c r="K103" s="5"/>
      <c r="L103" s="1"/>
      <c r="M103" s="5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3">
      <c r="A104" s="26">
        <v>1</v>
      </c>
      <c r="B104" s="7" t="s">
        <v>108</v>
      </c>
      <c r="C104" s="8">
        <v>2</v>
      </c>
      <c r="D104" s="9">
        <v>543.64</v>
      </c>
      <c r="E104" s="9">
        <f t="shared" si="3"/>
        <v>1087.28</v>
      </c>
      <c r="F104" s="30">
        <v>0</v>
      </c>
      <c r="G104" s="27">
        <f t="shared" si="4"/>
        <v>0</v>
      </c>
      <c r="H104" s="1"/>
      <c r="I104" s="1"/>
      <c r="J104" s="1"/>
      <c r="K104" s="5"/>
      <c r="L104" s="1"/>
      <c r="M104" s="5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3">
      <c r="A105" s="25">
        <v>1</v>
      </c>
      <c r="B105" s="14" t="s">
        <v>13</v>
      </c>
      <c r="C105" s="6"/>
      <c r="D105" s="6"/>
      <c r="E105" s="6"/>
      <c r="F105" s="6"/>
      <c r="G105" s="32"/>
      <c r="H105" s="1"/>
      <c r="I105" s="1"/>
      <c r="J105" s="1"/>
      <c r="K105" s="5"/>
      <c r="L105" s="1"/>
      <c r="M105" s="5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3">
      <c r="A106" s="26">
        <v>79</v>
      </c>
      <c r="B106" s="7" t="s">
        <v>14</v>
      </c>
      <c r="C106" s="8">
        <v>1</v>
      </c>
      <c r="D106" s="9">
        <v>15000</v>
      </c>
      <c r="E106" s="9">
        <f>ROUND(C106*D106,2)</f>
        <v>15000</v>
      </c>
      <c r="F106" s="9">
        <v>15000</v>
      </c>
      <c r="G106" s="27">
        <f t="shared" ref="G106" si="5">IF(F106&gt;D106,F106/0,ROUND(C106*F106,2))</f>
        <v>15000</v>
      </c>
      <c r="H106" s="1"/>
      <c r="I106" s="1"/>
      <c r="J106" s="1"/>
      <c r="K106" s="5"/>
      <c r="L106" s="1"/>
      <c r="M106" s="5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9.5" customHeight="1" x14ac:dyDescent="0.3">
      <c r="A107" s="15"/>
      <c r="B107" s="15"/>
      <c r="C107" s="15"/>
      <c r="D107" s="16"/>
      <c r="E107" s="10">
        <f>SUM(E12:E106)</f>
        <v>215752.64</v>
      </c>
      <c r="F107" s="17"/>
      <c r="G107" s="11">
        <f>IF(SUM(G12:G106)=15000,0,SUM(G12:G106))</f>
        <v>0</v>
      </c>
      <c r="H107" s="1"/>
      <c r="I107" s="1"/>
      <c r="J107" s="1"/>
      <c r="K107" s="12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thickBot="1" x14ac:dyDescent="0.35">
      <c r="A108" s="13"/>
      <c r="B108" s="13"/>
      <c r="C108" s="13"/>
      <c r="D108" s="13"/>
      <c r="E108" s="13"/>
      <c r="F108" s="13"/>
      <c r="G108" s="13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thickBot="1" x14ac:dyDescent="0.35">
      <c r="A109" s="40" t="s">
        <v>11</v>
      </c>
      <c r="B109" s="41"/>
      <c r="C109" s="41"/>
      <c r="D109" s="41"/>
      <c r="E109" s="38"/>
      <c r="F109" s="42">
        <f>IF(G107&lt;=215752.64,G107,"ERROR: Límite superado")</f>
        <v>0</v>
      </c>
      <c r="G109" s="43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36" customHeight="1" x14ac:dyDescent="0.3">
      <c r="A110" s="36" t="s">
        <v>109</v>
      </c>
      <c r="B110" s="36"/>
      <c r="C110" s="36"/>
      <c r="D110" s="36"/>
      <c r="E110" s="36"/>
      <c r="F110" s="36"/>
      <c r="G110" s="3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</sheetData>
  <sheetProtection password="C88F" sheet="1" objects="1" scenarios="1"/>
  <mergeCells count="10">
    <mergeCell ref="A1:G1"/>
    <mergeCell ref="A110:F110"/>
    <mergeCell ref="A8:B9"/>
    <mergeCell ref="A109:E109"/>
    <mergeCell ref="F109:G109"/>
    <mergeCell ref="A2:G2"/>
    <mergeCell ref="A3:G3"/>
    <mergeCell ref="A5:G5"/>
    <mergeCell ref="A6:G6"/>
    <mergeCell ref="C8:G9"/>
  </mergeCells>
  <pageMargins left="0.70866141732283472" right="0.70866141732283472" top="1.3779527559055118" bottom="0.98425196850393704" header="0.31496062992125984" footer="0.31496062992125984"/>
  <pageSetup paperSize="9" scale="64" fitToHeight="5" orientation="portrait" r:id="rId1"/>
  <headerFooter>
    <oddHeader>&amp;L&amp;G</oddHeader>
    <oddFooter>&amp;C&amp;P de&amp;R&amp;G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PROPOSICIÓN ECONÓMICA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Joan Manuel Llaneras Pascual</cp:lastModifiedBy>
  <cp:lastPrinted>2024-01-09T15:58:08Z</cp:lastPrinted>
  <dcterms:created xsi:type="dcterms:W3CDTF">2019-12-12T10:58:27Z</dcterms:created>
  <dcterms:modified xsi:type="dcterms:W3CDTF">2024-01-09T16:12:45Z</dcterms:modified>
</cp:coreProperties>
</file>