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6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F112" i="1" l="1"/>
  <c r="G110" i="1"/>
  <c r="G109" i="1"/>
  <c r="E109" i="1"/>
  <c r="G108" i="1"/>
  <c r="E108" i="1"/>
  <c r="G106" i="1"/>
  <c r="E106" i="1"/>
  <c r="G105" i="1"/>
  <c r="E105" i="1"/>
  <c r="G102" i="1"/>
  <c r="E102" i="1"/>
  <c r="G101" i="1"/>
  <c r="E101" i="1"/>
  <c r="G100" i="1"/>
  <c r="E100" i="1"/>
  <c r="G99" i="1"/>
  <c r="E99" i="1"/>
  <c r="G98" i="1"/>
  <c r="E98" i="1"/>
  <c r="G97" i="1"/>
  <c r="E97" i="1"/>
  <c r="G96" i="1"/>
  <c r="E96" i="1"/>
  <c r="G95" i="1"/>
  <c r="E95" i="1"/>
  <c r="G94" i="1"/>
  <c r="E94" i="1"/>
  <c r="G93" i="1"/>
  <c r="E93" i="1"/>
  <c r="G92" i="1"/>
  <c r="E92" i="1"/>
  <c r="G91" i="1"/>
  <c r="E91" i="1"/>
  <c r="G90" i="1"/>
  <c r="E90" i="1"/>
  <c r="G89" i="1"/>
  <c r="E89" i="1"/>
  <c r="G88" i="1"/>
  <c r="E88" i="1"/>
  <c r="G87" i="1"/>
  <c r="E87" i="1"/>
  <c r="G86" i="1"/>
  <c r="E86" i="1"/>
  <c r="G85" i="1"/>
  <c r="E85" i="1"/>
  <c r="G83" i="1"/>
  <c r="E83" i="1"/>
  <c r="G81" i="1"/>
  <c r="E81" i="1"/>
  <c r="G78" i="1"/>
  <c r="E78" i="1"/>
  <c r="G76" i="1"/>
  <c r="E76" i="1"/>
  <c r="G74" i="1"/>
  <c r="E74" i="1"/>
  <c r="G73" i="1"/>
  <c r="E73" i="1"/>
  <c r="G71" i="1"/>
  <c r="E71" i="1"/>
  <c r="G70" i="1"/>
  <c r="E70" i="1"/>
  <c r="G69" i="1"/>
  <c r="E69" i="1"/>
  <c r="G68" i="1"/>
  <c r="E68" i="1"/>
  <c r="G67" i="1"/>
  <c r="E67" i="1"/>
  <c r="G66" i="1"/>
  <c r="E66" i="1"/>
  <c r="G63" i="1"/>
  <c r="E63" i="1"/>
  <c r="G61" i="1"/>
  <c r="E61" i="1"/>
  <c r="G59" i="1"/>
  <c r="E59" i="1"/>
  <c r="G58" i="1"/>
  <c r="E58" i="1"/>
  <c r="G57" i="1"/>
  <c r="E57" i="1"/>
  <c r="G55" i="1"/>
  <c r="E55" i="1"/>
  <c r="G54" i="1"/>
  <c r="E54" i="1"/>
  <c r="G51" i="1"/>
  <c r="E51" i="1"/>
  <c r="G50" i="1"/>
  <c r="E50" i="1"/>
  <c r="G49" i="1"/>
  <c r="E49" i="1"/>
  <c r="G48" i="1"/>
  <c r="E48" i="1"/>
  <c r="G47" i="1"/>
  <c r="E47" i="1"/>
  <c r="G46" i="1"/>
  <c r="E46" i="1"/>
  <c r="G45" i="1"/>
  <c r="E45" i="1"/>
  <c r="G44" i="1"/>
  <c r="E44" i="1"/>
  <c r="G43" i="1"/>
  <c r="E43" i="1"/>
  <c r="G42" i="1"/>
  <c r="E42" i="1"/>
  <c r="G41" i="1"/>
  <c r="E41" i="1"/>
  <c r="G40" i="1"/>
  <c r="E40" i="1"/>
  <c r="G39" i="1"/>
  <c r="E39" i="1"/>
  <c r="G38" i="1"/>
  <c r="E38" i="1"/>
  <c r="G37" i="1"/>
  <c r="E37" i="1"/>
  <c r="G36" i="1"/>
  <c r="E36" i="1"/>
  <c r="G35" i="1"/>
  <c r="E35" i="1"/>
  <c r="G34" i="1"/>
  <c r="E34" i="1"/>
  <c r="G32" i="1"/>
  <c r="E32" i="1"/>
  <c r="G30" i="1"/>
  <c r="E30" i="1"/>
  <c r="G28" i="1"/>
  <c r="E28" i="1"/>
  <c r="G25" i="1"/>
  <c r="E25" i="1"/>
  <c r="G23" i="1"/>
  <c r="E23" i="1"/>
  <c r="G21" i="1"/>
  <c r="E21" i="1"/>
  <c r="G20" i="1"/>
  <c r="E20" i="1"/>
  <c r="G18" i="1"/>
  <c r="E18" i="1"/>
  <c r="G17" i="1"/>
  <c r="E17" i="1"/>
  <c r="G16" i="1"/>
  <c r="E16" i="1"/>
  <c r="G15" i="1"/>
  <c r="E15" i="1"/>
  <c r="G14" i="1"/>
  <c r="E14" i="1"/>
  <c r="E110" i="1" l="1"/>
</calcChain>
</file>

<file path=xl/sharedStrings.xml><?xml version="1.0" encoding="utf-8"?>
<sst xmlns="http://schemas.openxmlformats.org/spreadsheetml/2006/main" count="113" uniqueCount="74">
  <si>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</si>
  <si>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</si>
  <si>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</si>
  <si>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</si>
  <si>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</si>
  <si>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</si>
  <si>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</si>
  <si>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</si>
  <si>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</si>
  <si>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</si>
  <si>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</si>
  <si>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</si>
  <si>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Informe inicial</t>
  </si>
  <si>
    <t>INFORMES</t>
  </si>
  <si>
    <t>Informe mensual</t>
  </si>
  <si>
    <t>Informe específico</t>
  </si>
  <si>
    <t>Etiquetado de elementos</t>
  </si>
  <si>
    <t>RED INTELIGENTE DE MEDIDA</t>
  </si>
  <si>
    <t>ELEMENTOS DE MEDIDA</t>
  </si>
  <si>
    <t>DETECCIÓN DE FUGAS, MANTENIMIENTO DE LOS CONTADORES Y LA RED INTELIGENTE DE MEDIDA DE AGUA POTABLE DE LOS PUERTOS DE PALMA Y ALCÚDIA</t>
  </si>
  <si>
    <t>Expediente E23-0144</t>
  </si>
  <si>
    <t>Puerto de Palma</t>
  </si>
  <si>
    <t>INICIO DE LOS TRABAJOS</t>
  </si>
  <si>
    <t>Actualización de planos</t>
  </si>
  <si>
    <t>Gestión de inventario y cuadros de planificación</t>
  </si>
  <si>
    <t>Licencia de alta de plataforma</t>
  </si>
  <si>
    <t>HABILITAR API LECTURAS DIARIAS A BBDD</t>
  </si>
  <si>
    <t>Envío de información a Posidonia</t>
  </si>
  <si>
    <t>MANTENIMIENTO PREVENTIVO</t>
  </si>
  <si>
    <t>Mantenimiento preventivo mensual</t>
  </si>
  <si>
    <t>GATEWAYS</t>
  </si>
  <si>
    <t>Gateway LoRaWAN</t>
  </si>
  <si>
    <t>INTEGRACIÓN DE NUEVAS REDES DE LECTURA</t>
  </si>
  <si>
    <t>Programación de nuevo contador</t>
  </si>
  <si>
    <t>CUTOA MENSUAL DE PLATAFORMA RIM</t>
  </si>
  <si>
    <t>Cuota mensual de licencia de plataforma RIM</t>
  </si>
  <si>
    <t>Contador DN15 con módulo de radio protocolo LoRaWAN</t>
  </si>
  <si>
    <t>Contador DN20 con módulo de radio protocolo LoRaWAN</t>
  </si>
  <si>
    <t>Contador DN25 con módulo de radio protocolo LoRaWAN</t>
  </si>
  <si>
    <t>Contador DN30 con módulo de radio protocolo LoRaWAN</t>
  </si>
  <si>
    <t>Contador DN40 con módulo de radio protocolo LoRaWAN</t>
  </si>
  <si>
    <t>Contador DN50 con módulo de radio protocolo LoRaWAN</t>
  </si>
  <si>
    <t>Contador DN65 con módulo de radio protocolo LoRaWAN</t>
  </si>
  <si>
    <t>Contador DN80 con módulo de radio protocolo LoRaWAN</t>
  </si>
  <si>
    <t>Contador DN100 con módulo de radio protocolo LoRaWAN</t>
  </si>
  <si>
    <t>Contador DN125 con módulo de radio protocolo LoRaWAN</t>
  </si>
  <si>
    <t>Contador DN150 con módulo de radio protocolo LoRAWAN</t>
  </si>
  <si>
    <t>Contador DN100 ultrasónico con módulo de radio protocolo LoRaWAN</t>
  </si>
  <si>
    <t>Suministro contador DN15</t>
  </si>
  <si>
    <t>Suministro contador DN20</t>
  </si>
  <si>
    <t>Suministro contador DN25</t>
  </si>
  <si>
    <t>Suministro contador DN32</t>
  </si>
  <si>
    <t>Suministro contador DN40</t>
  </si>
  <si>
    <t>Módulo de radio</t>
  </si>
  <si>
    <t>INSPECCIÓN DE FUGAS EN RED DE AGUA POTABLE</t>
  </si>
  <si>
    <t>BUSQUEDA DE FUGAS</t>
  </si>
  <si>
    <t>Búsqueda anual de fugas en la red de agua potable</t>
  </si>
  <si>
    <t>Media jornada de localización de fugas</t>
  </si>
  <si>
    <t>PRELOCALIZADORES</t>
  </si>
  <si>
    <t>Mantenimiento integral anual de prelocalizadores de fugas</t>
  </si>
  <si>
    <t>Suministro de prelocalizador de fugas</t>
  </si>
  <si>
    <t>Cuota mensual de plataforma web</t>
  </si>
  <si>
    <t>ASESORAMIENTO TÉCNICO</t>
  </si>
  <si>
    <t>FORMACIÓN</t>
  </si>
  <si>
    <t>Formación al personal de la APB</t>
  </si>
  <si>
    <t>Puerto de Alcúdia</t>
  </si>
  <si>
    <t>Levantamiento de planos</t>
  </si>
  <si>
    <t>Instalación de prelocalizadores de fugas</t>
  </si>
  <si>
    <t>Búsqueda inicial de fugas</t>
  </si>
  <si>
    <t>Informe búsqueda de fugas</t>
  </si>
  <si>
    <t>BÚSQUEDA DE FUGAS</t>
  </si>
  <si>
    <t>Mantenimineto integral de prelocalizadores de fugas</t>
  </si>
  <si>
    <t>Asesoramiento técnico continuo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</si>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</sst>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1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8D8D8"/>
      </patternFill>
    </fill>
    <fill>
      <patternFill patternType="solid">
        <fgColor theme="6" tint="0.79998168889431442"/>
        <bgColor theme="0"/>
      </pattern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 applyFont="1" applyAlignment="1"/>
    <xf numFmtId="0" fontId="2" fillId="0" borderId="0" xfId="0" applyFont="1"/>
    <xf numFmtId="0" fontId="2" fillId="2" borderId="6" xfId="0" applyFont="1" applyFill="1" applyBorder="1"/>
    <xf numFmtId="0" fontId="8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9" fillId="0" borderId="0" xfId="0" applyNumberFormat="1" applyFont="1" applyAlignment="1">
      <alignment vertical="top"/>
    </xf>
    <xf numFmtId="164" fontId="10" fillId="4" borderId="8" xfId="0" applyNumberFormat="1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1" fillId="2" borderId="9" xfId="0" applyNumberFormat="1" applyFont="1" applyFill="1" applyBorder="1" applyAlignment="1">
      <alignment vertical="center" wrapText="1"/>
    </xf>
    <xf numFmtId="164" fontId="11" fillId="5" borderId="10" xfId="0" applyNumberFormat="1" applyFont="1" applyFill="1" applyBorder="1" applyAlignment="1">
      <alignment vertical="center" wrapText="1"/>
    </xf>
    <xf numFmtId="49" fontId="9" fillId="0" borderId="0" xfId="0" applyNumberFormat="1" applyFont="1" applyAlignment="1">
      <alignment vertical="top" wrapText="1"/>
    </xf>
    <xf numFmtId="0" fontId="2" fillId="2" borderId="2" xfId="0" applyFont="1" applyFill="1" applyBorder="1" applyAlignment="1">
      <alignment horizontal="center" wrapText="1"/>
    </xf>
    <xf numFmtId="2" fontId="16" fillId="4" borderId="8" xfId="0" applyNumberFormat="1" applyFont="1" applyFill="1" applyBorder="1" applyAlignment="1">
      <alignment vertical="center" wrapText="1"/>
    </xf>
    <xf numFmtId="0" fontId="12" fillId="2" borderId="12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vertical="center" wrapText="1"/>
    </xf>
    <xf numFmtId="0" fontId="12" fillId="2" borderId="16" xfId="0" applyFont="1" applyFill="1" applyBorder="1" applyAlignment="1">
      <alignment vertical="center" wrapText="1"/>
    </xf>
    <xf numFmtId="0" fontId="2" fillId="2" borderId="20" xfId="0" applyFont="1" applyFill="1" applyBorder="1"/>
    <xf numFmtId="0" fontId="2" fillId="2" borderId="12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164" fontId="10" fillId="2" borderId="28" xfId="0" applyNumberFormat="1" applyFont="1" applyFill="1" applyBorder="1" applyAlignment="1">
      <alignment vertical="center" wrapText="1"/>
    </xf>
    <xf numFmtId="164" fontId="10" fillId="4" borderId="30" xfId="0" applyNumberFormat="1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164" fontId="10" fillId="3" borderId="8" xfId="0" applyNumberFormat="1" applyFont="1" applyFill="1" applyBorder="1" applyAlignment="1" applyProtection="1">
      <alignment vertical="center" wrapText="1"/>
      <protection locked="0"/>
    </xf>
    <xf numFmtId="0" fontId="10" fillId="7" borderId="29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vertical="center" wrapText="1"/>
    </xf>
    <xf numFmtId="2" fontId="10" fillId="7" borderId="8" xfId="0" applyNumberFormat="1" applyFont="1" applyFill="1" applyBorder="1" applyAlignment="1">
      <alignment vertical="center" wrapText="1"/>
    </xf>
    <xf numFmtId="164" fontId="10" fillId="7" borderId="8" xfId="0" applyNumberFormat="1" applyFont="1" applyFill="1" applyBorder="1" applyAlignment="1">
      <alignment vertical="center" wrapText="1"/>
    </xf>
    <xf numFmtId="164" fontId="10" fillId="8" borderId="8" xfId="0" applyNumberFormat="1" applyFont="1" applyFill="1" applyBorder="1" applyAlignment="1" applyProtection="1">
      <alignment vertical="center" wrapText="1"/>
      <protection locked="0"/>
    </xf>
    <xf numFmtId="164" fontId="10" fillId="7" borderId="28" xfId="0" applyNumberFormat="1" applyFont="1" applyFill="1" applyBorder="1" applyAlignment="1">
      <alignment vertical="center" wrapText="1"/>
    </xf>
    <xf numFmtId="0" fontId="1" fillId="10" borderId="12" xfId="0" applyFont="1" applyFill="1" applyBorder="1" applyAlignment="1"/>
    <xf numFmtId="0" fontId="10" fillId="9" borderId="20" xfId="0" applyFont="1" applyFill="1" applyBorder="1" applyAlignment="1">
      <alignment horizontal="center" vertical="center" wrapText="1"/>
    </xf>
    <xf numFmtId="0" fontId="10" fillId="9" borderId="12" xfId="0" applyFont="1" applyFill="1" applyBorder="1" applyAlignment="1">
      <alignment horizontal="center" vertical="center" wrapText="1"/>
    </xf>
    <xf numFmtId="0" fontId="10" fillId="9" borderId="21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" fillId="0" borderId="20" xfId="0" applyFont="1" applyBorder="1"/>
    <xf numFmtId="0" fontId="13" fillId="2" borderId="11" xfId="0" applyFont="1" applyFill="1" applyBorder="1" applyAlignment="1">
      <alignment horizontal="right" vertical="center" wrapText="1"/>
    </xf>
    <xf numFmtId="0" fontId="1" fillId="0" borderId="1" xfId="0" applyFont="1" applyBorder="1"/>
    <xf numFmtId="164" fontId="14" fillId="6" borderId="13" xfId="0" applyNumberFormat="1" applyFont="1" applyFill="1" applyBorder="1" applyAlignment="1">
      <alignment horizontal="center" vertical="center" wrapText="1"/>
    </xf>
    <xf numFmtId="0" fontId="1" fillId="0" borderId="14" xfId="0" applyFont="1" applyBorder="1"/>
    <xf numFmtId="0" fontId="3" fillId="2" borderId="17" xfId="0" applyFont="1" applyFill="1" applyBorder="1" applyAlignment="1">
      <alignment horizontal="center" vertical="center" wrapText="1"/>
    </xf>
    <xf numFmtId="0" fontId="1" fillId="0" borderId="18" xfId="0" applyFont="1" applyBorder="1"/>
    <xf numFmtId="0" fontId="1" fillId="0" borderId="19" xfId="0" applyFont="1" applyBorder="1"/>
    <xf numFmtId="0" fontId="4" fillId="9" borderId="32" xfId="0" applyFont="1" applyFill="1" applyBorder="1" applyAlignment="1">
      <alignment horizontal="center" vertical="top" wrapText="1"/>
    </xf>
    <xf numFmtId="0" fontId="1" fillId="10" borderId="33" xfId="0" applyFont="1" applyFill="1" applyBorder="1"/>
    <xf numFmtId="0" fontId="1" fillId="10" borderId="34" xfId="0" applyFont="1" applyFill="1" applyBorder="1"/>
    <xf numFmtId="0" fontId="5" fillId="2" borderId="20" xfId="0" applyFont="1" applyFill="1" applyBorder="1" applyAlignment="1">
      <alignment horizontal="center" vertical="center" wrapText="1"/>
    </xf>
    <xf numFmtId="0" fontId="1" fillId="0" borderId="21" xfId="0" applyFont="1" applyBorder="1"/>
    <xf numFmtId="0" fontId="6" fillId="2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2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23" xfId="0" applyFont="1" applyBorder="1"/>
    <xf numFmtId="0" fontId="10" fillId="11" borderId="29" xfId="0" applyFont="1" applyFill="1" applyBorder="1" applyAlignment="1">
      <alignment horizontal="center" vertical="center" wrapText="1"/>
    </xf>
    <xf numFmtId="0" fontId="10" fillId="11" borderId="8" xfId="0" applyFont="1" applyFill="1" applyBorder="1" applyAlignment="1">
      <alignment vertical="center" wrapText="1"/>
    </xf>
    <xf numFmtId="2" fontId="10" fillId="11" borderId="8" xfId="0" applyNumberFormat="1" applyFont="1" applyFill="1" applyBorder="1" applyAlignment="1">
      <alignment vertical="center" wrapText="1"/>
    </xf>
    <xf numFmtId="164" fontId="10" fillId="11" borderId="8" xfId="0" applyNumberFormat="1" applyFont="1" applyFill="1" applyBorder="1" applyAlignment="1">
      <alignment vertical="center" wrapText="1"/>
    </xf>
    <xf numFmtId="164" fontId="10" fillId="12" borderId="8" xfId="0" applyNumberFormat="1" applyFont="1" applyFill="1" applyBorder="1" applyAlignment="1" applyProtection="1">
      <alignment vertical="center" wrapText="1"/>
      <protection locked="0"/>
    </xf>
    <xf numFmtId="164" fontId="10" fillId="11" borderId="28" xfId="0" applyNumberFormat="1" applyFont="1" applyFill="1" applyBorder="1" applyAlignment="1">
      <alignment vertical="center" wrapText="1"/>
    </xf>
    <xf numFmtId="0" fontId="6" fillId="9" borderId="12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724"/>
  <sheetViews>
    <sheetView tabSelected="1" topLeftCell="A69" workbookViewId="0">
      <selection activeCell="A111" sqref="A111"/>
    </sheetView>
  </sheetViews>
  <sheetFormatPr baseColWidth="10" defaultColWidth="14.42578125" defaultRowHeight="15" customHeight="1" x14ac:dyDescent="0.25"/>
  <cols>
    <col min="1" max="1" width="7.7109375" customWidth="1"/>
    <col min="2" max="2" width="58.85546875" customWidth="1"/>
    <col min="3" max="3" width="14.5703125" customWidth="1"/>
    <col min="4" max="4" width="10.85546875" customWidth="1"/>
    <col min="5" max="6" width="14.5703125" customWidth="1"/>
    <col min="7" max="7" width="16.140625" customWidth="1"/>
    <col min="8" max="26" width="11.42578125" customWidth="1"/>
  </cols>
  <sheetData>
    <row r="1" spans="1:26" ht="15" customHeight="1" thickBot="1" x14ac:dyDescent="0.3">
      <c r="A1" s="38" t="s">
        <v>0</v>
      </c>
      <c r="B1" s="39"/>
      <c r="C1" s="39"/>
      <c r="D1" s="39"/>
      <c r="E1" s="39"/>
      <c r="F1" s="39"/>
      <c r="G1" s="40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7.5" customHeight="1" x14ac:dyDescent="0.25">
      <c r="A2" s="48" t="s">
        <v>19</v>
      </c>
      <c r="B2" s="49"/>
      <c r="C2" s="49"/>
      <c r="D2" s="49"/>
      <c r="E2" s="49"/>
      <c r="F2" s="49"/>
      <c r="G2" s="50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">
      <c r="A3" s="51" t="s">
        <v>20</v>
      </c>
      <c r="B3" s="52"/>
      <c r="C3" s="52"/>
      <c r="D3" s="52"/>
      <c r="E3" s="52"/>
      <c r="F3" s="52"/>
      <c r="G3" s="5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8"/>
      <c r="B4" s="19"/>
      <c r="C4" s="19"/>
      <c r="D4" s="19"/>
      <c r="E4" s="19"/>
      <c r="F4" s="19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25">
      <c r="A5" s="54" t="s">
        <v>1</v>
      </c>
      <c r="B5" s="42"/>
      <c r="C5" s="42"/>
      <c r="D5" s="42"/>
      <c r="E5" s="42"/>
      <c r="F5" s="42"/>
      <c r="G5" s="5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56" t="s">
        <v>2</v>
      </c>
      <c r="B6" s="42"/>
      <c r="C6" s="42"/>
      <c r="D6" s="42"/>
      <c r="E6" s="42"/>
      <c r="F6" s="42"/>
      <c r="G6" s="55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">
      <c r="A7" s="18"/>
      <c r="B7" s="19"/>
      <c r="C7" s="19"/>
      <c r="D7" s="19"/>
      <c r="E7" s="19"/>
      <c r="F7" s="19"/>
      <c r="G7" s="2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25">
      <c r="A8" s="41" t="s">
        <v>3</v>
      </c>
      <c r="B8" s="42"/>
      <c r="C8" s="57"/>
      <c r="D8" s="58"/>
      <c r="E8" s="58"/>
      <c r="F8" s="58"/>
      <c r="G8" s="59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">
      <c r="A9" s="43"/>
      <c r="B9" s="42"/>
      <c r="C9" s="60"/>
      <c r="D9" s="61"/>
      <c r="E9" s="61"/>
      <c r="F9" s="61"/>
      <c r="G9" s="6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">
      <c r="A10" s="21"/>
      <c r="B10" s="2"/>
      <c r="C10" s="2"/>
      <c r="D10" s="2"/>
      <c r="E10" s="2"/>
      <c r="F10" s="2"/>
      <c r="G10" s="2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8.450000000000003" customHeight="1" thickBot="1" x14ac:dyDescent="0.3">
      <c r="A11" s="23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4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25"/>
      <c r="B12" s="14" t="s">
        <v>21</v>
      </c>
      <c r="C12" s="6"/>
      <c r="D12" s="6"/>
      <c r="E12" s="6"/>
      <c r="F12" s="28"/>
      <c r="G12" s="29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31"/>
      <c r="B13" s="32" t="s">
        <v>22</v>
      </c>
      <c r="C13" s="33"/>
      <c r="D13" s="34"/>
      <c r="E13" s="34"/>
      <c r="F13" s="35"/>
      <c r="G13" s="36"/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26">
        <v>1</v>
      </c>
      <c r="B14" s="7" t="s">
        <v>12</v>
      </c>
      <c r="C14" s="8">
        <v>1</v>
      </c>
      <c r="D14" s="9">
        <v>1762.62</v>
      </c>
      <c r="E14" s="9">
        <f t="shared" ref="E14:E74" si="0">ROUND(C14*D14,2)</f>
        <v>1762.62</v>
      </c>
      <c r="F14" s="30">
        <v>0</v>
      </c>
      <c r="G14" s="27">
        <f t="shared" ref="G14:G74" si="1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26">
        <v>2</v>
      </c>
      <c r="B15" s="7" t="s">
        <v>16</v>
      </c>
      <c r="C15" s="8">
        <v>1</v>
      </c>
      <c r="D15" s="9">
        <v>1401.34</v>
      </c>
      <c r="E15" s="9">
        <f t="shared" si="0"/>
        <v>1401.34</v>
      </c>
      <c r="F15" s="30">
        <v>0</v>
      </c>
      <c r="G15" s="27">
        <f t="shared" si="1"/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26">
        <v>3</v>
      </c>
      <c r="B16" s="7" t="s">
        <v>23</v>
      </c>
      <c r="C16" s="8">
        <v>1</v>
      </c>
      <c r="D16" s="9">
        <v>3791.8</v>
      </c>
      <c r="E16" s="9">
        <f t="shared" si="0"/>
        <v>3791.8</v>
      </c>
      <c r="F16" s="30">
        <v>0</v>
      </c>
      <c r="G16" s="27">
        <f t="shared" si="1"/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26">
        <v>4</v>
      </c>
      <c r="B17" s="7" t="s">
        <v>24</v>
      </c>
      <c r="C17" s="8">
        <v>1</v>
      </c>
      <c r="D17" s="9">
        <v>2006.02</v>
      </c>
      <c r="E17" s="9">
        <f t="shared" si="0"/>
        <v>2006.02</v>
      </c>
      <c r="F17" s="30">
        <v>0</v>
      </c>
      <c r="G17" s="27">
        <f t="shared" si="1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26">
        <v>5</v>
      </c>
      <c r="B18" s="7" t="s">
        <v>25</v>
      </c>
      <c r="C18" s="8">
        <v>1</v>
      </c>
      <c r="D18" s="9">
        <v>10195.92</v>
      </c>
      <c r="E18" s="9">
        <f t="shared" si="0"/>
        <v>10195.92</v>
      </c>
      <c r="F18" s="30">
        <v>0</v>
      </c>
      <c r="G18" s="27">
        <f t="shared" si="1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31"/>
      <c r="B19" s="32" t="s">
        <v>13</v>
      </c>
      <c r="C19" s="33"/>
      <c r="D19" s="34"/>
      <c r="E19" s="34"/>
      <c r="F19" s="35"/>
      <c r="G19" s="36"/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26">
        <v>6</v>
      </c>
      <c r="B20" s="7" t="s">
        <v>14</v>
      </c>
      <c r="C20" s="8">
        <v>12</v>
      </c>
      <c r="D20" s="9">
        <v>327.48</v>
      </c>
      <c r="E20" s="9">
        <f t="shared" si="0"/>
        <v>3929.76</v>
      </c>
      <c r="F20" s="30">
        <v>0</v>
      </c>
      <c r="G20" s="27">
        <f t="shared" si="1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26">
        <v>7</v>
      </c>
      <c r="B21" s="7" t="s">
        <v>15</v>
      </c>
      <c r="C21" s="8">
        <v>2</v>
      </c>
      <c r="D21" s="9">
        <v>545.80999999999995</v>
      </c>
      <c r="E21" s="9">
        <f t="shared" si="0"/>
        <v>1091.6199999999999</v>
      </c>
      <c r="F21" s="30">
        <v>0</v>
      </c>
      <c r="G21" s="27">
        <f t="shared" si="1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31"/>
      <c r="B22" s="32" t="s">
        <v>26</v>
      </c>
      <c r="C22" s="33"/>
      <c r="D22" s="34"/>
      <c r="E22" s="34"/>
      <c r="F22" s="35"/>
      <c r="G22" s="36"/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26">
        <v>8</v>
      </c>
      <c r="B23" s="7" t="s">
        <v>27</v>
      </c>
      <c r="C23" s="8">
        <v>12</v>
      </c>
      <c r="D23" s="9">
        <v>491.45</v>
      </c>
      <c r="E23" s="9">
        <f t="shared" si="0"/>
        <v>5897.4</v>
      </c>
      <c r="F23" s="30">
        <v>0</v>
      </c>
      <c r="G23" s="27">
        <f t="shared" si="1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31"/>
      <c r="B24" s="32" t="s">
        <v>28</v>
      </c>
      <c r="C24" s="33"/>
      <c r="D24" s="34"/>
      <c r="E24" s="34"/>
      <c r="F24" s="35"/>
      <c r="G24" s="36"/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26">
        <v>9</v>
      </c>
      <c r="B25" s="7" t="s">
        <v>29</v>
      </c>
      <c r="C25" s="8">
        <v>12</v>
      </c>
      <c r="D25" s="9">
        <v>889.41</v>
      </c>
      <c r="E25" s="9">
        <f t="shared" si="0"/>
        <v>10672.92</v>
      </c>
      <c r="F25" s="30">
        <v>0</v>
      </c>
      <c r="G25" s="27">
        <f t="shared" si="1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31"/>
      <c r="B26" s="32" t="s">
        <v>17</v>
      </c>
      <c r="C26" s="33"/>
      <c r="D26" s="34"/>
      <c r="E26" s="34"/>
      <c r="F26" s="35"/>
      <c r="G26" s="36"/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63"/>
      <c r="B27" s="64" t="s">
        <v>30</v>
      </c>
      <c r="C27" s="65"/>
      <c r="D27" s="66"/>
      <c r="E27" s="66"/>
      <c r="F27" s="67"/>
      <c r="G27" s="68"/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26">
        <v>10</v>
      </c>
      <c r="B28" s="7" t="s">
        <v>31</v>
      </c>
      <c r="C28" s="8">
        <v>2</v>
      </c>
      <c r="D28" s="9">
        <v>1240.1500000000001</v>
      </c>
      <c r="E28" s="9">
        <f t="shared" si="0"/>
        <v>2480.3000000000002</v>
      </c>
      <c r="F28" s="30">
        <v>0</v>
      </c>
      <c r="G28" s="27">
        <f t="shared" si="1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63"/>
      <c r="B29" s="64" t="s">
        <v>32</v>
      </c>
      <c r="C29" s="65"/>
      <c r="D29" s="66"/>
      <c r="E29" s="66"/>
      <c r="F29" s="67"/>
      <c r="G29" s="68"/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26">
        <v>11</v>
      </c>
      <c r="B30" s="7" t="s">
        <v>33</v>
      </c>
      <c r="C30" s="8">
        <v>75</v>
      </c>
      <c r="D30" s="9">
        <v>50.13</v>
      </c>
      <c r="E30" s="9">
        <f t="shared" si="0"/>
        <v>3759.75</v>
      </c>
      <c r="F30" s="30">
        <v>0</v>
      </c>
      <c r="G30" s="27">
        <f t="shared" si="1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63"/>
      <c r="B31" s="64" t="s">
        <v>34</v>
      </c>
      <c r="C31" s="65"/>
      <c r="D31" s="66"/>
      <c r="E31" s="66"/>
      <c r="F31" s="67"/>
      <c r="G31" s="68"/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26">
        <v>12</v>
      </c>
      <c r="B32" s="7" t="s">
        <v>35</v>
      </c>
      <c r="C32" s="8">
        <v>12</v>
      </c>
      <c r="D32" s="9">
        <v>955.87</v>
      </c>
      <c r="E32" s="9">
        <f t="shared" si="0"/>
        <v>11470.44</v>
      </c>
      <c r="F32" s="30">
        <v>0</v>
      </c>
      <c r="G32" s="27">
        <f t="shared" si="1"/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31"/>
      <c r="B33" s="32" t="s">
        <v>18</v>
      </c>
      <c r="C33" s="33"/>
      <c r="D33" s="34"/>
      <c r="E33" s="34"/>
      <c r="F33" s="35"/>
      <c r="G33" s="36"/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26">
        <v>13</v>
      </c>
      <c r="B34" s="7" t="s">
        <v>36</v>
      </c>
      <c r="C34" s="8">
        <v>44</v>
      </c>
      <c r="D34" s="9">
        <v>237.14</v>
      </c>
      <c r="E34" s="9">
        <f t="shared" si="0"/>
        <v>10434.16</v>
      </c>
      <c r="F34" s="30">
        <v>0</v>
      </c>
      <c r="G34" s="27">
        <f t="shared" si="1"/>
        <v>0</v>
      </c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26">
        <v>14</v>
      </c>
      <c r="B35" s="7" t="s">
        <v>37</v>
      </c>
      <c r="C35" s="8">
        <v>2</v>
      </c>
      <c r="D35" s="9">
        <v>245.03</v>
      </c>
      <c r="E35" s="9">
        <f t="shared" si="0"/>
        <v>490.06</v>
      </c>
      <c r="F35" s="30">
        <v>0</v>
      </c>
      <c r="G35" s="27">
        <f t="shared" si="1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26">
        <v>15</v>
      </c>
      <c r="B36" s="7" t="s">
        <v>38</v>
      </c>
      <c r="C36" s="8">
        <v>7</v>
      </c>
      <c r="D36" s="9">
        <v>361.68</v>
      </c>
      <c r="E36" s="9">
        <f t="shared" si="0"/>
        <v>2531.7600000000002</v>
      </c>
      <c r="F36" s="30">
        <v>0</v>
      </c>
      <c r="G36" s="27">
        <f t="shared" si="1"/>
        <v>0</v>
      </c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26">
        <v>16</v>
      </c>
      <c r="B37" s="7" t="s">
        <v>39</v>
      </c>
      <c r="C37" s="8">
        <v>5</v>
      </c>
      <c r="D37" s="9">
        <v>381.42</v>
      </c>
      <c r="E37" s="9">
        <f t="shared" si="0"/>
        <v>1907.1</v>
      </c>
      <c r="F37" s="30">
        <v>0</v>
      </c>
      <c r="G37" s="27">
        <f t="shared" si="1"/>
        <v>0</v>
      </c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26">
        <v>17</v>
      </c>
      <c r="B38" s="7" t="s">
        <v>40</v>
      </c>
      <c r="C38" s="8">
        <v>1</v>
      </c>
      <c r="D38" s="9">
        <v>502.43</v>
      </c>
      <c r="E38" s="9">
        <f t="shared" si="0"/>
        <v>502.43</v>
      </c>
      <c r="F38" s="30">
        <v>0</v>
      </c>
      <c r="G38" s="27">
        <f t="shared" si="1"/>
        <v>0</v>
      </c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26">
        <v>18</v>
      </c>
      <c r="B39" s="7" t="s">
        <v>41</v>
      </c>
      <c r="C39" s="8">
        <v>1</v>
      </c>
      <c r="D39" s="9">
        <v>830.33</v>
      </c>
      <c r="E39" s="9">
        <f t="shared" si="0"/>
        <v>830.33</v>
      </c>
      <c r="F39" s="30">
        <v>0</v>
      </c>
      <c r="G39" s="27">
        <f t="shared" si="1"/>
        <v>0</v>
      </c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26">
        <v>19</v>
      </c>
      <c r="B40" s="7" t="s">
        <v>42</v>
      </c>
      <c r="C40" s="8">
        <v>1</v>
      </c>
      <c r="D40" s="9">
        <v>917.61</v>
      </c>
      <c r="E40" s="9">
        <f t="shared" si="0"/>
        <v>917.61</v>
      </c>
      <c r="F40" s="30">
        <v>0</v>
      </c>
      <c r="G40" s="27">
        <f t="shared" si="1"/>
        <v>0</v>
      </c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26">
        <v>20</v>
      </c>
      <c r="B41" s="7" t="s">
        <v>43</v>
      </c>
      <c r="C41" s="8">
        <v>1</v>
      </c>
      <c r="D41" s="9">
        <v>1110.6400000000001</v>
      </c>
      <c r="E41" s="9">
        <f t="shared" si="0"/>
        <v>1110.6400000000001</v>
      </c>
      <c r="F41" s="30">
        <v>0</v>
      </c>
      <c r="G41" s="27">
        <f t="shared" si="1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26">
        <v>21</v>
      </c>
      <c r="B42" s="7" t="s">
        <v>44</v>
      </c>
      <c r="C42" s="8">
        <v>9</v>
      </c>
      <c r="D42" s="9">
        <v>1303.5899999999999</v>
      </c>
      <c r="E42" s="9">
        <f t="shared" si="0"/>
        <v>11732.31</v>
      </c>
      <c r="F42" s="30">
        <v>0</v>
      </c>
      <c r="G42" s="27">
        <f t="shared" si="1"/>
        <v>0</v>
      </c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26">
        <v>22</v>
      </c>
      <c r="B43" s="7" t="s">
        <v>45</v>
      </c>
      <c r="C43" s="8">
        <v>3</v>
      </c>
      <c r="D43" s="9">
        <v>1448.17</v>
      </c>
      <c r="E43" s="9">
        <f t="shared" si="0"/>
        <v>4344.51</v>
      </c>
      <c r="F43" s="30">
        <v>0</v>
      </c>
      <c r="G43" s="27">
        <f t="shared" si="1"/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26">
        <v>23</v>
      </c>
      <c r="B44" s="7" t="s">
        <v>46</v>
      </c>
      <c r="C44" s="8">
        <v>1</v>
      </c>
      <c r="D44" s="9">
        <v>1608.98</v>
      </c>
      <c r="E44" s="9">
        <f t="shared" si="0"/>
        <v>1608.98</v>
      </c>
      <c r="F44" s="30">
        <v>0</v>
      </c>
      <c r="G44" s="27">
        <f t="shared" si="1"/>
        <v>0</v>
      </c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26">
        <v>24</v>
      </c>
      <c r="B45" s="7" t="s">
        <v>47</v>
      </c>
      <c r="C45" s="8">
        <v>1</v>
      </c>
      <c r="D45" s="9">
        <v>1544.68</v>
      </c>
      <c r="E45" s="9">
        <f t="shared" si="0"/>
        <v>1544.68</v>
      </c>
      <c r="F45" s="30">
        <v>0</v>
      </c>
      <c r="G45" s="27">
        <f t="shared" si="1"/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26">
        <v>25</v>
      </c>
      <c r="B46" s="7" t="s">
        <v>48</v>
      </c>
      <c r="C46" s="8">
        <v>15</v>
      </c>
      <c r="D46" s="9">
        <v>213.31</v>
      </c>
      <c r="E46" s="9">
        <f t="shared" si="0"/>
        <v>3199.65</v>
      </c>
      <c r="F46" s="30">
        <v>0</v>
      </c>
      <c r="G46" s="27">
        <f t="shared" si="1"/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26">
        <v>26</v>
      </c>
      <c r="B47" s="7" t="s">
        <v>49</v>
      </c>
      <c r="C47" s="8">
        <v>8</v>
      </c>
      <c r="D47" s="9">
        <v>221.02</v>
      </c>
      <c r="E47" s="9">
        <f t="shared" si="0"/>
        <v>1768.16</v>
      </c>
      <c r="F47" s="30">
        <v>0</v>
      </c>
      <c r="G47" s="27">
        <f t="shared" si="1"/>
        <v>0</v>
      </c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26">
        <v>27</v>
      </c>
      <c r="B48" s="7" t="s">
        <v>50</v>
      </c>
      <c r="C48" s="8">
        <v>3</v>
      </c>
      <c r="D48" s="9">
        <v>297.11</v>
      </c>
      <c r="E48" s="9">
        <f t="shared" si="0"/>
        <v>891.33</v>
      </c>
      <c r="F48" s="30">
        <v>0</v>
      </c>
      <c r="G48" s="27">
        <f t="shared" si="1"/>
        <v>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26">
        <v>28</v>
      </c>
      <c r="B49" s="7" t="s">
        <v>51</v>
      </c>
      <c r="C49" s="8">
        <v>3</v>
      </c>
      <c r="D49" s="9">
        <v>316.47000000000003</v>
      </c>
      <c r="E49" s="9">
        <f t="shared" si="0"/>
        <v>949.41</v>
      </c>
      <c r="F49" s="30">
        <v>0</v>
      </c>
      <c r="G49" s="27">
        <f t="shared" si="1"/>
        <v>0</v>
      </c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26">
        <v>29</v>
      </c>
      <c r="B50" s="7" t="s">
        <v>52</v>
      </c>
      <c r="C50" s="8">
        <v>3</v>
      </c>
      <c r="D50" s="9">
        <v>423.63</v>
      </c>
      <c r="E50" s="9">
        <f t="shared" si="0"/>
        <v>1270.8900000000001</v>
      </c>
      <c r="F50" s="30">
        <v>0</v>
      </c>
      <c r="G50" s="27">
        <f t="shared" si="1"/>
        <v>0</v>
      </c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26">
        <v>30</v>
      </c>
      <c r="B51" s="7" t="s">
        <v>53</v>
      </c>
      <c r="C51" s="8">
        <v>3</v>
      </c>
      <c r="D51" s="9">
        <v>140.11000000000001</v>
      </c>
      <c r="E51" s="9">
        <f t="shared" si="0"/>
        <v>420.33</v>
      </c>
      <c r="F51" s="30">
        <v>0</v>
      </c>
      <c r="G51" s="27">
        <f t="shared" si="1"/>
        <v>0</v>
      </c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31"/>
      <c r="B52" s="32" t="s">
        <v>54</v>
      </c>
      <c r="C52" s="33"/>
      <c r="D52" s="34"/>
      <c r="E52" s="34"/>
      <c r="F52" s="35"/>
      <c r="G52" s="36"/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63"/>
      <c r="B53" s="64" t="s">
        <v>55</v>
      </c>
      <c r="C53" s="65"/>
      <c r="D53" s="66"/>
      <c r="E53" s="66"/>
      <c r="F53" s="67"/>
      <c r="G53" s="68"/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26">
        <v>31</v>
      </c>
      <c r="B54" s="7" t="s">
        <v>56</v>
      </c>
      <c r="C54" s="8">
        <v>30628</v>
      </c>
      <c r="D54" s="9">
        <v>0.48</v>
      </c>
      <c r="E54" s="9">
        <f t="shared" si="0"/>
        <v>14701.44</v>
      </c>
      <c r="F54" s="30">
        <v>0</v>
      </c>
      <c r="G54" s="27">
        <f t="shared" si="1"/>
        <v>0</v>
      </c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26">
        <v>32</v>
      </c>
      <c r="B55" s="7" t="s">
        <v>57</v>
      </c>
      <c r="C55" s="8">
        <v>24</v>
      </c>
      <c r="D55" s="9">
        <v>355.76</v>
      </c>
      <c r="E55" s="9">
        <f t="shared" si="0"/>
        <v>8538.24</v>
      </c>
      <c r="F55" s="30">
        <v>0</v>
      </c>
      <c r="G55" s="27">
        <f t="shared" si="1"/>
        <v>0</v>
      </c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63"/>
      <c r="B56" s="64" t="s">
        <v>58</v>
      </c>
      <c r="C56" s="65"/>
      <c r="D56" s="66"/>
      <c r="E56" s="66"/>
      <c r="F56" s="67"/>
      <c r="G56" s="68"/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26">
        <v>33</v>
      </c>
      <c r="B57" s="7" t="s">
        <v>59</v>
      </c>
      <c r="C57" s="8">
        <v>35</v>
      </c>
      <c r="D57" s="9">
        <v>57.81</v>
      </c>
      <c r="E57" s="9">
        <f t="shared" si="0"/>
        <v>2023.35</v>
      </c>
      <c r="F57" s="30">
        <v>0</v>
      </c>
      <c r="G57" s="27">
        <f t="shared" si="1"/>
        <v>0</v>
      </c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26">
        <v>34</v>
      </c>
      <c r="B58" s="7" t="s">
        <v>60</v>
      </c>
      <c r="C58" s="8">
        <v>7</v>
      </c>
      <c r="D58" s="9">
        <v>983.15</v>
      </c>
      <c r="E58" s="9">
        <f t="shared" si="0"/>
        <v>6882.05</v>
      </c>
      <c r="F58" s="30">
        <v>0</v>
      </c>
      <c r="G58" s="27">
        <f t="shared" si="1"/>
        <v>0</v>
      </c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26">
        <v>35</v>
      </c>
      <c r="B59" s="7" t="s">
        <v>61</v>
      </c>
      <c r="C59" s="8">
        <v>12</v>
      </c>
      <c r="D59" s="9">
        <v>382.35</v>
      </c>
      <c r="E59" s="9">
        <f t="shared" si="0"/>
        <v>4588.2</v>
      </c>
      <c r="F59" s="30">
        <v>0</v>
      </c>
      <c r="G59" s="27">
        <f t="shared" si="1"/>
        <v>0</v>
      </c>
      <c r="H59" s="1"/>
      <c r="I59" s="1"/>
      <c r="J59" s="1"/>
      <c r="K59" s="5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31"/>
      <c r="B60" s="32" t="s">
        <v>62</v>
      </c>
      <c r="C60" s="33"/>
      <c r="D60" s="34"/>
      <c r="E60" s="34"/>
      <c r="F60" s="35"/>
      <c r="G60" s="36"/>
      <c r="H60" s="1"/>
      <c r="I60" s="1"/>
      <c r="J60" s="1"/>
      <c r="K60" s="5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26">
        <v>36</v>
      </c>
      <c r="B61" s="7" t="s">
        <v>72</v>
      </c>
      <c r="C61" s="8">
        <v>12</v>
      </c>
      <c r="D61" s="9">
        <v>265.52</v>
      </c>
      <c r="E61" s="9">
        <f t="shared" si="0"/>
        <v>3186.24</v>
      </c>
      <c r="F61" s="30">
        <v>0</v>
      </c>
      <c r="G61" s="27">
        <f t="shared" si="1"/>
        <v>0</v>
      </c>
      <c r="H61" s="1"/>
      <c r="I61" s="1"/>
      <c r="J61" s="1"/>
      <c r="K61" s="5"/>
      <c r="L61" s="1"/>
      <c r="M61" s="5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31"/>
      <c r="B62" s="32" t="s">
        <v>63</v>
      </c>
      <c r="C62" s="33"/>
      <c r="D62" s="34"/>
      <c r="E62" s="34"/>
      <c r="F62" s="35"/>
      <c r="G62" s="36"/>
      <c r="H62" s="1"/>
      <c r="I62" s="1"/>
      <c r="J62" s="1"/>
      <c r="K62" s="5"/>
      <c r="L62" s="1"/>
      <c r="M62" s="5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thickBot="1" x14ac:dyDescent="0.3">
      <c r="A63" s="26">
        <v>37</v>
      </c>
      <c r="B63" s="7" t="s">
        <v>64</v>
      </c>
      <c r="C63" s="8">
        <v>2</v>
      </c>
      <c r="D63" s="9">
        <v>654.96</v>
      </c>
      <c r="E63" s="9">
        <f t="shared" si="0"/>
        <v>1309.92</v>
      </c>
      <c r="F63" s="30">
        <v>0</v>
      </c>
      <c r="G63" s="27">
        <f t="shared" si="1"/>
        <v>0</v>
      </c>
      <c r="H63" s="1"/>
      <c r="I63" s="1"/>
      <c r="J63" s="1"/>
      <c r="K63" s="5"/>
      <c r="L63" s="1"/>
      <c r="M63" s="5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25"/>
      <c r="B64" s="14" t="s">
        <v>65</v>
      </c>
      <c r="C64" s="6"/>
      <c r="D64" s="6"/>
      <c r="E64" s="6"/>
      <c r="F64" s="28"/>
      <c r="G64" s="29"/>
      <c r="H64" s="1"/>
      <c r="I64" s="1"/>
      <c r="J64" s="1"/>
      <c r="K64" s="5"/>
      <c r="L64" s="1"/>
      <c r="M64" s="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31"/>
      <c r="B65" s="32" t="s">
        <v>22</v>
      </c>
      <c r="C65" s="33"/>
      <c r="D65" s="34"/>
      <c r="E65" s="34"/>
      <c r="F65" s="35"/>
      <c r="G65" s="36"/>
      <c r="H65" s="1"/>
      <c r="I65" s="1"/>
      <c r="J65" s="1"/>
      <c r="K65" s="5"/>
      <c r="L65" s="1"/>
      <c r="M65" s="5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26">
        <v>38</v>
      </c>
      <c r="B66" s="7" t="s">
        <v>16</v>
      </c>
      <c r="C66" s="8">
        <v>1</v>
      </c>
      <c r="D66" s="9">
        <v>1401.34</v>
      </c>
      <c r="E66" s="9">
        <f t="shared" si="0"/>
        <v>1401.34</v>
      </c>
      <c r="F66" s="30">
        <v>0</v>
      </c>
      <c r="G66" s="27">
        <f t="shared" si="1"/>
        <v>0</v>
      </c>
      <c r="H66" s="1"/>
      <c r="I66" s="1"/>
      <c r="J66" s="1"/>
      <c r="K66" s="5"/>
      <c r="L66" s="1"/>
      <c r="M66" s="5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26">
        <v>39</v>
      </c>
      <c r="B67" s="7" t="s">
        <v>66</v>
      </c>
      <c r="C67" s="8">
        <v>1</v>
      </c>
      <c r="D67" s="9">
        <v>4638.25</v>
      </c>
      <c r="E67" s="9">
        <f t="shared" si="0"/>
        <v>4638.25</v>
      </c>
      <c r="F67" s="30">
        <v>0</v>
      </c>
      <c r="G67" s="27">
        <f t="shared" si="1"/>
        <v>0</v>
      </c>
      <c r="H67" s="1"/>
      <c r="I67" s="1"/>
      <c r="J67" s="1"/>
      <c r="K67" s="5"/>
      <c r="L67" s="1"/>
      <c r="M67" s="5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26">
        <v>40</v>
      </c>
      <c r="B68" s="7" t="s">
        <v>67</v>
      </c>
      <c r="C68" s="8">
        <v>20</v>
      </c>
      <c r="D68" s="9">
        <v>1027.6199999999999</v>
      </c>
      <c r="E68" s="9">
        <f t="shared" si="0"/>
        <v>20552.400000000001</v>
      </c>
      <c r="F68" s="30">
        <v>0</v>
      </c>
      <c r="G68" s="27">
        <f t="shared" si="1"/>
        <v>0</v>
      </c>
      <c r="H68" s="1"/>
      <c r="I68" s="1"/>
      <c r="J68" s="1"/>
      <c r="K68" s="5"/>
      <c r="L68" s="1"/>
      <c r="M68" s="5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26">
        <v>41</v>
      </c>
      <c r="B69" s="7" t="s">
        <v>68</v>
      </c>
      <c r="C69" s="8">
        <v>3500</v>
      </c>
      <c r="D69" s="9">
        <v>0.68</v>
      </c>
      <c r="E69" s="9">
        <f t="shared" si="0"/>
        <v>2380</v>
      </c>
      <c r="F69" s="30">
        <v>0</v>
      </c>
      <c r="G69" s="27">
        <f t="shared" si="1"/>
        <v>0</v>
      </c>
      <c r="H69" s="1"/>
      <c r="I69" s="1"/>
      <c r="J69" s="1"/>
      <c r="K69" s="5"/>
      <c r="L69" s="1"/>
      <c r="M69" s="5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26">
        <v>42</v>
      </c>
      <c r="B70" s="7" t="s">
        <v>69</v>
      </c>
      <c r="C70" s="8">
        <v>1</v>
      </c>
      <c r="D70" s="9">
        <v>1161.1099999999999</v>
      </c>
      <c r="E70" s="9">
        <f t="shared" si="0"/>
        <v>1161.1099999999999</v>
      </c>
      <c r="F70" s="30">
        <v>0</v>
      </c>
      <c r="G70" s="27">
        <f t="shared" si="1"/>
        <v>0</v>
      </c>
      <c r="H70" s="1"/>
      <c r="I70" s="1"/>
      <c r="J70" s="1"/>
      <c r="K70" s="5"/>
      <c r="L70" s="1"/>
      <c r="M70" s="5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26">
        <v>43</v>
      </c>
      <c r="B71" s="7" t="s">
        <v>24</v>
      </c>
      <c r="C71" s="8">
        <v>1</v>
      </c>
      <c r="D71" s="9">
        <v>2006.02</v>
      </c>
      <c r="E71" s="9">
        <f t="shared" si="0"/>
        <v>2006.02</v>
      </c>
      <c r="F71" s="30">
        <v>0</v>
      </c>
      <c r="G71" s="27">
        <f t="shared" si="1"/>
        <v>0</v>
      </c>
      <c r="H71" s="1"/>
      <c r="I71" s="1"/>
      <c r="J71" s="1"/>
      <c r="K71" s="5"/>
      <c r="L71" s="1"/>
      <c r="M71" s="5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31"/>
      <c r="B72" s="32" t="s">
        <v>13</v>
      </c>
      <c r="C72" s="33"/>
      <c r="D72" s="34"/>
      <c r="E72" s="34"/>
      <c r="F72" s="35"/>
      <c r="G72" s="36"/>
      <c r="H72" s="1"/>
      <c r="I72" s="1"/>
      <c r="J72" s="1"/>
      <c r="K72" s="5"/>
      <c r="L72" s="1"/>
      <c r="M72" s="5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26">
        <v>44</v>
      </c>
      <c r="B73" s="7" t="s">
        <v>14</v>
      </c>
      <c r="C73" s="8">
        <v>12</v>
      </c>
      <c r="D73" s="9">
        <v>327.48</v>
      </c>
      <c r="E73" s="9">
        <f t="shared" si="0"/>
        <v>3929.76</v>
      </c>
      <c r="F73" s="30">
        <v>0</v>
      </c>
      <c r="G73" s="27">
        <f t="shared" si="1"/>
        <v>0</v>
      </c>
      <c r="H73" s="1"/>
      <c r="I73" s="1"/>
      <c r="J73" s="1"/>
      <c r="K73" s="5"/>
      <c r="L73" s="1"/>
      <c r="M73" s="5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26">
        <v>45</v>
      </c>
      <c r="B74" s="7" t="s">
        <v>15</v>
      </c>
      <c r="C74" s="8">
        <v>2</v>
      </c>
      <c r="D74" s="9">
        <v>545.80999999999995</v>
      </c>
      <c r="E74" s="9">
        <f t="shared" si="0"/>
        <v>1091.6199999999999</v>
      </c>
      <c r="F74" s="30">
        <v>0</v>
      </c>
      <c r="G74" s="27">
        <f t="shared" si="1"/>
        <v>0</v>
      </c>
      <c r="H74" s="1"/>
      <c r="I74" s="1"/>
      <c r="J74" s="1"/>
      <c r="K74" s="5"/>
      <c r="L74" s="1"/>
      <c r="M74" s="5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31"/>
      <c r="B75" s="32" t="s">
        <v>26</v>
      </c>
      <c r="C75" s="33"/>
      <c r="D75" s="34"/>
      <c r="E75" s="34"/>
      <c r="F75" s="35"/>
      <c r="G75" s="36"/>
      <c r="H75" s="1"/>
      <c r="I75" s="1"/>
      <c r="J75" s="1"/>
      <c r="K75" s="5"/>
      <c r="L75" s="1"/>
      <c r="M75" s="5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26">
        <v>46</v>
      </c>
      <c r="B76" s="7" t="s">
        <v>27</v>
      </c>
      <c r="C76" s="8">
        <v>12</v>
      </c>
      <c r="D76" s="9">
        <v>491.45</v>
      </c>
      <c r="E76" s="9">
        <f t="shared" ref="E76:E109" si="2">ROUND(C76*D76,2)</f>
        <v>5897.4</v>
      </c>
      <c r="F76" s="30">
        <v>0</v>
      </c>
      <c r="G76" s="27">
        <f t="shared" ref="G76:G109" si="3">IF(F76&gt;D76,F76/0,ROUND(C76*F76,2))</f>
        <v>0</v>
      </c>
      <c r="H76" s="1"/>
      <c r="I76" s="1"/>
      <c r="J76" s="1"/>
      <c r="K76" s="5"/>
      <c r="L76" s="1"/>
      <c r="M76" s="5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31"/>
      <c r="B77" s="32" t="s">
        <v>28</v>
      </c>
      <c r="C77" s="33"/>
      <c r="D77" s="34"/>
      <c r="E77" s="34"/>
      <c r="F77" s="35"/>
      <c r="G77" s="36"/>
      <c r="H77" s="1"/>
      <c r="I77" s="1"/>
      <c r="J77" s="1"/>
      <c r="K77" s="5"/>
      <c r="L77" s="1"/>
      <c r="M77" s="5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26">
        <v>47</v>
      </c>
      <c r="B78" s="7" t="s">
        <v>29</v>
      </c>
      <c r="C78" s="8">
        <v>12</v>
      </c>
      <c r="D78" s="9">
        <v>533.64</v>
      </c>
      <c r="E78" s="9">
        <f t="shared" si="2"/>
        <v>6403.68</v>
      </c>
      <c r="F78" s="30">
        <v>0</v>
      </c>
      <c r="G78" s="27">
        <f t="shared" si="3"/>
        <v>0</v>
      </c>
      <c r="H78" s="1"/>
      <c r="I78" s="1"/>
      <c r="J78" s="1"/>
      <c r="K78" s="5"/>
      <c r="L78" s="1"/>
      <c r="M78" s="5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31"/>
      <c r="B79" s="32" t="s">
        <v>17</v>
      </c>
      <c r="C79" s="33"/>
      <c r="D79" s="34"/>
      <c r="E79" s="34"/>
      <c r="F79" s="35"/>
      <c r="G79" s="36"/>
      <c r="H79" s="1"/>
      <c r="I79" s="1"/>
      <c r="J79" s="1"/>
      <c r="K79" s="5"/>
      <c r="L79" s="1"/>
      <c r="M79" s="5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63"/>
      <c r="B80" s="64" t="s">
        <v>30</v>
      </c>
      <c r="C80" s="65"/>
      <c r="D80" s="66"/>
      <c r="E80" s="66"/>
      <c r="F80" s="67"/>
      <c r="G80" s="68"/>
      <c r="H80" s="1"/>
      <c r="I80" s="1"/>
      <c r="J80" s="1"/>
      <c r="K80" s="5"/>
      <c r="L80" s="1"/>
      <c r="M80" s="5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26">
        <v>48</v>
      </c>
      <c r="B81" s="7" t="s">
        <v>31</v>
      </c>
      <c r="C81" s="8">
        <v>2</v>
      </c>
      <c r="D81" s="9">
        <v>1240.1500000000001</v>
      </c>
      <c r="E81" s="9">
        <f t="shared" si="2"/>
        <v>2480.3000000000002</v>
      </c>
      <c r="F81" s="30">
        <v>0</v>
      </c>
      <c r="G81" s="27">
        <f t="shared" si="3"/>
        <v>0</v>
      </c>
      <c r="H81" s="1"/>
      <c r="I81" s="1"/>
      <c r="J81" s="1"/>
      <c r="K81" s="5"/>
      <c r="L81" s="1"/>
      <c r="M81" s="5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63"/>
      <c r="B82" s="64" t="s">
        <v>32</v>
      </c>
      <c r="C82" s="65"/>
      <c r="D82" s="66"/>
      <c r="E82" s="66"/>
      <c r="F82" s="67"/>
      <c r="G82" s="68"/>
      <c r="H82" s="1"/>
      <c r="I82" s="1"/>
      <c r="J82" s="1"/>
      <c r="K82" s="5"/>
      <c r="L82" s="1"/>
      <c r="M82" s="5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26">
        <v>49</v>
      </c>
      <c r="B83" s="7" t="s">
        <v>33</v>
      </c>
      <c r="C83" s="8">
        <v>35</v>
      </c>
      <c r="D83" s="9">
        <v>50.13</v>
      </c>
      <c r="E83" s="9">
        <f t="shared" si="2"/>
        <v>1754.55</v>
      </c>
      <c r="F83" s="30">
        <v>0</v>
      </c>
      <c r="G83" s="27">
        <f t="shared" si="3"/>
        <v>0</v>
      </c>
      <c r="H83" s="1"/>
      <c r="I83" s="1"/>
      <c r="J83" s="1"/>
      <c r="K83" s="5"/>
      <c r="L83" s="1"/>
      <c r="M83" s="5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31"/>
      <c r="B84" s="32" t="s">
        <v>18</v>
      </c>
      <c r="C84" s="33"/>
      <c r="D84" s="34"/>
      <c r="E84" s="34"/>
      <c r="F84" s="35"/>
      <c r="G84" s="36"/>
      <c r="H84" s="1"/>
      <c r="I84" s="1"/>
      <c r="J84" s="1"/>
      <c r="K84" s="5"/>
      <c r="L84" s="1"/>
      <c r="M84" s="5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26">
        <v>50</v>
      </c>
      <c r="B85" s="7" t="s">
        <v>36</v>
      </c>
      <c r="C85" s="8">
        <v>11</v>
      </c>
      <c r="D85" s="9">
        <v>237.14</v>
      </c>
      <c r="E85" s="9">
        <f t="shared" si="2"/>
        <v>2608.54</v>
      </c>
      <c r="F85" s="30">
        <v>0</v>
      </c>
      <c r="G85" s="27">
        <f t="shared" si="3"/>
        <v>0</v>
      </c>
      <c r="H85" s="1"/>
      <c r="I85" s="1"/>
      <c r="J85" s="1"/>
      <c r="K85" s="5"/>
      <c r="L85" s="1"/>
      <c r="M85" s="5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26">
        <v>51</v>
      </c>
      <c r="B86" s="7" t="s">
        <v>37</v>
      </c>
      <c r="C86" s="8">
        <v>4</v>
      </c>
      <c r="D86" s="9">
        <v>245.03</v>
      </c>
      <c r="E86" s="9">
        <f t="shared" si="2"/>
        <v>980.12</v>
      </c>
      <c r="F86" s="30">
        <v>0</v>
      </c>
      <c r="G86" s="27">
        <f t="shared" si="3"/>
        <v>0</v>
      </c>
      <c r="H86" s="1"/>
      <c r="I86" s="1"/>
      <c r="J86" s="1"/>
      <c r="K86" s="5"/>
      <c r="L86" s="1"/>
      <c r="M86" s="5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26">
        <v>52</v>
      </c>
      <c r="B87" s="7" t="s">
        <v>38</v>
      </c>
      <c r="C87" s="8">
        <v>2</v>
      </c>
      <c r="D87" s="9">
        <v>361.68</v>
      </c>
      <c r="E87" s="9">
        <f t="shared" si="2"/>
        <v>723.36</v>
      </c>
      <c r="F87" s="30">
        <v>0</v>
      </c>
      <c r="G87" s="27">
        <f t="shared" si="3"/>
        <v>0</v>
      </c>
      <c r="H87" s="1"/>
      <c r="I87" s="1"/>
      <c r="J87" s="1"/>
      <c r="K87" s="5"/>
      <c r="L87" s="1"/>
      <c r="M87" s="5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26">
        <v>53</v>
      </c>
      <c r="B88" s="7" t="s">
        <v>39</v>
      </c>
      <c r="C88" s="8">
        <v>1</v>
      </c>
      <c r="D88" s="9">
        <v>381.42</v>
      </c>
      <c r="E88" s="9">
        <f t="shared" si="2"/>
        <v>381.42</v>
      </c>
      <c r="F88" s="30">
        <v>0</v>
      </c>
      <c r="G88" s="27">
        <f t="shared" si="3"/>
        <v>0</v>
      </c>
      <c r="H88" s="1"/>
      <c r="I88" s="1"/>
      <c r="J88" s="1"/>
      <c r="K88" s="5"/>
      <c r="L88" s="1"/>
      <c r="M88" s="5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26">
        <v>54</v>
      </c>
      <c r="B89" s="7" t="s">
        <v>40</v>
      </c>
      <c r="C89" s="8">
        <v>2</v>
      </c>
      <c r="D89" s="9">
        <v>502.43</v>
      </c>
      <c r="E89" s="9">
        <f t="shared" si="2"/>
        <v>1004.86</v>
      </c>
      <c r="F89" s="30">
        <v>0</v>
      </c>
      <c r="G89" s="27">
        <f t="shared" si="3"/>
        <v>0</v>
      </c>
      <c r="H89" s="1"/>
      <c r="I89" s="1"/>
      <c r="J89" s="1"/>
      <c r="K89" s="5"/>
      <c r="L89" s="1"/>
      <c r="M89" s="5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26">
        <v>55</v>
      </c>
      <c r="B90" s="7" t="s">
        <v>41</v>
      </c>
      <c r="C90" s="8">
        <v>1</v>
      </c>
      <c r="D90" s="9">
        <v>830.33</v>
      </c>
      <c r="E90" s="9">
        <f t="shared" si="2"/>
        <v>830.33</v>
      </c>
      <c r="F90" s="30">
        <v>0</v>
      </c>
      <c r="G90" s="27">
        <f t="shared" si="3"/>
        <v>0</v>
      </c>
      <c r="H90" s="1"/>
      <c r="I90" s="1"/>
      <c r="J90" s="1"/>
      <c r="K90" s="5"/>
      <c r="L90" s="1"/>
      <c r="M90" s="5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26">
        <v>56</v>
      </c>
      <c r="B91" s="7" t="s">
        <v>42</v>
      </c>
      <c r="C91" s="8">
        <v>1</v>
      </c>
      <c r="D91" s="9">
        <v>917.61</v>
      </c>
      <c r="E91" s="9">
        <f t="shared" si="2"/>
        <v>917.61</v>
      </c>
      <c r="F91" s="30">
        <v>0</v>
      </c>
      <c r="G91" s="27">
        <f t="shared" si="3"/>
        <v>0</v>
      </c>
      <c r="H91" s="1"/>
      <c r="I91" s="1"/>
      <c r="J91" s="1"/>
      <c r="K91" s="5"/>
      <c r="L91" s="1"/>
      <c r="M91" s="5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26">
        <v>57</v>
      </c>
      <c r="B92" s="7" t="s">
        <v>43</v>
      </c>
      <c r="C92" s="8">
        <v>1</v>
      </c>
      <c r="D92" s="9">
        <v>1110.6400000000001</v>
      </c>
      <c r="E92" s="9">
        <f t="shared" si="2"/>
        <v>1110.6400000000001</v>
      </c>
      <c r="F92" s="30">
        <v>0</v>
      </c>
      <c r="G92" s="27">
        <f t="shared" si="3"/>
        <v>0</v>
      </c>
      <c r="H92" s="1"/>
      <c r="I92" s="1"/>
      <c r="J92" s="1"/>
      <c r="K92" s="5"/>
      <c r="L92" s="1"/>
      <c r="M92" s="5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26">
        <v>58</v>
      </c>
      <c r="B93" s="7" t="s">
        <v>44</v>
      </c>
      <c r="C93" s="8">
        <v>1</v>
      </c>
      <c r="D93" s="9">
        <v>1303.5899999999999</v>
      </c>
      <c r="E93" s="9">
        <f t="shared" si="2"/>
        <v>1303.5899999999999</v>
      </c>
      <c r="F93" s="30">
        <v>0</v>
      </c>
      <c r="G93" s="27">
        <f t="shared" si="3"/>
        <v>0</v>
      </c>
      <c r="H93" s="1"/>
      <c r="I93" s="1"/>
      <c r="J93" s="1"/>
      <c r="K93" s="5"/>
      <c r="L93" s="1"/>
      <c r="M93" s="5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26">
        <v>59</v>
      </c>
      <c r="B94" s="7" t="s">
        <v>45</v>
      </c>
      <c r="C94" s="8">
        <v>1</v>
      </c>
      <c r="D94" s="9">
        <v>1448.17</v>
      </c>
      <c r="E94" s="9">
        <f t="shared" si="2"/>
        <v>1448.17</v>
      </c>
      <c r="F94" s="30">
        <v>0</v>
      </c>
      <c r="G94" s="27">
        <f t="shared" si="3"/>
        <v>0</v>
      </c>
      <c r="H94" s="1"/>
      <c r="I94" s="1"/>
      <c r="J94" s="1"/>
      <c r="K94" s="5"/>
      <c r="L94" s="1"/>
      <c r="M94" s="5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26">
        <v>60</v>
      </c>
      <c r="B95" s="7" t="s">
        <v>46</v>
      </c>
      <c r="C95" s="8">
        <v>1</v>
      </c>
      <c r="D95" s="9">
        <v>1608.98</v>
      </c>
      <c r="E95" s="9">
        <f t="shared" si="2"/>
        <v>1608.98</v>
      </c>
      <c r="F95" s="30">
        <v>0</v>
      </c>
      <c r="G95" s="27">
        <f t="shared" si="3"/>
        <v>0</v>
      </c>
      <c r="H95" s="1"/>
      <c r="I95" s="1"/>
      <c r="J95" s="1"/>
      <c r="K95" s="5"/>
      <c r="L95" s="1"/>
      <c r="M95" s="5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26">
        <v>61</v>
      </c>
      <c r="B96" s="7" t="s">
        <v>47</v>
      </c>
      <c r="C96" s="8">
        <v>1</v>
      </c>
      <c r="D96" s="9">
        <v>1544.68</v>
      </c>
      <c r="E96" s="9">
        <f t="shared" si="2"/>
        <v>1544.68</v>
      </c>
      <c r="F96" s="30">
        <v>0</v>
      </c>
      <c r="G96" s="27">
        <f t="shared" si="3"/>
        <v>0</v>
      </c>
      <c r="H96" s="1"/>
      <c r="I96" s="1"/>
      <c r="J96" s="1"/>
      <c r="K96" s="5"/>
      <c r="L96" s="1"/>
      <c r="M96" s="5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26">
        <v>62</v>
      </c>
      <c r="B97" s="7" t="s">
        <v>48</v>
      </c>
      <c r="C97" s="8">
        <v>6</v>
      </c>
      <c r="D97" s="9">
        <v>213.31</v>
      </c>
      <c r="E97" s="9">
        <f t="shared" si="2"/>
        <v>1279.8599999999999</v>
      </c>
      <c r="F97" s="30">
        <v>0</v>
      </c>
      <c r="G97" s="27">
        <f t="shared" si="3"/>
        <v>0</v>
      </c>
      <c r="H97" s="1"/>
      <c r="I97" s="1"/>
      <c r="J97" s="1"/>
      <c r="K97" s="5"/>
      <c r="L97" s="1"/>
      <c r="M97" s="5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26">
        <v>63</v>
      </c>
      <c r="B98" s="7" t="s">
        <v>49</v>
      </c>
      <c r="C98" s="8">
        <v>4</v>
      </c>
      <c r="D98" s="9">
        <v>221.02</v>
      </c>
      <c r="E98" s="9">
        <f t="shared" si="2"/>
        <v>884.08</v>
      </c>
      <c r="F98" s="30">
        <v>0</v>
      </c>
      <c r="G98" s="27">
        <f t="shared" si="3"/>
        <v>0</v>
      </c>
      <c r="H98" s="1"/>
      <c r="I98" s="1"/>
      <c r="J98" s="1"/>
      <c r="K98" s="5"/>
      <c r="L98" s="1"/>
      <c r="M98" s="5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26">
        <v>64</v>
      </c>
      <c r="B99" s="7" t="s">
        <v>50</v>
      </c>
      <c r="C99" s="8">
        <v>1</v>
      </c>
      <c r="D99" s="9">
        <v>297.11</v>
      </c>
      <c r="E99" s="9">
        <f t="shared" si="2"/>
        <v>297.11</v>
      </c>
      <c r="F99" s="30">
        <v>0</v>
      </c>
      <c r="G99" s="27">
        <f t="shared" si="3"/>
        <v>0</v>
      </c>
      <c r="H99" s="1"/>
      <c r="I99" s="1"/>
      <c r="J99" s="1"/>
      <c r="K99" s="5"/>
      <c r="L99" s="1"/>
      <c r="M99" s="5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26">
        <v>65</v>
      </c>
      <c r="B100" s="7" t="s">
        <v>51</v>
      </c>
      <c r="C100" s="8">
        <v>1</v>
      </c>
      <c r="D100" s="9">
        <v>316.47000000000003</v>
      </c>
      <c r="E100" s="9">
        <f t="shared" si="2"/>
        <v>316.47000000000003</v>
      </c>
      <c r="F100" s="30">
        <v>0</v>
      </c>
      <c r="G100" s="27">
        <f t="shared" si="3"/>
        <v>0</v>
      </c>
      <c r="H100" s="1"/>
      <c r="I100" s="1"/>
      <c r="J100" s="1"/>
      <c r="K100" s="5"/>
      <c r="L100" s="1"/>
      <c r="M100" s="5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26">
        <v>66</v>
      </c>
      <c r="B101" s="7" t="s">
        <v>52</v>
      </c>
      <c r="C101" s="8">
        <v>1</v>
      </c>
      <c r="D101" s="9">
        <v>423.63</v>
      </c>
      <c r="E101" s="9">
        <f t="shared" si="2"/>
        <v>423.63</v>
      </c>
      <c r="F101" s="30">
        <v>0</v>
      </c>
      <c r="G101" s="27">
        <f t="shared" si="3"/>
        <v>0</v>
      </c>
      <c r="H101" s="1"/>
      <c r="I101" s="1"/>
      <c r="J101" s="1"/>
      <c r="K101" s="5"/>
      <c r="L101" s="1"/>
      <c r="M101" s="5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26">
        <v>67</v>
      </c>
      <c r="B102" s="7" t="s">
        <v>53</v>
      </c>
      <c r="C102" s="8">
        <v>1</v>
      </c>
      <c r="D102" s="9">
        <v>140.11000000000001</v>
      </c>
      <c r="E102" s="9">
        <f t="shared" si="2"/>
        <v>140.11000000000001</v>
      </c>
      <c r="F102" s="30">
        <v>0</v>
      </c>
      <c r="G102" s="27">
        <f t="shared" si="3"/>
        <v>0</v>
      </c>
      <c r="H102" s="1"/>
      <c r="I102" s="1"/>
      <c r="J102" s="1"/>
      <c r="K102" s="5"/>
      <c r="L102" s="1"/>
      <c r="M102" s="5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31"/>
      <c r="B103" s="32" t="s">
        <v>54</v>
      </c>
      <c r="C103" s="33"/>
      <c r="D103" s="34"/>
      <c r="E103" s="34"/>
      <c r="F103" s="35"/>
      <c r="G103" s="36"/>
      <c r="H103" s="1"/>
      <c r="I103" s="1"/>
      <c r="J103" s="1"/>
      <c r="K103" s="5"/>
      <c r="L103" s="1"/>
      <c r="M103" s="5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63"/>
      <c r="B104" s="64" t="s">
        <v>70</v>
      </c>
      <c r="C104" s="65"/>
      <c r="D104" s="66"/>
      <c r="E104" s="66"/>
      <c r="F104" s="67"/>
      <c r="G104" s="68"/>
      <c r="H104" s="1"/>
      <c r="I104" s="1"/>
      <c r="J104" s="1"/>
      <c r="K104" s="5"/>
      <c r="L104" s="1"/>
      <c r="M104" s="5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26">
        <v>68</v>
      </c>
      <c r="B105" s="7" t="s">
        <v>56</v>
      </c>
      <c r="C105" s="8">
        <v>3500</v>
      </c>
      <c r="D105" s="9">
        <v>0.44</v>
      </c>
      <c r="E105" s="9">
        <f t="shared" si="2"/>
        <v>1540</v>
      </c>
      <c r="F105" s="30">
        <v>0</v>
      </c>
      <c r="G105" s="27">
        <f t="shared" si="3"/>
        <v>0</v>
      </c>
      <c r="H105" s="1"/>
      <c r="I105" s="1"/>
      <c r="J105" s="1"/>
      <c r="K105" s="5"/>
      <c r="L105" s="1"/>
      <c r="M105" s="5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26">
        <v>69</v>
      </c>
      <c r="B106" s="7" t="s">
        <v>57</v>
      </c>
      <c r="C106" s="8">
        <v>24</v>
      </c>
      <c r="D106" s="9">
        <v>266.82</v>
      </c>
      <c r="E106" s="9">
        <f t="shared" si="2"/>
        <v>6403.68</v>
      </c>
      <c r="F106" s="30">
        <v>0</v>
      </c>
      <c r="G106" s="27">
        <f t="shared" si="3"/>
        <v>0</v>
      </c>
      <c r="H106" s="1"/>
      <c r="I106" s="1"/>
      <c r="J106" s="1"/>
      <c r="K106" s="5"/>
      <c r="L106" s="1"/>
      <c r="M106" s="5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63"/>
      <c r="B107" s="64" t="s">
        <v>58</v>
      </c>
      <c r="C107" s="65"/>
      <c r="D107" s="66"/>
      <c r="E107" s="66"/>
      <c r="F107" s="67"/>
      <c r="G107" s="68"/>
      <c r="H107" s="1"/>
      <c r="I107" s="1"/>
      <c r="J107" s="1"/>
      <c r="K107" s="5"/>
      <c r="L107" s="1"/>
      <c r="M107" s="5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26">
        <v>70</v>
      </c>
      <c r="B108" s="7" t="s">
        <v>71</v>
      </c>
      <c r="C108" s="8">
        <v>20</v>
      </c>
      <c r="D108" s="9">
        <v>57.81</v>
      </c>
      <c r="E108" s="9">
        <f t="shared" si="2"/>
        <v>1156.2</v>
      </c>
      <c r="F108" s="30">
        <v>0</v>
      </c>
      <c r="G108" s="27">
        <f t="shared" si="3"/>
        <v>0</v>
      </c>
      <c r="H108" s="1"/>
      <c r="I108" s="1"/>
      <c r="J108" s="1"/>
      <c r="K108" s="5"/>
      <c r="L108" s="1"/>
      <c r="M108" s="5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26">
        <v>71</v>
      </c>
      <c r="B109" s="7" t="s">
        <v>60</v>
      </c>
      <c r="C109" s="8">
        <v>4</v>
      </c>
      <c r="D109" s="9">
        <v>963.78</v>
      </c>
      <c r="E109" s="9">
        <f t="shared" si="2"/>
        <v>3855.12</v>
      </c>
      <c r="F109" s="30">
        <v>0</v>
      </c>
      <c r="G109" s="27">
        <f t="shared" si="3"/>
        <v>0</v>
      </c>
      <c r="H109" s="1"/>
      <c r="I109" s="1"/>
      <c r="J109" s="1"/>
      <c r="K109" s="5"/>
      <c r="L109" s="1"/>
      <c r="M109" s="5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9.5" customHeight="1" x14ac:dyDescent="0.25">
      <c r="A110" s="15"/>
      <c r="B110" s="15"/>
      <c r="C110" s="15"/>
      <c r="D110" s="16"/>
      <c r="E110" s="10">
        <f>SUM(E12:E109)</f>
        <v>230598.65999999989</v>
      </c>
      <c r="F110" s="17"/>
      <c r="G110" s="11">
        <f>SUM(G12:G109)</f>
        <v>0</v>
      </c>
      <c r="H110" s="1"/>
      <c r="I110" s="1"/>
      <c r="J110" s="1"/>
      <c r="K110" s="12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thickBot="1" x14ac:dyDescent="0.3">
      <c r="A111" s="13"/>
      <c r="B111" s="13"/>
      <c r="C111" s="13"/>
      <c r="D111" s="13"/>
      <c r="E111" s="13"/>
      <c r="F111" s="13"/>
      <c r="G111" s="1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thickBot="1" x14ac:dyDescent="0.3">
      <c r="A112" s="44" t="s">
        <v>11</v>
      </c>
      <c r="B112" s="45"/>
      <c r="C112" s="45"/>
      <c r="D112" s="45"/>
      <c r="E112" s="42"/>
      <c r="F112" s="46">
        <f>IF(G110&lt;=230598.66,G110,"ERROR: Límite superado")</f>
        <v>0</v>
      </c>
      <c r="G112" s="47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6" customHeight="1" x14ac:dyDescent="0.25">
      <c r="A113" s="69" t="s">
        <v>73</v>
      </c>
      <c r="B113" s="69"/>
      <c r="C113" s="69"/>
      <c r="D113" s="69"/>
      <c r="E113" s="69"/>
      <c r="F113" s="69"/>
      <c r="G113" s="37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</sheetData>
  <sheetProtection password="C88F" sheet="1" objects="1" scenarios="1"/>
  <mergeCells count="10">
    <mergeCell ref="A1:G1"/>
    <mergeCell ref="A113:F113"/>
    <mergeCell ref="A8:B9"/>
    <mergeCell ref="A112:E112"/>
    <mergeCell ref="F112:G112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3" fitToHeight="5" orientation="portrait" r:id="rId1"/>
  <headerFooter>
    <oddHeader>&amp;L&amp;G</oddHeader>
    <oddFooter>&amp;C&amp;P de&amp;R&amp;G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2024-01-25T11:39:01Z</cp:lastPrinted>
  <dcterms:created xsi:type="dcterms:W3CDTF">2019-12-12T10:58:27Z</dcterms:created>
  <dcterms:modified xsi:type="dcterms:W3CDTF">2024-01-25T11:49:01Z</dcterms:modified>
</cp:coreProperties>
</file>