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16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74" i="1" l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8" i="1"/>
  <c r="E66" i="1"/>
  <c r="E65" i="1"/>
  <c r="E64" i="1"/>
  <c r="E62" i="1"/>
  <c r="E60" i="1"/>
  <c r="E59" i="1"/>
  <c r="E58" i="1"/>
  <c r="E56" i="1"/>
  <c r="E55" i="1"/>
  <c r="E54" i="1"/>
  <c r="E52" i="1"/>
  <c r="E51" i="1"/>
  <c r="E49" i="1"/>
  <c r="E48" i="1"/>
  <c r="E47" i="1"/>
  <c r="E46" i="1"/>
  <c r="E44" i="1"/>
  <c r="E43" i="1"/>
  <c r="E42" i="1"/>
  <c r="E40" i="1"/>
  <c r="E39" i="1"/>
  <c r="E38" i="1"/>
  <c r="E35" i="1"/>
  <c r="E33" i="1"/>
  <c r="E32" i="1"/>
  <c r="E31" i="1"/>
  <c r="E29" i="1"/>
  <c r="E28" i="1"/>
  <c r="E26" i="1"/>
  <c r="E25" i="1"/>
  <c r="E23" i="1"/>
  <c r="E22" i="1"/>
  <c r="E18" i="1"/>
  <c r="E17" i="1"/>
  <c r="E16" i="1"/>
  <c r="E14" i="1"/>
  <c r="E13" i="1"/>
  <c r="G86" i="1"/>
  <c r="G85" i="1"/>
  <c r="G84" i="1"/>
  <c r="G83" i="1"/>
  <c r="G82" i="1"/>
  <c r="G81" i="1"/>
  <c r="G80" i="1"/>
  <c r="G79" i="1"/>
  <c r="G78" i="1"/>
  <c r="G77" i="1"/>
  <c r="G76" i="1"/>
  <c r="G75" i="1"/>
  <c r="G73" i="1"/>
  <c r="G72" i="1"/>
  <c r="G71" i="1"/>
  <c r="G70" i="1"/>
  <c r="G68" i="1"/>
  <c r="G66" i="1"/>
  <c r="G65" i="1"/>
  <c r="G64" i="1"/>
  <c r="G62" i="1"/>
  <c r="G60" i="1"/>
  <c r="G59" i="1"/>
  <c r="G58" i="1"/>
  <c r="G56" i="1"/>
  <c r="G55" i="1"/>
  <c r="G54" i="1"/>
  <c r="G52" i="1"/>
  <c r="G51" i="1"/>
  <c r="G49" i="1"/>
  <c r="G48" i="1"/>
  <c r="G47" i="1"/>
  <c r="G46" i="1"/>
  <c r="G44" i="1"/>
  <c r="G43" i="1"/>
  <c r="G42" i="1"/>
  <c r="G40" i="1"/>
  <c r="G39" i="1"/>
  <c r="G38" i="1"/>
  <c r="G35" i="1"/>
  <c r="G33" i="1"/>
  <c r="G32" i="1"/>
  <c r="G31" i="1"/>
  <c r="G29" i="1"/>
  <c r="G28" i="1"/>
  <c r="G26" i="1"/>
  <c r="G25" i="1"/>
  <c r="G23" i="1"/>
  <c r="G22" i="1"/>
  <c r="G18" i="1"/>
  <c r="G17" i="1"/>
  <c r="G16" i="1"/>
  <c r="G87" i="1" l="1"/>
  <c r="F89" i="1" s="1"/>
  <c r="G14" i="1"/>
  <c r="G13" i="1"/>
  <c r="E87" i="1"/>
</calcChain>
</file>

<file path=xl/sharedStrings.xml><?xml version="1.0" encoding="utf-8"?>
<sst xmlns="http://schemas.openxmlformats.org/spreadsheetml/2006/main" count="156" uniqueCount="70">
  <si>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</si>
  <si>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</si>
  <si>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</si>
  <si>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</si>
  <si>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</si>
  <si>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</si>
  <si>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</si>
  <si>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</si>
  <si>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</si>
  <si>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</si>
  <si>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</si>
  <si>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</si>
  <si>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</si>
  <si>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2.1</t>
  </si>
  <si>
    <t>2.2</t>
  </si>
  <si>
    <t>3.1</t>
  </si>
  <si>
    <t>TOTAL PROPOSICIÓN ECONÓMICA DEL LICITADOR (sin IVA):</t>
  </si>
  <si>
    <t>Expediente E24-0012</t>
  </si>
  <si>
    <t>MANTENIMIENTO INTEGRAL DE SISTEMAS CONTRAINCENDIOS DEL PUERTO DE PALMA</t>
  </si>
  <si>
    <t>INICIO DE LOS TRABAJOS</t>
  </si>
  <si>
    <t>Actualización de inventario, planos y planificación del mantenimiento preventivo</t>
  </si>
  <si>
    <t>Actualización de etiquetado de elementos</t>
  </si>
  <si>
    <t>INFORMES</t>
  </si>
  <si>
    <t>Informe inicial</t>
  </si>
  <si>
    <t>Informe trimestral</t>
  </si>
  <si>
    <t>Informe final OCA</t>
  </si>
  <si>
    <t>MANTENIMIENTO PREVENTIVO</t>
  </si>
  <si>
    <t>DETECCIÓN</t>
  </si>
  <si>
    <t>CENTRALITAS Y MODULOS ENTRADAS Y SALIDAS</t>
  </si>
  <si>
    <t>Mantenimiento trimestral</t>
  </si>
  <si>
    <t>Mantenimiento anual</t>
  </si>
  <si>
    <t>DETECTORES</t>
  </si>
  <si>
    <t>SIRENAS</t>
  </si>
  <si>
    <t>PULSADORES</t>
  </si>
  <si>
    <t>Mantenimiento semestral</t>
  </si>
  <si>
    <t>BATERÍAS</t>
  </si>
  <si>
    <t>EXTINCIÓN</t>
  </si>
  <si>
    <t>EXTINTORES</t>
  </si>
  <si>
    <t>Mantenimiento quinquenal</t>
  </si>
  <si>
    <t>BOCAS DE INCENDIO EQUIPADAS</t>
  </si>
  <si>
    <t>HIDRANTES</t>
  </si>
  <si>
    <t>COLUMNAS SECAS</t>
  </si>
  <si>
    <t>ABASTECIMIENTO DE AGUA</t>
  </si>
  <si>
    <t>SECTORIZACIÓN-COMPUERTAS</t>
  </si>
  <si>
    <t>SEÑALIZACIÓN</t>
  </si>
  <si>
    <t>CONTROL DE HUMOS</t>
  </si>
  <si>
    <t>MANTENIMIENTO CORRECTIVO</t>
  </si>
  <si>
    <t>Mantenimiento correctivo</t>
  </si>
  <si>
    <t>INSTALACION DE NUEVOS ELEMENTOS</t>
  </si>
  <si>
    <t>Centralita analógica</t>
  </si>
  <si>
    <t>Detector para centralita analógica</t>
  </si>
  <si>
    <t>Sirenas</t>
  </si>
  <si>
    <t>Pulsadores</t>
  </si>
  <si>
    <t>Extintor polvo ABC 1 kg</t>
  </si>
  <si>
    <t>Extintor polvo ABC 2 kg</t>
  </si>
  <si>
    <t>Extintor polvo ABC 6 kg</t>
  </si>
  <si>
    <t>Extintor polvo ABC 9 kg</t>
  </si>
  <si>
    <t>Extintor polvo ABC 25 kg</t>
  </si>
  <si>
    <t>Extintor polvo ABC 50 kg</t>
  </si>
  <si>
    <t>Extintor CO2 5 kg</t>
  </si>
  <si>
    <t>Extintor CO2 10 kg</t>
  </si>
  <si>
    <t>Funda protectora para carros de extinción 25/50kg</t>
  </si>
  <si>
    <t>Manguera BIE 25 mm</t>
  </si>
  <si>
    <t>Retimbrado de manguera BIE 25 mm</t>
  </si>
  <si>
    <t>Señalización fotoluminiscente interior</t>
  </si>
  <si>
    <t>Señalización fotoluminiscente exterior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</si>
  <si>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13.500,00 € de mantenimiento correctivo que se mantienen inalterables)</t>
    </r>
  </si>
  <si>
    <t>2.3</t>
  </si>
  <si>
    <t>3.1.1</t>
  </si>
  <si>
    <t>3.1.1.1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</si>
</sst>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0">
    <font>
      <sz val="11"/>
      <color theme="1"/>
      <name val="Calibri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3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theme="1"/>
      <name val="Arial Narrow"/>
      <family val="2"/>
    </font>
    <font>
      <i/>
      <sz val="11"/>
      <color rgb="FFFF0000"/>
      <name val="Calibri"/>
      <family val="2"/>
    </font>
    <font>
      <i/>
      <sz val="11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8D8D8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4" tint="0.39997558519241921"/>
        <bgColor rgb="FFD8D8D8"/>
      </patternFill>
    </fill>
    <fill>
      <patternFill patternType="solid">
        <fgColor theme="4" tint="0.39997558519241921"/>
        <bgColor theme="0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2" fontId="17" fillId="4" borderId="6" xfId="0" applyNumberFormat="1" applyFont="1" applyFill="1" applyBorder="1" applyAlignment="1">
      <alignment vertical="center" wrapText="1"/>
    </xf>
    <xf numFmtId="0" fontId="3" fillId="2" borderId="19" xfId="0" applyFont="1" applyFill="1" applyBorder="1"/>
    <xf numFmtId="0" fontId="3" fillId="2" borderId="2" xfId="0" applyFont="1" applyFill="1" applyBorder="1"/>
    <xf numFmtId="0" fontId="3" fillId="2" borderId="20" xfId="0" applyFont="1" applyFill="1" applyBorder="1"/>
    <xf numFmtId="0" fontId="3" fillId="2" borderId="15" xfId="0" applyFont="1" applyFill="1" applyBorder="1"/>
    <xf numFmtId="0" fontId="3" fillId="2" borderId="10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9" fillId="2" borderId="21" xfId="0" applyFont="1" applyFill="1" applyBorder="1" applyAlignment="1">
      <alignment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164" fontId="11" fillId="2" borderId="24" xfId="0" applyNumberFormat="1" applyFont="1" applyFill="1" applyBorder="1" applyAlignment="1">
      <alignment vertical="center" wrapText="1"/>
    </xf>
    <xf numFmtId="0" fontId="13" fillId="2" borderId="19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164" fontId="12" fillId="5" borderId="26" xfId="0" applyNumberFormat="1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wrapText="1"/>
    </xf>
    <xf numFmtId="0" fontId="2" fillId="7" borderId="30" xfId="0" applyFont="1" applyFill="1" applyBorder="1" applyAlignment="1"/>
    <xf numFmtId="164" fontId="11" fillId="3" borderId="6" xfId="0" applyNumberFormat="1" applyFont="1" applyFill="1" applyBorder="1" applyAlignment="1" applyProtection="1">
      <alignment vertical="center" wrapText="1"/>
      <protection locked="0"/>
    </xf>
    <xf numFmtId="164" fontId="11" fillId="4" borderId="31" xfId="0" applyNumberFormat="1" applyFont="1" applyFill="1" applyBorder="1" applyAlignment="1">
      <alignment vertical="center" wrapText="1"/>
    </xf>
    <xf numFmtId="0" fontId="12" fillId="4" borderId="32" xfId="0" applyFont="1" applyFill="1" applyBorder="1" applyAlignment="1">
      <alignment vertical="center" wrapText="1"/>
    </xf>
    <xf numFmtId="0" fontId="7" fillId="2" borderId="29" xfId="0" applyFont="1" applyFill="1" applyBorder="1" applyAlignment="1">
      <alignment horizontal="right" wrapText="1"/>
    </xf>
    <xf numFmtId="0" fontId="8" fillId="2" borderId="15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5" xfId="0" applyFont="1" applyBorder="1"/>
    <xf numFmtId="0" fontId="14" fillId="2" borderId="15" xfId="0" applyFont="1" applyFill="1" applyBorder="1" applyAlignment="1">
      <alignment horizontal="right" vertical="center" wrapText="1"/>
    </xf>
    <xf numFmtId="164" fontId="15" fillId="6" borderId="11" xfId="0" applyNumberFormat="1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4" fillId="2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5" fillId="2" borderId="17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8" xfId="0" applyFont="1" applyBorder="1"/>
    <xf numFmtId="0" fontId="6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0" xfId="0" applyFont="1" applyBorder="1"/>
    <xf numFmtId="0" fontId="2" fillId="0" borderId="3" xfId="0" applyFont="1" applyBorder="1"/>
    <xf numFmtId="0" fontId="11" fillId="8" borderId="25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vertical="center" wrapText="1"/>
    </xf>
    <xf numFmtId="2" fontId="11" fillId="8" borderId="6" xfId="0" applyNumberFormat="1" applyFont="1" applyFill="1" applyBorder="1" applyAlignment="1">
      <alignment vertical="center" wrapText="1"/>
    </xf>
    <xf numFmtId="164" fontId="11" fillId="8" borderId="6" xfId="0" applyNumberFormat="1" applyFont="1" applyFill="1" applyBorder="1" applyAlignment="1">
      <alignment vertical="center" wrapText="1"/>
    </xf>
    <xf numFmtId="164" fontId="11" fillId="8" borderId="24" xfId="0" applyNumberFormat="1" applyFont="1" applyFill="1" applyBorder="1" applyAlignment="1">
      <alignment vertical="center" wrapText="1"/>
    </xf>
    <xf numFmtId="0" fontId="11" fillId="10" borderId="25" xfId="0" applyFont="1" applyFill="1" applyBorder="1" applyAlignment="1">
      <alignment horizontal="center" vertical="center" wrapText="1"/>
    </xf>
    <xf numFmtId="2" fontId="11" fillId="10" borderId="6" xfId="0" applyNumberFormat="1" applyFont="1" applyFill="1" applyBorder="1" applyAlignment="1">
      <alignment vertical="center" wrapText="1"/>
    </xf>
    <xf numFmtId="164" fontId="11" fillId="10" borderId="6" xfId="0" applyNumberFormat="1" applyFont="1" applyFill="1" applyBorder="1" applyAlignment="1">
      <alignment vertical="center" wrapText="1"/>
    </xf>
    <xf numFmtId="164" fontId="11" fillId="10" borderId="24" xfId="0" applyNumberFormat="1" applyFont="1" applyFill="1" applyBorder="1" applyAlignment="1">
      <alignment vertical="center" wrapText="1"/>
    </xf>
    <xf numFmtId="0" fontId="17" fillId="10" borderId="6" xfId="0" applyFont="1" applyFill="1" applyBorder="1" applyAlignment="1">
      <alignment vertical="center" wrapText="1"/>
    </xf>
    <xf numFmtId="0" fontId="18" fillId="2" borderId="28" xfId="0" applyFont="1" applyFill="1" applyBorder="1" applyAlignment="1">
      <alignment horizontal="right" wrapText="1"/>
    </xf>
    <xf numFmtId="164" fontId="11" fillId="3" borderId="33" xfId="0" applyNumberFormat="1" applyFont="1" applyFill="1" applyBorder="1" applyAlignment="1" applyProtection="1">
      <alignment vertical="center" wrapText="1"/>
      <protection locked="0"/>
    </xf>
    <xf numFmtId="164" fontId="11" fillId="11" borderId="6" xfId="0" applyNumberFormat="1" applyFont="1" applyFill="1" applyBorder="1" applyAlignment="1" applyProtection="1">
      <alignment vertical="center" wrapText="1"/>
    </xf>
    <xf numFmtId="164" fontId="11" fillId="9" borderId="6" xfId="0" applyNumberFormat="1" applyFont="1" applyFill="1" applyBorder="1" applyAlignment="1" applyProtection="1">
      <alignment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19" fillId="10" borderId="25" xfId="0" applyFont="1" applyFill="1" applyBorder="1" applyAlignment="1">
      <alignment horizontal="center" vertical="center" wrapText="1"/>
    </xf>
    <xf numFmtId="0" fontId="19" fillId="8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01"/>
  <sheetViews>
    <sheetView tabSelected="1" topLeftCell="A52" workbookViewId="0">
      <selection activeCell="A23" sqref="A23"/>
    </sheetView>
  </sheetViews>
  <sheetFormatPr baseColWidth="10" defaultColWidth="14.44140625" defaultRowHeight="15" customHeight="1"/>
  <cols>
    <col min="1" max="1" width="7.77734375" customWidth="1"/>
    <col min="2" max="2" width="58.77734375" customWidth="1"/>
    <col min="3" max="6" width="14.5546875" customWidth="1"/>
    <col min="7" max="7" width="16.21875" customWidth="1"/>
    <col min="8" max="26" width="11.44140625" customWidth="1"/>
  </cols>
  <sheetData>
    <row r="1" spans="1:26" ht="15" customHeight="1">
      <c r="A1" s="45" t="s">
        <v>0</v>
      </c>
      <c r="B1" s="46"/>
      <c r="C1" s="46"/>
      <c r="D1" s="46"/>
      <c r="E1" s="46"/>
      <c r="F1" s="46"/>
      <c r="G1" s="4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48" t="s">
        <v>18</v>
      </c>
      <c r="B2" s="40"/>
      <c r="C2" s="40"/>
      <c r="D2" s="40"/>
      <c r="E2" s="40"/>
      <c r="F2" s="40"/>
      <c r="G2" s="4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>
      <c r="A3" s="50" t="s">
        <v>17</v>
      </c>
      <c r="B3" s="51"/>
      <c r="C3" s="51"/>
      <c r="D3" s="51"/>
      <c r="E3" s="51"/>
      <c r="F3" s="51"/>
      <c r="G3" s="5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5"/>
      <c r="B4" s="16"/>
      <c r="C4" s="16"/>
      <c r="D4" s="16"/>
      <c r="E4" s="16"/>
      <c r="F4" s="16"/>
      <c r="G4" s="1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53" t="s">
        <v>1</v>
      </c>
      <c r="B5" s="40"/>
      <c r="C5" s="40"/>
      <c r="D5" s="40"/>
      <c r="E5" s="40"/>
      <c r="F5" s="40"/>
      <c r="G5" s="4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54" t="s">
        <v>2</v>
      </c>
      <c r="B6" s="40"/>
      <c r="C6" s="40"/>
      <c r="D6" s="40"/>
      <c r="E6" s="40"/>
      <c r="F6" s="40"/>
      <c r="G6" s="4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39" t="s">
        <v>3</v>
      </c>
      <c r="B8" s="40"/>
      <c r="C8" s="55"/>
      <c r="D8" s="56"/>
      <c r="E8" s="56"/>
      <c r="F8" s="56"/>
      <c r="G8" s="5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>
      <c r="A9" s="41"/>
      <c r="B9" s="40"/>
      <c r="C9" s="58"/>
      <c r="D9" s="51"/>
      <c r="E9" s="51"/>
      <c r="F9" s="51"/>
      <c r="G9" s="5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799999999999997" customHeight="1" thickBot="1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25">
        <v>1</v>
      </c>
      <c r="B12" s="14" t="s">
        <v>19</v>
      </c>
      <c r="C12" s="6"/>
      <c r="D12" s="6"/>
      <c r="E12" s="6"/>
      <c r="F12" s="36"/>
      <c r="G12" s="37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26" t="s">
        <v>11</v>
      </c>
      <c r="B13" s="7" t="s">
        <v>20</v>
      </c>
      <c r="C13" s="8">
        <v>1</v>
      </c>
      <c r="D13" s="9">
        <v>1886.62</v>
      </c>
      <c r="E13" s="9">
        <f>ROUND(D13*C13,2)</f>
        <v>1886.62</v>
      </c>
      <c r="F13" s="35">
        <v>0</v>
      </c>
      <c r="G13" s="27">
        <f t="shared" ref="G13:G14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thickBot="1">
      <c r="A14" s="26" t="s">
        <v>12</v>
      </c>
      <c r="B14" s="7" t="s">
        <v>21</v>
      </c>
      <c r="C14" s="8">
        <v>1</v>
      </c>
      <c r="D14" s="9">
        <v>366.56</v>
      </c>
      <c r="E14" s="9">
        <f>ROUND(D14*C14,2)</f>
        <v>366.56</v>
      </c>
      <c r="F14" s="35">
        <v>0</v>
      </c>
      <c r="G14" s="27">
        <f t="shared" si="0"/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25">
        <v>2</v>
      </c>
      <c r="B15" s="14" t="s">
        <v>22</v>
      </c>
      <c r="C15" s="6"/>
      <c r="D15" s="6"/>
      <c r="E15" s="6"/>
      <c r="F15" s="6"/>
      <c r="G15" s="37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73" t="s">
        <v>13</v>
      </c>
      <c r="B16" s="7" t="s">
        <v>23</v>
      </c>
      <c r="C16" s="8">
        <v>1</v>
      </c>
      <c r="D16" s="9">
        <v>963.62</v>
      </c>
      <c r="E16" s="9">
        <f t="shared" ref="E16:E18" si="1">ROUND(D16*C16,2)</f>
        <v>963.62</v>
      </c>
      <c r="F16" s="35">
        <v>0</v>
      </c>
      <c r="G16" s="27">
        <f t="shared" ref="G16:G78" si="2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73" t="s">
        <v>14</v>
      </c>
      <c r="B17" s="7" t="s">
        <v>24</v>
      </c>
      <c r="C17" s="8">
        <v>4</v>
      </c>
      <c r="D17" s="9">
        <v>92.62</v>
      </c>
      <c r="E17" s="9">
        <f t="shared" si="1"/>
        <v>370.48</v>
      </c>
      <c r="F17" s="35">
        <v>0</v>
      </c>
      <c r="G17" s="27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>
      <c r="A18" s="73" t="s">
        <v>67</v>
      </c>
      <c r="B18" s="7" t="s">
        <v>25</v>
      </c>
      <c r="C18" s="8">
        <v>1</v>
      </c>
      <c r="D18" s="9">
        <v>2161.2399999999998</v>
      </c>
      <c r="E18" s="9">
        <f t="shared" si="1"/>
        <v>2161.2399999999998</v>
      </c>
      <c r="F18" s="35">
        <v>0</v>
      </c>
      <c r="G18" s="27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25">
        <v>3</v>
      </c>
      <c r="B19" s="14" t="s">
        <v>26</v>
      </c>
      <c r="C19" s="6"/>
      <c r="D19" s="6"/>
      <c r="E19" s="6"/>
      <c r="F19" s="6"/>
      <c r="G19" s="37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74" t="s">
        <v>15</v>
      </c>
      <c r="B20" s="68" t="s">
        <v>27</v>
      </c>
      <c r="C20" s="65"/>
      <c r="D20" s="66"/>
      <c r="E20" s="66"/>
      <c r="F20" s="71"/>
      <c r="G20" s="67"/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75" t="s">
        <v>68</v>
      </c>
      <c r="B21" s="60" t="s">
        <v>28</v>
      </c>
      <c r="C21" s="61"/>
      <c r="D21" s="62"/>
      <c r="E21" s="62"/>
      <c r="F21" s="72"/>
      <c r="G21" s="63"/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73" t="s">
        <v>69</v>
      </c>
      <c r="B22" s="7" t="s">
        <v>29</v>
      </c>
      <c r="C22" s="8">
        <v>56</v>
      </c>
      <c r="D22" s="9">
        <v>81.650000000000006</v>
      </c>
      <c r="E22" s="9">
        <f t="shared" ref="E22:E23" si="3">ROUND(D22*C22,2)</f>
        <v>4572.3999999999996</v>
      </c>
      <c r="F22" s="35">
        <v>0</v>
      </c>
      <c r="G22" s="27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26" t="s">
        <v>12</v>
      </c>
      <c r="B23" s="7" t="s">
        <v>30</v>
      </c>
      <c r="C23" s="8">
        <v>14</v>
      </c>
      <c r="D23" s="9">
        <v>156.24</v>
      </c>
      <c r="E23" s="9">
        <f t="shared" si="3"/>
        <v>2187.36</v>
      </c>
      <c r="F23" s="35">
        <v>0</v>
      </c>
      <c r="G23" s="27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59"/>
      <c r="B24" s="60" t="s">
        <v>31</v>
      </c>
      <c r="C24" s="61"/>
      <c r="D24" s="62"/>
      <c r="E24" s="62"/>
      <c r="F24" s="72"/>
      <c r="G24" s="63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26" t="s">
        <v>12</v>
      </c>
      <c r="B25" s="7" t="s">
        <v>29</v>
      </c>
      <c r="C25" s="8">
        <v>2528</v>
      </c>
      <c r="D25" s="9">
        <v>7.13</v>
      </c>
      <c r="E25" s="9">
        <f t="shared" ref="E25:E26" si="4">ROUND(D25*C25,2)</f>
        <v>18024.64</v>
      </c>
      <c r="F25" s="35">
        <v>0</v>
      </c>
      <c r="G25" s="27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26" t="s">
        <v>12</v>
      </c>
      <c r="B26" s="7" t="s">
        <v>30</v>
      </c>
      <c r="C26" s="8">
        <v>632</v>
      </c>
      <c r="D26" s="9">
        <v>8.23</v>
      </c>
      <c r="E26" s="9">
        <f t="shared" si="4"/>
        <v>5201.3599999999997</v>
      </c>
      <c r="F26" s="35">
        <v>0</v>
      </c>
      <c r="G26" s="27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59"/>
      <c r="B27" s="60" t="s">
        <v>32</v>
      </c>
      <c r="C27" s="61"/>
      <c r="D27" s="62"/>
      <c r="E27" s="62"/>
      <c r="F27" s="72"/>
      <c r="G27" s="63"/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26" t="s">
        <v>12</v>
      </c>
      <c r="B28" s="7" t="s">
        <v>29</v>
      </c>
      <c r="C28" s="8">
        <v>340</v>
      </c>
      <c r="D28" s="9">
        <v>9.73</v>
      </c>
      <c r="E28" s="9">
        <f t="shared" ref="E28:E29" si="5">ROUND(D28*C28,2)</f>
        <v>3308.2</v>
      </c>
      <c r="F28" s="35">
        <v>0</v>
      </c>
      <c r="G28" s="27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26" t="s">
        <v>12</v>
      </c>
      <c r="B29" s="7" t="s">
        <v>30</v>
      </c>
      <c r="C29" s="8">
        <v>85</v>
      </c>
      <c r="D29" s="9">
        <v>6.74</v>
      </c>
      <c r="E29" s="9">
        <f t="shared" si="5"/>
        <v>572.9</v>
      </c>
      <c r="F29" s="35">
        <v>0</v>
      </c>
      <c r="G29" s="27">
        <f t="shared" si="2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59"/>
      <c r="B30" s="60" t="s">
        <v>33</v>
      </c>
      <c r="C30" s="61"/>
      <c r="D30" s="62"/>
      <c r="E30" s="62"/>
      <c r="F30" s="72"/>
      <c r="G30" s="63"/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26" t="s">
        <v>12</v>
      </c>
      <c r="B31" s="7" t="s">
        <v>29</v>
      </c>
      <c r="C31" s="8">
        <v>576</v>
      </c>
      <c r="D31" s="9">
        <v>8.23</v>
      </c>
      <c r="E31" s="9">
        <f t="shared" ref="E31:E33" si="6">ROUND(D31*C31,2)</f>
        <v>4740.4799999999996</v>
      </c>
      <c r="F31" s="35">
        <v>0</v>
      </c>
      <c r="G31" s="27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26" t="s">
        <v>12</v>
      </c>
      <c r="B32" s="7" t="s">
        <v>34</v>
      </c>
      <c r="C32" s="8">
        <v>288</v>
      </c>
      <c r="D32" s="9">
        <v>4.37</v>
      </c>
      <c r="E32" s="9">
        <f t="shared" si="6"/>
        <v>1258.56</v>
      </c>
      <c r="F32" s="35">
        <v>0</v>
      </c>
      <c r="G32" s="27">
        <f t="shared" si="2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26" t="s">
        <v>12</v>
      </c>
      <c r="B33" s="7" t="s">
        <v>30</v>
      </c>
      <c r="C33" s="8">
        <v>144</v>
      </c>
      <c r="D33" s="9">
        <v>4.37</v>
      </c>
      <c r="E33" s="9">
        <f t="shared" si="6"/>
        <v>629.28</v>
      </c>
      <c r="F33" s="35">
        <v>0</v>
      </c>
      <c r="G33" s="27">
        <f t="shared" si="2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59"/>
      <c r="B34" s="60" t="s">
        <v>35</v>
      </c>
      <c r="C34" s="61"/>
      <c r="D34" s="62"/>
      <c r="E34" s="62"/>
      <c r="F34" s="72"/>
      <c r="G34" s="63"/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26" t="s">
        <v>12</v>
      </c>
      <c r="B35" s="7" t="s">
        <v>29</v>
      </c>
      <c r="C35" s="8">
        <v>56</v>
      </c>
      <c r="D35" s="9">
        <v>25.89</v>
      </c>
      <c r="E35" s="9">
        <f>ROUND(D35*C35,2)</f>
        <v>1449.84</v>
      </c>
      <c r="F35" s="35">
        <v>0</v>
      </c>
      <c r="G35" s="27">
        <f t="shared" si="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64"/>
      <c r="B36" s="68" t="s">
        <v>36</v>
      </c>
      <c r="C36" s="65"/>
      <c r="D36" s="66"/>
      <c r="E36" s="66"/>
      <c r="F36" s="71"/>
      <c r="G36" s="67"/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59"/>
      <c r="B37" s="60" t="s">
        <v>37</v>
      </c>
      <c r="C37" s="61"/>
      <c r="D37" s="62"/>
      <c r="E37" s="62"/>
      <c r="F37" s="72"/>
      <c r="G37" s="63"/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26" t="s">
        <v>12</v>
      </c>
      <c r="B38" s="7" t="s">
        <v>29</v>
      </c>
      <c r="C38" s="8">
        <v>3376</v>
      </c>
      <c r="D38" s="9">
        <v>5.25</v>
      </c>
      <c r="E38" s="9">
        <f t="shared" ref="E38:E40" si="7">ROUND(D38*C38,2)</f>
        <v>17724</v>
      </c>
      <c r="F38" s="35">
        <v>0</v>
      </c>
      <c r="G38" s="27">
        <f t="shared" si="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26" t="s">
        <v>12</v>
      </c>
      <c r="B39" s="7" t="s">
        <v>30</v>
      </c>
      <c r="C39" s="8">
        <v>844</v>
      </c>
      <c r="D39" s="9">
        <v>6.74</v>
      </c>
      <c r="E39" s="9">
        <f t="shared" si="7"/>
        <v>5688.56</v>
      </c>
      <c r="F39" s="35">
        <v>0</v>
      </c>
      <c r="G39" s="27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26" t="s">
        <v>12</v>
      </c>
      <c r="B40" s="7" t="s">
        <v>38</v>
      </c>
      <c r="C40" s="8">
        <v>200</v>
      </c>
      <c r="D40" s="9">
        <v>61.37</v>
      </c>
      <c r="E40" s="9">
        <f t="shared" si="7"/>
        <v>12274</v>
      </c>
      <c r="F40" s="35">
        <v>0</v>
      </c>
      <c r="G40" s="27">
        <f t="shared" si="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59" t="s">
        <v>12</v>
      </c>
      <c r="B41" s="60" t="s">
        <v>39</v>
      </c>
      <c r="C41" s="61"/>
      <c r="D41" s="62"/>
      <c r="E41" s="62"/>
      <c r="F41" s="72"/>
      <c r="G41" s="63"/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26" t="s">
        <v>12</v>
      </c>
      <c r="B42" s="7" t="s">
        <v>29</v>
      </c>
      <c r="C42" s="8">
        <v>272</v>
      </c>
      <c r="D42" s="9">
        <v>6.74</v>
      </c>
      <c r="E42" s="9">
        <f t="shared" ref="E42:E44" si="8">ROUND(D42*C42,2)</f>
        <v>1833.28</v>
      </c>
      <c r="F42" s="35">
        <v>0</v>
      </c>
      <c r="G42" s="27">
        <f t="shared" si="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26" t="s">
        <v>12</v>
      </c>
      <c r="B43" s="7" t="s">
        <v>30</v>
      </c>
      <c r="C43" s="8">
        <v>68</v>
      </c>
      <c r="D43" s="9">
        <v>14.38</v>
      </c>
      <c r="E43" s="9">
        <f t="shared" si="8"/>
        <v>977.84</v>
      </c>
      <c r="F43" s="35">
        <v>0</v>
      </c>
      <c r="G43" s="27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26" t="s">
        <v>12</v>
      </c>
      <c r="B44" s="7" t="s">
        <v>38</v>
      </c>
      <c r="C44" s="8">
        <v>45</v>
      </c>
      <c r="D44" s="9">
        <v>35.590000000000003</v>
      </c>
      <c r="E44" s="9">
        <f t="shared" si="8"/>
        <v>1601.55</v>
      </c>
      <c r="F44" s="35">
        <v>0</v>
      </c>
      <c r="G44" s="27">
        <f t="shared" si="2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59" t="s">
        <v>12</v>
      </c>
      <c r="B45" s="60" t="s">
        <v>40</v>
      </c>
      <c r="C45" s="61"/>
      <c r="D45" s="62"/>
      <c r="E45" s="62"/>
      <c r="F45" s="72"/>
      <c r="G45" s="63"/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26" t="s">
        <v>12</v>
      </c>
      <c r="B46" s="7" t="s">
        <v>29</v>
      </c>
      <c r="C46" s="8">
        <v>184</v>
      </c>
      <c r="D46" s="9">
        <v>9.18</v>
      </c>
      <c r="E46" s="9">
        <f t="shared" ref="E46:E49" si="9">ROUND(D46*C46,2)</f>
        <v>1689.12</v>
      </c>
      <c r="F46" s="35">
        <v>0</v>
      </c>
      <c r="G46" s="27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26" t="s">
        <v>12</v>
      </c>
      <c r="B47" s="7" t="s">
        <v>34</v>
      </c>
      <c r="C47" s="8">
        <v>92</v>
      </c>
      <c r="D47" s="9">
        <v>13.04</v>
      </c>
      <c r="E47" s="9">
        <f t="shared" si="9"/>
        <v>1199.68</v>
      </c>
      <c r="F47" s="35">
        <v>0</v>
      </c>
      <c r="G47" s="27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26" t="s">
        <v>12</v>
      </c>
      <c r="B48" s="7" t="s">
        <v>30</v>
      </c>
      <c r="C48" s="8">
        <v>46</v>
      </c>
      <c r="D48" s="9">
        <v>14.23</v>
      </c>
      <c r="E48" s="9">
        <f t="shared" si="9"/>
        <v>654.58000000000004</v>
      </c>
      <c r="F48" s="35">
        <v>0</v>
      </c>
      <c r="G48" s="27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26" t="s">
        <v>12</v>
      </c>
      <c r="B49" s="7" t="s">
        <v>38</v>
      </c>
      <c r="C49" s="8">
        <v>46</v>
      </c>
      <c r="D49" s="9">
        <v>16.02</v>
      </c>
      <c r="E49" s="9">
        <f t="shared" si="9"/>
        <v>736.92</v>
      </c>
      <c r="F49" s="35">
        <v>0</v>
      </c>
      <c r="G49" s="27">
        <f t="shared" si="2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59" t="s">
        <v>12</v>
      </c>
      <c r="B50" s="60" t="s">
        <v>41</v>
      </c>
      <c r="C50" s="61"/>
      <c r="D50" s="62"/>
      <c r="E50" s="62"/>
      <c r="F50" s="72"/>
      <c r="G50" s="63"/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26" t="s">
        <v>12</v>
      </c>
      <c r="B51" s="7" t="s">
        <v>34</v>
      </c>
      <c r="C51" s="8">
        <v>16</v>
      </c>
      <c r="D51" s="9">
        <v>13.04</v>
      </c>
      <c r="E51" s="9">
        <f t="shared" ref="E51:E52" si="10">ROUND(D51*C51,2)</f>
        <v>208.64</v>
      </c>
      <c r="F51" s="35">
        <v>0</v>
      </c>
      <c r="G51" s="27">
        <f t="shared" si="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26" t="s">
        <v>12</v>
      </c>
      <c r="B52" s="7" t="s">
        <v>38</v>
      </c>
      <c r="C52" s="8">
        <v>8</v>
      </c>
      <c r="D52" s="9">
        <v>22</v>
      </c>
      <c r="E52" s="9">
        <f t="shared" si="10"/>
        <v>176</v>
      </c>
      <c r="F52" s="35">
        <v>0</v>
      </c>
      <c r="G52" s="27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64" t="s">
        <v>12</v>
      </c>
      <c r="B53" s="68" t="s">
        <v>42</v>
      </c>
      <c r="C53" s="65"/>
      <c r="D53" s="66"/>
      <c r="E53" s="66"/>
      <c r="F53" s="71"/>
      <c r="G53" s="67"/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26" t="s">
        <v>12</v>
      </c>
      <c r="B54" s="7" t="s">
        <v>29</v>
      </c>
      <c r="C54" s="8">
        <v>40</v>
      </c>
      <c r="D54" s="9">
        <v>198.03</v>
      </c>
      <c r="E54" s="9">
        <f t="shared" ref="E54:E56" si="11">ROUND(D54*C54,2)</f>
        <v>7921.2</v>
      </c>
      <c r="F54" s="35">
        <v>0</v>
      </c>
      <c r="G54" s="27">
        <f t="shared" si="2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26" t="s">
        <v>12</v>
      </c>
      <c r="B55" s="7" t="s">
        <v>34</v>
      </c>
      <c r="C55" s="8">
        <v>20</v>
      </c>
      <c r="D55" s="9">
        <v>156.24</v>
      </c>
      <c r="E55" s="9">
        <f t="shared" si="11"/>
        <v>3124.8</v>
      </c>
      <c r="F55" s="35">
        <v>0</v>
      </c>
      <c r="G55" s="27">
        <f t="shared" si="2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26" t="s">
        <v>12</v>
      </c>
      <c r="B56" s="7" t="s">
        <v>30</v>
      </c>
      <c r="C56" s="8">
        <v>10</v>
      </c>
      <c r="D56" s="9">
        <v>162.88999999999999</v>
      </c>
      <c r="E56" s="9">
        <f t="shared" si="11"/>
        <v>1628.9</v>
      </c>
      <c r="F56" s="35">
        <v>0</v>
      </c>
      <c r="G56" s="27">
        <f t="shared" si="2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64" t="s">
        <v>12</v>
      </c>
      <c r="B57" s="68" t="s">
        <v>43</v>
      </c>
      <c r="C57" s="65"/>
      <c r="D57" s="66"/>
      <c r="E57" s="66"/>
      <c r="F57" s="71"/>
      <c r="G57" s="67"/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26" t="s">
        <v>12</v>
      </c>
      <c r="B58" s="7" t="s">
        <v>29</v>
      </c>
      <c r="C58" s="8">
        <v>132</v>
      </c>
      <c r="D58" s="9">
        <v>7.03</v>
      </c>
      <c r="E58" s="9">
        <f t="shared" ref="E58:E60" si="12">ROUND(D58*C58,2)</f>
        <v>927.96</v>
      </c>
      <c r="F58" s="35">
        <v>0</v>
      </c>
      <c r="G58" s="27">
        <f t="shared" si="2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26" t="s">
        <v>12</v>
      </c>
      <c r="B59" s="7" t="s">
        <v>34</v>
      </c>
      <c r="C59" s="8">
        <v>66</v>
      </c>
      <c r="D59" s="9">
        <v>7.03</v>
      </c>
      <c r="E59" s="9">
        <f t="shared" si="12"/>
        <v>463.98</v>
      </c>
      <c r="F59" s="35">
        <v>0</v>
      </c>
      <c r="G59" s="27">
        <f t="shared" si="2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26" t="s">
        <v>12</v>
      </c>
      <c r="B60" s="7" t="s">
        <v>30</v>
      </c>
      <c r="C60" s="8">
        <v>33</v>
      </c>
      <c r="D60" s="9">
        <v>23.05</v>
      </c>
      <c r="E60" s="9">
        <f t="shared" si="12"/>
        <v>760.65</v>
      </c>
      <c r="F60" s="35">
        <v>0</v>
      </c>
      <c r="G60" s="27">
        <f t="shared" si="2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64" t="s">
        <v>12</v>
      </c>
      <c r="B61" s="68" t="s">
        <v>44</v>
      </c>
      <c r="C61" s="65"/>
      <c r="D61" s="66"/>
      <c r="E61" s="66"/>
      <c r="F61" s="71"/>
      <c r="G61" s="67"/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26" t="s">
        <v>12</v>
      </c>
      <c r="B62" s="7" t="s">
        <v>30</v>
      </c>
      <c r="C62" s="8">
        <v>1242</v>
      </c>
      <c r="D62" s="9">
        <v>1.92</v>
      </c>
      <c r="E62" s="9">
        <f>ROUND(D62*C62,2)</f>
        <v>2384.64</v>
      </c>
      <c r="F62" s="35">
        <v>0</v>
      </c>
      <c r="G62" s="27">
        <f t="shared" si="2"/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64" t="s">
        <v>12</v>
      </c>
      <c r="B63" s="68" t="s">
        <v>45</v>
      </c>
      <c r="C63" s="65"/>
      <c r="D63" s="66"/>
      <c r="E63" s="66"/>
      <c r="F63" s="71"/>
      <c r="G63" s="67"/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6" t="s">
        <v>12</v>
      </c>
      <c r="B64" s="7" t="s">
        <v>29</v>
      </c>
      <c r="C64" s="8">
        <v>20</v>
      </c>
      <c r="D64" s="9">
        <v>33.89</v>
      </c>
      <c r="E64" s="9">
        <f t="shared" ref="E64:E66" si="13">ROUND(D64*C64,2)</f>
        <v>677.8</v>
      </c>
      <c r="F64" s="35">
        <v>0</v>
      </c>
      <c r="G64" s="27">
        <f t="shared" si="2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6" t="s">
        <v>12</v>
      </c>
      <c r="B65" s="7" t="s">
        <v>34</v>
      </c>
      <c r="C65" s="8">
        <v>10</v>
      </c>
      <c r="D65" s="9">
        <v>81.06</v>
      </c>
      <c r="E65" s="9">
        <f t="shared" si="13"/>
        <v>810.6</v>
      </c>
      <c r="F65" s="35">
        <v>0</v>
      </c>
      <c r="G65" s="27">
        <f t="shared" si="2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thickBot="1">
      <c r="A66" s="26" t="s">
        <v>12</v>
      </c>
      <c r="B66" s="7" t="s">
        <v>30</v>
      </c>
      <c r="C66" s="8">
        <v>5</v>
      </c>
      <c r="D66" s="9">
        <v>90.29</v>
      </c>
      <c r="E66" s="9">
        <f t="shared" si="13"/>
        <v>451.45</v>
      </c>
      <c r="F66" s="35">
        <v>0</v>
      </c>
      <c r="G66" s="27">
        <f t="shared" si="2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25" t="s">
        <v>12</v>
      </c>
      <c r="B67" s="14" t="s">
        <v>46</v>
      </c>
      <c r="C67" s="6"/>
      <c r="D67" s="6"/>
      <c r="E67" s="6"/>
      <c r="F67" s="6"/>
      <c r="G67" s="37"/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thickBot="1">
      <c r="A68" s="26" t="s">
        <v>12</v>
      </c>
      <c r="B68" s="7" t="s">
        <v>47</v>
      </c>
      <c r="C68" s="8">
        <v>1</v>
      </c>
      <c r="D68" s="9">
        <v>13500</v>
      </c>
      <c r="E68" s="9">
        <f>ROUND(D68*C68,2)</f>
        <v>13500</v>
      </c>
      <c r="F68" s="9">
        <v>13500</v>
      </c>
      <c r="G68" s="27">
        <f t="shared" si="2"/>
        <v>13500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25" t="s">
        <v>12</v>
      </c>
      <c r="B69" s="14" t="s">
        <v>48</v>
      </c>
      <c r="C69" s="6"/>
      <c r="D69" s="6"/>
      <c r="E69" s="6"/>
      <c r="F69" s="6"/>
      <c r="G69" s="37"/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26" t="s">
        <v>12</v>
      </c>
      <c r="B70" s="7" t="s">
        <v>49</v>
      </c>
      <c r="C70" s="8">
        <v>1</v>
      </c>
      <c r="D70" s="9">
        <v>3517.14</v>
      </c>
      <c r="E70" s="9">
        <f t="shared" ref="E70:E86" si="14">ROUND(D70*C70,2)</f>
        <v>3517.14</v>
      </c>
      <c r="F70" s="35">
        <v>0</v>
      </c>
      <c r="G70" s="27">
        <f t="shared" si="2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26" t="s">
        <v>12</v>
      </c>
      <c r="B71" s="7" t="s">
        <v>50</v>
      </c>
      <c r="C71" s="8">
        <v>15</v>
      </c>
      <c r="D71" s="9">
        <v>82.02</v>
      </c>
      <c r="E71" s="9">
        <f t="shared" si="14"/>
        <v>1230.3</v>
      </c>
      <c r="F71" s="35">
        <v>0</v>
      </c>
      <c r="G71" s="27">
        <f t="shared" si="2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26" t="s">
        <v>12</v>
      </c>
      <c r="B72" s="7" t="s">
        <v>51</v>
      </c>
      <c r="C72" s="8">
        <v>5</v>
      </c>
      <c r="D72" s="9">
        <v>75.83</v>
      </c>
      <c r="E72" s="9">
        <f t="shared" si="14"/>
        <v>379.15</v>
      </c>
      <c r="F72" s="35">
        <v>0</v>
      </c>
      <c r="G72" s="27">
        <f t="shared" si="2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26" t="s">
        <v>12</v>
      </c>
      <c r="B73" s="7" t="s">
        <v>52</v>
      </c>
      <c r="C73" s="8">
        <v>5</v>
      </c>
      <c r="D73" s="9">
        <v>148.07</v>
      </c>
      <c r="E73" s="9">
        <f t="shared" si="14"/>
        <v>740.35</v>
      </c>
      <c r="F73" s="35">
        <v>0</v>
      </c>
      <c r="G73" s="27">
        <f t="shared" si="2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26" t="s">
        <v>12</v>
      </c>
      <c r="B74" s="7" t="s">
        <v>53</v>
      </c>
      <c r="C74" s="8">
        <v>5</v>
      </c>
      <c r="D74" s="9">
        <v>43.82</v>
      </c>
      <c r="E74" s="9">
        <f t="shared" si="14"/>
        <v>219.1</v>
      </c>
      <c r="F74" s="35">
        <v>0</v>
      </c>
      <c r="G74" s="27">
        <f t="shared" si="2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26" t="s">
        <v>12</v>
      </c>
      <c r="B75" s="7" t="s">
        <v>54</v>
      </c>
      <c r="C75" s="8">
        <v>5</v>
      </c>
      <c r="D75" s="9">
        <v>45.1</v>
      </c>
      <c r="E75" s="9">
        <f t="shared" si="14"/>
        <v>225.5</v>
      </c>
      <c r="F75" s="35">
        <v>0</v>
      </c>
      <c r="G75" s="27">
        <f t="shared" si="2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26" t="s">
        <v>12</v>
      </c>
      <c r="B76" s="7" t="s">
        <v>55</v>
      </c>
      <c r="C76" s="8">
        <v>30</v>
      </c>
      <c r="D76" s="9">
        <v>58.89</v>
      </c>
      <c r="E76" s="9">
        <f t="shared" si="14"/>
        <v>1766.7</v>
      </c>
      <c r="F76" s="35">
        <v>0</v>
      </c>
      <c r="G76" s="27">
        <f t="shared" si="2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26" t="s">
        <v>12</v>
      </c>
      <c r="B77" s="7" t="s">
        <v>56</v>
      </c>
      <c r="C77" s="8">
        <v>5</v>
      </c>
      <c r="D77" s="9">
        <v>77.02</v>
      </c>
      <c r="E77" s="9">
        <f t="shared" si="14"/>
        <v>385.1</v>
      </c>
      <c r="F77" s="35">
        <v>0</v>
      </c>
      <c r="G77" s="27">
        <f t="shared" si="2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26" t="s">
        <v>12</v>
      </c>
      <c r="B78" s="7" t="s">
        <v>57</v>
      </c>
      <c r="C78" s="8">
        <v>5</v>
      </c>
      <c r="D78" s="9">
        <v>217.61</v>
      </c>
      <c r="E78" s="9">
        <f t="shared" si="14"/>
        <v>1088.05</v>
      </c>
      <c r="F78" s="35">
        <v>0</v>
      </c>
      <c r="G78" s="27">
        <f t="shared" si="2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26" t="s">
        <v>12</v>
      </c>
      <c r="B79" s="7" t="s">
        <v>58</v>
      </c>
      <c r="C79" s="8">
        <v>5</v>
      </c>
      <c r="D79" s="9">
        <v>301.52</v>
      </c>
      <c r="E79" s="9">
        <f t="shared" si="14"/>
        <v>1507.6</v>
      </c>
      <c r="F79" s="35">
        <v>0</v>
      </c>
      <c r="G79" s="27">
        <f t="shared" ref="G79:G86" si="15">IF(F79&gt;D79,F79/0,ROUND(C79*F79,2))</f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26" t="s">
        <v>12</v>
      </c>
      <c r="B80" s="7" t="s">
        <v>59</v>
      </c>
      <c r="C80" s="8">
        <v>20</v>
      </c>
      <c r="D80" s="9">
        <v>168.57</v>
      </c>
      <c r="E80" s="9">
        <f t="shared" si="14"/>
        <v>3371.4</v>
      </c>
      <c r="F80" s="35">
        <v>0</v>
      </c>
      <c r="G80" s="27">
        <f t="shared" si="15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26" t="s">
        <v>12</v>
      </c>
      <c r="B81" s="7" t="s">
        <v>60</v>
      </c>
      <c r="C81" s="8">
        <v>5</v>
      </c>
      <c r="D81" s="9">
        <v>279.24</v>
      </c>
      <c r="E81" s="9">
        <f t="shared" si="14"/>
        <v>1396.2</v>
      </c>
      <c r="F81" s="35">
        <v>0</v>
      </c>
      <c r="G81" s="27">
        <f t="shared" si="15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26" t="s">
        <v>12</v>
      </c>
      <c r="B82" s="7" t="s">
        <v>61</v>
      </c>
      <c r="C82" s="8">
        <v>3</v>
      </c>
      <c r="D82" s="9">
        <v>100.29</v>
      </c>
      <c r="E82" s="9">
        <f t="shared" si="14"/>
        <v>300.87</v>
      </c>
      <c r="F82" s="35">
        <v>0</v>
      </c>
      <c r="G82" s="27">
        <f t="shared" si="15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26" t="s">
        <v>12</v>
      </c>
      <c r="B83" s="7" t="s">
        <v>62</v>
      </c>
      <c r="C83" s="8">
        <v>20</v>
      </c>
      <c r="D83" s="9">
        <v>337.21</v>
      </c>
      <c r="E83" s="9">
        <f t="shared" si="14"/>
        <v>6744.2</v>
      </c>
      <c r="F83" s="35">
        <v>0</v>
      </c>
      <c r="G83" s="27">
        <f t="shared" si="15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26" t="s">
        <v>12</v>
      </c>
      <c r="B84" s="7" t="s">
        <v>63</v>
      </c>
      <c r="C84" s="8">
        <v>15</v>
      </c>
      <c r="D84" s="9">
        <v>55.71</v>
      </c>
      <c r="E84" s="9">
        <f t="shared" si="14"/>
        <v>835.65</v>
      </c>
      <c r="F84" s="35">
        <v>0</v>
      </c>
      <c r="G84" s="27">
        <f t="shared" si="15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26" t="s">
        <v>12</v>
      </c>
      <c r="B85" s="7" t="s">
        <v>64</v>
      </c>
      <c r="C85" s="8">
        <v>30</v>
      </c>
      <c r="D85" s="9">
        <v>18.2</v>
      </c>
      <c r="E85" s="9">
        <f t="shared" si="14"/>
        <v>546</v>
      </c>
      <c r="F85" s="35">
        <v>0</v>
      </c>
      <c r="G85" s="27">
        <f t="shared" si="15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thickBot="1">
      <c r="A86" s="26" t="s">
        <v>12</v>
      </c>
      <c r="B86" s="7" t="s">
        <v>65</v>
      </c>
      <c r="C86" s="8">
        <v>20</v>
      </c>
      <c r="D86" s="9">
        <v>95.17</v>
      </c>
      <c r="E86" s="9">
        <f t="shared" si="14"/>
        <v>1903.4</v>
      </c>
      <c r="F86" s="70">
        <v>0</v>
      </c>
      <c r="G86" s="27">
        <f t="shared" si="15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9.5" customHeight="1">
      <c r="A87" s="28"/>
      <c r="B87" s="29"/>
      <c r="C87" s="29"/>
      <c r="D87" s="10"/>
      <c r="E87" s="11">
        <f>SUM(E12:E86)</f>
        <v>151266.4</v>
      </c>
      <c r="F87" s="12"/>
      <c r="G87" s="30">
        <f>IF(SUM(G12:G86)=13500,0,SUM(G12:G86))</f>
        <v>0</v>
      </c>
      <c r="H87" s="1"/>
      <c r="I87" s="1"/>
      <c r="J87" s="1"/>
      <c r="K87" s="13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thickBot="1">
      <c r="A88" s="31"/>
      <c r="B88" s="32"/>
      <c r="C88" s="32"/>
      <c r="D88" s="32"/>
      <c r="E88" s="32"/>
      <c r="F88" s="32"/>
      <c r="G88" s="3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thickBot="1">
      <c r="A89" s="42" t="s">
        <v>16</v>
      </c>
      <c r="B89" s="40"/>
      <c r="C89" s="40"/>
      <c r="D89" s="40"/>
      <c r="E89" s="40"/>
      <c r="F89" s="43">
        <f>IF(G87&lt;=151266.4,G87,"ERROR: Límite superado")</f>
        <v>0</v>
      </c>
      <c r="G89" s="4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6" customHeight="1" thickBot="1">
      <c r="A90" s="69" t="s">
        <v>66</v>
      </c>
      <c r="B90" s="38"/>
      <c r="C90" s="38"/>
      <c r="D90" s="38"/>
      <c r="E90" s="38"/>
      <c r="F90" s="38"/>
      <c r="G90" s="3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</sheetData>
  <mergeCells count="10">
    <mergeCell ref="A90:F90"/>
    <mergeCell ref="A8:B9"/>
    <mergeCell ref="A89:E89"/>
    <mergeCell ref="F89:G89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2023-07-04T09:05:46Z</cp:lastPrinted>
  <dcterms:created xsi:type="dcterms:W3CDTF">2019-12-12T10:58:27Z</dcterms:created>
  <dcterms:modified xsi:type="dcterms:W3CDTF">2024-02-09T12:16:59Z</dcterms:modified>
</cp:coreProperties>
</file>