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workbookProtection workbookPassword="ABE0" lockStructure="1"/>
  <bookViews>
    <workbookView xWindow="120" yWindow="165" windowWidth="19080" windowHeight="7245"/>
  </bookViews>
  <sheets>
    <sheet name="proposición económica" sheetId="7" r:id="rId1"/>
  </sheets>
  <definedNames>
    <definedName name="_xlnm.Print_Area" localSheetId="0">'proposición económica'!$A$1:$G$79</definedName>
    <definedName name="_xlnm.Print_Titles" localSheetId="0">'proposición económica'!$2:$4</definedName>
  </definedNames>
  <calcPr calcId="145621" fullPrecision="0"/>
</workbook>
</file>

<file path=xl/calcChain.xml><?xml version="1.0" encoding="utf-8"?>
<calcChain xmlns="http://schemas.openxmlformats.org/spreadsheetml/2006/main">
  <c r="G57" i="7" l="1"/>
  <c r="G56" i="7"/>
  <c r="G71" i="7"/>
  <c r="G73" i="7" s="1"/>
  <c r="G62" i="7"/>
  <c r="G64" i="7" s="1"/>
  <c r="G52" i="7"/>
  <c r="G50" i="7" s="1"/>
  <c r="F50" i="7"/>
  <c r="G48" i="7"/>
  <c r="G44" i="7"/>
  <c r="G40" i="7"/>
  <c r="G31" i="7"/>
  <c r="G33" i="7" s="1"/>
  <c r="G27" i="7"/>
  <c r="G23" i="7"/>
  <c r="G19" i="7"/>
  <c r="G14" i="7"/>
  <c r="G12" i="7"/>
  <c r="G8" i="7"/>
  <c r="G66" i="7" l="1"/>
  <c r="G75" i="7"/>
</calcChain>
</file>

<file path=xl/comments1.xml><?xml version="1.0" encoding="utf-8"?>
<comments xmlns="http://schemas.openxmlformats.org/spreadsheetml/2006/main">
  <authors>
    <author>Joan Gili Mulet</author>
  </authors>
  <commentList>
    <comment ref="A4" authorId="0">
      <text>
        <r>
          <rPr>
            <b/>
            <sz val="9"/>
            <color indexed="81"/>
            <rFont val="Tahoma"/>
            <family val="2"/>
          </rPr>
          <t>Código del concepto. Ver colores en "Entorno de trabajo: Apariencia"</t>
        </r>
      </text>
    </comment>
    <comment ref="B4" authorId="0">
      <text>
        <r>
          <rPr>
            <b/>
            <sz val="9"/>
            <color indexed="81"/>
            <rFont val="Tahoma"/>
            <family val="2"/>
          </rPr>
          <t>Naturaleza del concepto (ver menú contextual)</t>
        </r>
      </text>
    </comment>
    <comment ref="C4" authorId="0">
      <text>
        <r>
          <rPr>
            <b/>
            <sz val="9"/>
            <color indexed="81"/>
            <rFont val="Tahoma"/>
            <family val="2"/>
          </rPr>
          <t>Unidad principal de medida del concepto</t>
        </r>
      </text>
    </comment>
    <comment ref="D4" authorId="0">
      <text>
        <r>
          <rPr>
            <b/>
            <sz val="9"/>
            <color indexed="81"/>
            <rFont val="Tahoma"/>
            <family val="2"/>
          </rPr>
          <t>Descripción corta. Ver colores en "Entorno de trabajo: Apariencia"</t>
        </r>
      </text>
    </comment>
    <comment ref="E4" authorId="0">
      <text>
        <r>
          <rPr>
            <b/>
            <sz val="9"/>
            <color indexed="81"/>
            <rFont val="Tahoma"/>
            <family val="2"/>
          </rPr>
          <t>Rendimiento o cantidad presupuestada</t>
        </r>
      </text>
    </comment>
    <comment ref="F4" authorId="0">
      <text>
        <r>
          <rPr>
            <b/>
            <sz val="9"/>
            <color indexed="81"/>
            <rFont val="Tahoma"/>
            <family val="2"/>
          </rPr>
          <t>Precio unitario en el presupuesto</t>
        </r>
      </text>
    </comment>
    <comment ref="G4" authorId="0">
      <text>
        <r>
          <rPr>
            <b/>
            <sz val="9"/>
            <color indexed="81"/>
            <rFont val="Tahoma"/>
            <family val="2"/>
          </rPr>
          <t>Importe del presupuesto</t>
        </r>
      </text>
    </comment>
  </commentList>
</comments>
</file>

<file path=xl/sharedStrings.xml><?xml version="1.0" encoding="utf-8"?>
<sst xmlns="http://schemas.openxmlformats.org/spreadsheetml/2006/main" count="110" uniqueCount="77">
  <si>
    <t/>
  </si>
  <si>
    <t>Código</t>
  </si>
  <si>
    <t>Resumen</t>
  </si>
  <si>
    <t>ImpPres</t>
  </si>
  <si>
    <t>NatC</t>
  </si>
  <si>
    <t>Ud</t>
  </si>
  <si>
    <t>CanPres</t>
  </si>
  <si>
    <t>INICIO DE LOS TRABAJOS</t>
  </si>
  <si>
    <t>Capítulo</t>
  </si>
  <si>
    <t>Actualización de inventario y planificación del mantenimiento preventivo</t>
  </si>
  <si>
    <t>Partida</t>
  </si>
  <si>
    <t>u</t>
  </si>
  <si>
    <t>ud   Actualización del inventario de los elementos/equipos que conforman la infraestructura, completar los campos de características técnicas y planificación del mantenimiento preventivo de la tabla de carga de GMAO a facilitar por la APB. Según lo establecido en el PPT.</t>
  </si>
  <si>
    <t>INFORMES</t>
  </si>
  <si>
    <t>Informe inicial</t>
  </si>
  <si>
    <t>ud  Informe inicial del contrato según lo establecido en el Pliego de Prescripciones Técnicas.</t>
  </si>
  <si>
    <t>Informe mensual</t>
  </si>
  <si>
    <t>ud  Informe mensual previo a cualquier certificación a remitir al Responsable de la APB con el contenido indicado en el PPT.</t>
  </si>
  <si>
    <t>Certificados anuales</t>
  </si>
  <si>
    <t xml:space="preserve">ud Certificado anual de idoneidad técnica de la pasarela emitido por Organismo de Control/empresa homologada </t>
  </si>
  <si>
    <t>Informe final OCA</t>
  </si>
  <si>
    <t>ud  Informe final de servicio avalado por Organismo de Control Acreditado (OCA) a entregar un mes antes de la finalización del año</t>
  </si>
  <si>
    <t>Total 01</t>
  </si>
  <si>
    <t>Total 02</t>
  </si>
  <si>
    <t>INFRAESTRUCTURAS PORTUARIAS</t>
  </si>
  <si>
    <t>Mantenimiento mensual</t>
  </si>
  <si>
    <t>Mantenimiento mensual preventivo, según programa anexo de mantenimiento y condicionantes especificados en el Pliego de Prescripciones Técnicas durante el desarrollo de los trabajos.
En esta partida se incluyen todos los materiales y medios técnicos necesarios, su correspondiente mano de obra y los posibles gastos indirectos subyacentes de la propia partida. También se incluyen todos aquellos materiales, elementos, accesorios, medios (mecánicos, humanos) y recursos necesarios para su completa ejecución, eliminación de restos y limpieza.</t>
  </si>
  <si>
    <t>Mantenimiento trimestral</t>
  </si>
  <si>
    <t>Mantenimiento trimestral preventivo, según programa anexo de mantenimiento y condicionantes especificados en el Pliego de Prescripciones Técnicas durante el desarrollo de los trabajos.
En esta partida se incluyen todos los materiales y medios técnicos necesarios, su correspondiente mano de obra y los posibles gastos indirectos subyacentes de la propia partida. También se incluyen todos aquellos materiales, elementos, accesorios, medios (mecánicos, humanos) y recursos necesarios para su completa ejecución, eliminación de restos y limpieza.</t>
  </si>
  <si>
    <t>Mantenimiento semestral</t>
  </si>
  <si>
    <t>Mantenimiento semestral preventivo, según programa anexo de mantenimiento y condicionantes especificados en el Pliego de Prescripciones Técnicas durante el desarrollo de los trabajos.
En esta partida se incluyen todos los materiales y medios técnicos necesarios, su correspondiente mano de obra y los posibles gastos indirectos subyacentes de la propia partida. También se incluyen todos aquellos materiales, elementos, accesorios, medios (mecánicos, humanos) y recursos necesarios para su completa ejecución, eliminación de restos y limpieza.</t>
  </si>
  <si>
    <t>Mantenimiento anual</t>
  </si>
  <si>
    <t>Mantenimiento anual preventivo, según programa anexo de mantenimiento y condicionantes especificados en el Pliego de Prescripciones Técnicas durante el desarrollo de los trabajos.
En esta partida se incluyen todos los materiales y medios técnicos necesarios, su correspondiente mano de obra y los posibles gastos indirectos subyacentes de la propia partida. También se incluyen todos aquellos materiales, elementos, accesorios, medios (mecánicos, humanos) y recursos necesarios para su completa ejecución, eliminación de restos y limpieza.</t>
  </si>
  <si>
    <t>Pintado completo e integral de elementos metálicos de la pasarela. Incluye lijado, imprimación y capas de pintura (color a definir por el Responsable del Contrato) para un ambiente marino C5M según ISO 12944.
En esta partida se incluyen todos los materiales y medios técnicos necesarios, su correspondiente mano de obra y los posibles gastos indirectos subyacentes de la propia partida. También se incluyen todos aquellos materiales, elementos, accesorios, medios (mecánicos, humanos) y recursos necesarios para su completa ejecución, eliminación de restos y limpieza.</t>
  </si>
  <si>
    <t>FINGERS. MANIPULACIÓN</t>
  </si>
  <si>
    <t>Manipulación mensual de pasarelas</t>
  </si>
  <si>
    <t>MANTENIMIENTO CORRECTIVO</t>
  </si>
  <si>
    <t>PA</t>
  </si>
  <si>
    <t xml:space="preserve">Partida alzada a justificar para el desarrollo del mantenimiento correctivo/modificativo según lo especificado en el Pliego de Prescripciones Técnicas para las actuaciones en las que el material supere la franquicia ofertada por el licitador. Incluidos materiales (descontando la franquicia), mano de obra (según coste horario ofertado por el licitador) y medios auxiliares. </t>
  </si>
  <si>
    <t>01</t>
  </si>
  <si>
    <t>01.01</t>
  </si>
  <si>
    <t>01.02</t>
  </si>
  <si>
    <t>02</t>
  </si>
  <si>
    <t>02.01</t>
  </si>
  <si>
    <t>02.02</t>
  </si>
  <si>
    <t>02.03</t>
  </si>
  <si>
    <t>02.04</t>
  </si>
  <si>
    <t>04</t>
  </si>
  <si>
    <t>04.01</t>
  </si>
  <si>
    <t>Total 04</t>
  </si>
  <si>
    <t>Mantenimiento correctivo/modificativo</t>
  </si>
  <si>
    <t>Pintado pasarelas/rampas</t>
  </si>
  <si>
    <t>03</t>
  </si>
  <si>
    <t>03.01</t>
  </si>
  <si>
    <t>03.01.01</t>
  </si>
  <si>
    <t>03.01.02</t>
  </si>
  <si>
    <t xml:space="preserve">03.01.03       </t>
  </si>
  <si>
    <t>03.01.04</t>
  </si>
  <si>
    <t>03.01.05</t>
  </si>
  <si>
    <t>03.02</t>
  </si>
  <si>
    <t>03.02.01</t>
  </si>
  <si>
    <t>Total 03.01</t>
  </si>
  <si>
    <t>Total 03.02</t>
  </si>
  <si>
    <t>Total 03</t>
  </si>
  <si>
    <t xml:space="preserve">*Los precios de mano de obra están por encima del convenio colectivo de aplicación
</t>
  </si>
  <si>
    <t>Renovación y actualización de etiquetado de elementos</t>
  </si>
  <si>
    <t>ud   Renovación y actualización de etiquetado de elementos/equipos que conforman la infraestructura según lo establecido en el PPT.</t>
  </si>
  <si>
    <t>FINGERS. MANTENIMIENTO PREVENTIVO</t>
  </si>
  <si>
    <t xml:space="preserve">Manipulación mensual de cualquiera de las pasarelas o rampas del puerto de Eivissa a cualquier hora de cualquier día del año, garantizándose el servicio en todo momento, ajustado como mínimo a todo lo prescrito en el PPT según exigencias de asignación de atraques.
</t>
  </si>
  <si>
    <t>MANTENIMIENTO Y MANIPULACIÓN DE LAS PASARELAS MÓVILES EN EL PUERTO DE EIVISSA E24-0008</t>
  </si>
  <si>
    <t>PROPOSICION ECONÓMICA</t>
  </si>
  <si>
    <t>Presupuesto ofertado</t>
  </si>
  <si>
    <t>PRECIO UD. OFERTADO</t>
  </si>
  <si>
    <t>IMPORTE TOTAL OFERTADO</t>
  </si>
  <si>
    <t>RELLENAR PRECIOS UNITARIOS OFERTADOS PARA CADA PARTIDA EN LOS CUADROS EN BLANCO</t>
  </si>
  <si>
    <t>VALOR A INTRODUCIR EN LA PLATAFORMA</t>
  </si>
  <si>
    <t xml:space="preserve">* Los precios incluyen los Gastos Generales y el Beneficio Industrial </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</si>
</sst>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4" formatCode="_-* #,##0.00\ &quot;€&quot;_-;\-* #,##0.00\ &quot;€&quot;_-;_-* &quot;-&quot;??\ &quot;€&quot;_-;_-@_-"/>
    <numFmt numFmtId="43" formatCode="_-* #,##0.00\ _€_-;\-* #,##0.00\ _€_-;_-* &quot;-&quot;??\ _€_-;_-@_-"/>
  </numFmts>
  <fonts count="18" x14ac:knownFonts="1">
    <font>
      <sz val="11"/>
      <color theme="1"/>
      <name val="Calibri"/>
      <family val="2"/>
      <scheme val="minor"/>
    </font>
    <font>
      <b/>
      <sz val="9"/>
      <color indexed="81"/>
      <name val="Tahoma"/>
      <family val="2"/>
    </font>
    <font>
      <sz val="8"/>
      <color theme="1"/>
      <name val="Calibri"/>
      <family val="2"/>
      <scheme val="minor"/>
    </font>
    <font>
      <b/>
      <sz val="8"/>
      <color theme="1"/>
      <name val="Calibri"/>
      <family val="2"/>
      <scheme val="minor"/>
    </font>
    <font>
      <b/>
      <sz val="14"/>
      <color theme="1"/>
      <name val="Calibri"/>
      <family val="2"/>
      <scheme val="minor"/>
    </font>
    <font>
      <b/>
      <i/>
      <sz val="10"/>
      <color theme="1"/>
      <name val="Calibri"/>
      <family val="2"/>
      <scheme val="minor"/>
    </font>
    <font>
      <sz val="7"/>
      <color theme="1"/>
      <name val="Calibri"/>
      <family val="2"/>
      <scheme val="minor"/>
    </font>
    <font>
      <sz val="10"/>
      <name val="Arial"/>
      <family val="2"/>
    </font>
    <font>
      <sz val="10"/>
      <color theme="1"/>
      <name val="Calibri"/>
      <family val="2"/>
      <scheme val="minor"/>
    </font>
    <font>
      <sz val="11"/>
      <color theme="1"/>
      <name val="Arial"/>
      <family val="2"/>
    </font>
    <font>
      <sz val="11"/>
      <color theme="1"/>
      <name val="Calibri"/>
      <family val="2"/>
      <scheme val="minor"/>
    </font>
    <font>
      <b/>
      <sz val="18"/>
      <color theme="1"/>
      <name val="Calibri"/>
      <family val="2"/>
      <scheme val="minor"/>
    </font>
    <font>
      <i/>
      <sz val="11"/>
      <name val="Times New Roman"/>
      <family val="1"/>
    </font>
    <font>
      <b/>
      <i/>
      <sz val="8"/>
      <color theme="1"/>
      <name val="Calibri"/>
      <family val="2"/>
      <scheme val="minor"/>
    </font>
    <font>
      <b/>
      <sz val="9"/>
      <color theme="1"/>
      <name val="Calibri"/>
      <family val="2"/>
      <scheme val="minor"/>
    </font>
    <font>
      <b/>
      <i/>
      <sz val="12"/>
      <color rgb="FFFF0000"/>
      <name val="Calibri"/>
      <family val="2"/>
      <scheme val="minor"/>
    </font>
    <font>
      <b/>
      <i/>
      <u/>
      <sz val="9"/>
      <color theme="1"/>
      <name val="Calibri"/>
      <family val="2"/>
      <scheme val="minor"/>
    </font>
    <font>
      <i/>
      <sz val="10"/>
      <color theme="1"/>
      <name val="Calibri"/>
      <family val="2"/>
      <scheme val="minor"/>
    </font>
  </fonts>
  <fills count="8">
    <fill>
      <patternFill patternType="none"/>
    </fill>
    <fill>
      <patternFill patternType="gray125"/>
    </fill>
    <fill>
      <patternFill patternType="solid">
        <fgColor indexed="26"/>
        <bgColor indexed="64"/>
      </patternFill>
    </fill>
    <fill>
      <patternFill patternType="solid">
        <fgColor indexed="15"/>
        <bgColor indexed="64"/>
      </patternFill>
    </fill>
    <fill>
      <patternFill patternType="solid">
        <fgColor indexed="22"/>
        <bgColor indexed="64"/>
      </patternFill>
    </fill>
    <fill>
      <patternFill patternType="solid">
        <fgColor indexed="49"/>
        <bgColor indexed="64"/>
      </patternFill>
    </fill>
    <fill>
      <patternFill patternType="solid">
        <fgColor rgb="FFFFC000"/>
        <bgColor indexed="64"/>
      </patternFill>
    </fill>
    <fill>
      <patternFill patternType="solid">
        <fgColor theme="0" tint="-4.9989318521683403E-2"/>
        <bgColor indexed="64"/>
      </patternFill>
    </fill>
  </fills>
  <borders count="10">
    <border>
      <left/>
      <right/>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diagonal/>
    </border>
    <border>
      <left/>
      <right/>
      <top style="double">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s>
  <cellStyleXfs count="4">
    <xf numFmtId="0" fontId="0" fillId="0" borderId="0"/>
    <xf numFmtId="0" fontId="7" fillId="0" borderId="0"/>
    <xf numFmtId="44" fontId="10" fillId="0" borderId="0" applyFont="0" applyFill="0" applyBorder="0" applyAlignment="0" applyProtection="0"/>
    <xf numFmtId="43" fontId="10" fillId="0" borderId="0" applyFont="0" applyFill="0" applyBorder="0" applyAlignment="0" applyProtection="0"/>
  </cellStyleXfs>
  <cellXfs count="57">
    <xf numFmtId="0" fontId="0" fillId="0" borderId="0" xfId="0"/>
    <xf numFmtId="0" fontId="2" fillId="0" borderId="0" xfId="0" applyFont="1" applyAlignment="1">
      <alignment vertical="top"/>
    </xf>
    <xf numFmtId="4" fontId="2" fillId="2" borderId="0" xfId="0" applyNumberFormat="1" applyFont="1" applyFill="1" applyAlignment="1">
      <alignment vertical="top"/>
    </xf>
    <xf numFmtId="44" fontId="0" fillId="0" borderId="0" xfId="2" applyFont="1"/>
    <xf numFmtId="0" fontId="11" fillId="6" borderId="0" xfId="0" applyFont="1" applyFill="1" applyAlignment="1" applyProtection="1">
      <alignment horizontal="center"/>
    </xf>
    <xf numFmtId="0" fontId="0" fillId="0" borderId="0" xfId="0" applyProtection="1"/>
    <xf numFmtId="0" fontId="12" fillId="7" borderId="0" xfId="0" applyFont="1" applyFill="1" applyAlignment="1" applyProtection="1">
      <alignment horizontal="center"/>
    </xf>
    <xf numFmtId="49" fontId="4" fillId="7" borderId="0" xfId="0" applyNumberFormat="1" applyFont="1" applyFill="1" applyAlignment="1" applyProtection="1">
      <alignment vertical="top"/>
    </xf>
    <xf numFmtId="0" fontId="4" fillId="7" borderId="0" xfId="0" applyFont="1" applyFill="1" applyAlignment="1" applyProtection="1">
      <alignment vertical="top"/>
    </xf>
    <xf numFmtId="49" fontId="5" fillId="7" borderId="3" xfId="0" applyNumberFormat="1" applyFont="1" applyFill="1" applyBorder="1" applyAlignment="1" applyProtection="1">
      <alignment horizontal="center" vertical="center"/>
    </xf>
    <xf numFmtId="49" fontId="5" fillId="7" borderId="3" xfId="0" applyNumberFormat="1" applyFont="1" applyFill="1" applyBorder="1" applyAlignment="1" applyProtection="1">
      <alignment horizontal="center" vertical="center" wrapText="1"/>
    </xf>
    <xf numFmtId="49" fontId="13" fillId="6" borderId="3" xfId="0" applyNumberFormat="1" applyFont="1" applyFill="1" applyBorder="1" applyAlignment="1" applyProtection="1">
      <alignment horizontal="center" vertical="center" wrapText="1"/>
    </xf>
    <xf numFmtId="49" fontId="3" fillId="3" borderId="0" xfId="0" applyNumberFormat="1" applyFont="1" applyFill="1" applyAlignment="1" applyProtection="1">
      <alignment vertical="top"/>
    </xf>
    <xf numFmtId="49" fontId="3" fillId="3" borderId="0" xfId="0" applyNumberFormat="1" applyFont="1" applyFill="1" applyAlignment="1" applyProtection="1">
      <alignment vertical="top" wrapText="1"/>
    </xf>
    <xf numFmtId="0" fontId="3" fillId="3" borderId="0" xfId="0" applyFont="1" applyFill="1" applyAlignment="1" applyProtection="1">
      <alignment vertical="top"/>
    </xf>
    <xf numFmtId="49" fontId="3" fillId="7" borderId="0" xfId="0" applyNumberFormat="1" applyFont="1" applyFill="1" applyAlignment="1" applyProtection="1">
      <alignment vertical="top"/>
    </xf>
    <xf numFmtId="49" fontId="2" fillId="7" borderId="0" xfId="0" applyNumberFormat="1" applyFont="1" applyFill="1" applyAlignment="1" applyProtection="1">
      <alignment vertical="top"/>
    </xf>
    <xf numFmtId="49" fontId="3" fillId="7" borderId="0" xfId="0" applyNumberFormat="1" applyFont="1" applyFill="1" applyAlignment="1" applyProtection="1">
      <alignment vertical="top" wrapText="1"/>
    </xf>
    <xf numFmtId="4" fontId="2" fillId="7" borderId="0" xfId="0" applyNumberFormat="1" applyFont="1" applyFill="1" applyAlignment="1" applyProtection="1">
      <alignment vertical="top"/>
    </xf>
    <xf numFmtId="44" fontId="2" fillId="7" borderId="0" xfId="2" applyFont="1" applyFill="1" applyAlignment="1" applyProtection="1">
      <alignment vertical="top"/>
    </xf>
    <xf numFmtId="0" fontId="2" fillId="7" borderId="0" xfId="0" applyFont="1" applyFill="1" applyAlignment="1" applyProtection="1">
      <alignment vertical="top"/>
    </xf>
    <xf numFmtId="0" fontId="2" fillId="7" borderId="0" xfId="0" applyFont="1" applyFill="1" applyAlignment="1" applyProtection="1">
      <alignment vertical="top" wrapText="1"/>
    </xf>
    <xf numFmtId="4" fontId="3" fillId="7" borderId="0" xfId="0" applyNumberFormat="1" applyFont="1" applyFill="1" applyAlignment="1" applyProtection="1">
      <alignment vertical="top"/>
    </xf>
    <xf numFmtId="4" fontId="3" fillId="0" borderId="3" xfId="0" applyNumberFormat="1" applyFont="1" applyFill="1" applyBorder="1" applyAlignment="1" applyProtection="1">
      <alignment vertical="top"/>
      <protection locked="0"/>
    </xf>
    <xf numFmtId="44" fontId="3" fillId="7" borderId="0" xfId="2" applyFont="1" applyFill="1" applyAlignment="1" applyProtection="1">
      <alignment vertical="top"/>
    </xf>
    <xf numFmtId="0" fontId="2" fillId="4" borderId="0" xfId="0" applyFont="1" applyFill="1" applyAlignment="1" applyProtection="1">
      <alignment vertical="top"/>
    </xf>
    <xf numFmtId="0" fontId="2" fillId="4" borderId="0" xfId="0" applyFont="1" applyFill="1" applyAlignment="1" applyProtection="1">
      <alignment vertical="top" wrapText="1"/>
    </xf>
    <xf numFmtId="44" fontId="2" fillId="4" borderId="0" xfId="2" applyFont="1" applyFill="1" applyAlignment="1" applyProtection="1">
      <alignment vertical="top"/>
    </xf>
    <xf numFmtId="43" fontId="3" fillId="3" borderId="0" xfId="3" applyFont="1" applyFill="1" applyAlignment="1" applyProtection="1">
      <alignment vertical="top"/>
    </xf>
    <xf numFmtId="44" fontId="3" fillId="3" borderId="0" xfId="2" applyFont="1" applyFill="1" applyAlignment="1" applyProtection="1">
      <alignment vertical="top"/>
    </xf>
    <xf numFmtId="49" fontId="3" fillId="5" borderId="0" xfId="0" applyNumberFormat="1" applyFont="1" applyFill="1" applyAlignment="1" applyProtection="1">
      <alignment vertical="top"/>
    </xf>
    <xf numFmtId="49" fontId="3" fillId="5" borderId="0" xfId="0" applyNumberFormat="1" applyFont="1" applyFill="1" applyAlignment="1" applyProtection="1">
      <alignment vertical="top" wrapText="1"/>
    </xf>
    <xf numFmtId="0" fontId="3" fillId="5" borderId="0" xfId="0" applyFont="1" applyFill="1" applyAlignment="1" applyProtection="1">
      <alignment vertical="top"/>
    </xf>
    <xf numFmtId="44" fontId="3" fillId="5" borderId="0" xfId="2" applyFont="1" applyFill="1" applyAlignment="1" applyProtection="1">
      <alignment vertical="top"/>
    </xf>
    <xf numFmtId="49" fontId="14" fillId="6" borderId="1" xfId="0" applyNumberFormat="1" applyFont="1" applyFill="1" applyBorder="1" applyAlignment="1" applyProtection="1">
      <alignment horizontal="center" vertical="center"/>
    </xf>
    <xf numFmtId="49" fontId="14" fillId="6" borderId="2" xfId="0" applyNumberFormat="1" applyFont="1" applyFill="1" applyBorder="1" applyAlignment="1" applyProtection="1">
      <alignment horizontal="center" vertical="center"/>
    </xf>
    <xf numFmtId="44" fontId="15" fillId="6" borderId="4" xfId="2" applyFont="1" applyFill="1" applyBorder="1" applyAlignment="1" applyProtection="1">
      <alignment vertical="top"/>
    </xf>
    <xf numFmtId="0" fontId="16" fillId="7" borderId="0" xfId="0" applyFont="1" applyFill="1" applyAlignment="1" applyProtection="1">
      <alignment horizontal="left" vertical="top" wrapText="1"/>
    </xf>
    <xf numFmtId="44" fontId="2" fillId="7" borderId="5" xfId="2" applyFont="1" applyFill="1" applyBorder="1" applyAlignment="1" applyProtection="1">
      <alignment vertical="top"/>
    </xf>
    <xf numFmtId="0" fontId="6" fillId="7" borderId="0" xfId="0" applyFont="1" applyFill="1" applyAlignment="1" applyProtection="1"/>
    <xf numFmtId="0" fontId="0" fillId="7" borderId="0" xfId="0" applyFill="1" applyProtection="1"/>
    <xf numFmtId="0" fontId="17" fillId="6" borderId="6" xfId="0" applyFont="1" applyFill="1" applyBorder="1" applyAlignment="1" applyProtection="1">
      <alignment horizontal="center" wrapText="1"/>
    </xf>
    <xf numFmtId="0" fontId="17" fillId="6" borderId="7" xfId="0" applyFont="1" applyFill="1" applyBorder="1" applyAlignment="1" applyProtection="1">
      <alignment horizontal="center" wrapText="1"/>
    </xf>
    <xf numFmtId="44" fontId="0" fillId="7" borderId="0" xfId="2" applyFont="1" applyFill="1" applyProtection="1"/>
    <xf numFmtId="0" fontId="17" fillId="6" borderId="8" xfId="0" applyFont="1" applyFill="1" applyBorder="1" applyAlignment="1" applyProtection="1">
      <alignment horizontal="center" wrapText="1"/>
    </xf>
    <xf numFmtId="0" fontId="17" fillId="6" borderId="9" xfId="0" applyFont="1" applyFill="1" applyBorder="1" applyAlignment="1" applyProtection="1">
      <alignment horizontal="center" wrapText="1"/>
    </xf>
    <xf numFmtId="44" fontId="0" fillId="0" borderId="0" xfId="2" applyFont="1" applyProtection="1"/>
    <xf numFmtId="0" fontId="8" fillId="0" borderId="0" xfId="0" applyFont="1" applyFill="1" applyProtection="1"/>
    <xf numFmtId="0" fontId="7" fillId="0" borderId="0" xfId="1" applyFont="1" applyAlignment="1" applyProtection="1">
      <alignment vertical="justify" wrapText="1"/>
    </xf>
    <xf numFmtId="0" fontId="7" fillId="0" borderId="0" xfId="1" applyFont="1" applyAlignment="1" applyProtection="1">
      <alignment horizontal="left" vertical="top" wrapText="1"/>
    </xf>
    <xf numFmtId="0" fontId="9" fillId="0" borderId="0" xfId="0" applyFont="1" applyProtection="1"/>
    <xf numFmtId="49" fontId="3" fillId="7" borderId="0" xfId="0" applyNumberFormat="1" applyFont="1" applyFill="1" applyAlignment="1">
      <alignment vertical="top"/>
    </xf>
    <xf numFmtId="49" fontId="2" fillId="7" borderId="0" xfId="0" applyNumberFormat="1" applyFont="1" applyFill="1" applyAlignment="1">
      <alignment vertical="top"/>
    </xf>
    <xf numFmtId="49" fontId="3" fillId="7" borderId="0" xfId="0" applyNumberFormat="1" applyFont="1" applyFill="1" applyAlignment="1">
      <alignment vertical="top" wrapText="1"/>
    </xf>
    <xf numFmtId="0" fontId="2" fillId="7" borderId="0" xfId="0" applyFont="1" applyFill="1" applyAlignment="1">
      <alignment horizontal="justify" vertical="top" wrapText="1"/>
    </xf>
    <xf numFmtId="0" fontId="2" fillId="7" borderId="0" xfId="0" applyFont="1" applyFill="1" applyAlignment="1">
      <alignment vertical="top"/>
    </xf>
    <xf numFmtId="0" fontId="2" fillId="7" borderId="0" xfId="0" applyFont="1" applyFill="1" applyAlignment="1">
      <alignment vertical="top" wrapText="1"/>
    </xf>
  </cellXfs>
  <cellStyles count="4">
    <cellStyle name="Millares" xfId="3" builtinId="3"/>
    <cellStyle name="Moneda" xfId="2" builtinId="4"/>
    <cellStyle name="Normal" xfId="0" builtinId="0"/>
    <cellStyle name="Normal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6</xdr:col>
      <xdr:colOff>66675</xdr:colOff>
      <xdr:row>75</xdr:row>
      <xdr:rowOff>57150</xdr:rowOff>
    </xdr:from>
    <xdr:to>
      <xdr:col>6</xdr:col>
      <xdr:colOff>523875</xdr:colOff>
      <xdr:row>76</xdr:row>
      <xdr:rowOff>123825</xdr:rowOff>
    </xdr:to>
    <xdr:cxnSp macro="">
      <xdr:nvCxnSpPr>
        <xdr:cNvPr id="2" name="1 Conector recto de flecha"/>
        <xdr:cNvCxnSpPr/>
      </xdr:nvCxnSpPr>
      <xdr:spPr>
        <a:xfrm flipV="1">
          <a:off x="6210300" y="20002500"/>
          <a:ext cx="457200" cy="438150"/>
        </a:xfrm>
        <a:prstGeom prst="straightConnector1">
          <a:avLst/>
        </a:prstGeom>
        <a:ln>
          <a:solidFill>
            <a:sysClr val="windowText" lastClr="000000"/>
          </a:solidFill>
          <a:tailEnd type="arrow"/>
        </a:ln>
        <a:effectLst>
          <a:glow rad="228600">
            <a:schemeClr val="accent1">
              <a:satMod val="175000"/>
              <a:alpha val="40000"/>
            </a:schemeClr>
          </a:glow>
        </a:effectLst>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S104"/>
  <sheetViews>
    <sheetView tabSelected="1" view="pageBreakPreview" zoomScaleNormal="85" zoomScaleSheetLayoutView="100" workbookViewId="0">
      <pane xSplit="4" ySplit="4" topLeftCell="E65" activePane="bottomRight" state="frozen"/>
      <selection pane="topRight" activeCell="E1" sqref="E1"/>
      <selection pane="bottomLeft" activeCell="A4" sqref="A4"/>
      <selection pane="bottomRight" activeCell="G71" sqref="G71"/>
    </sheetView>
  </sheetViews>
  <sheetFormatPr baseColWidth="10" defaultRowHeight="15" x14ac:dyDescent="0.25"/>
  <cols>
    <col min="1" max="1" width="6.28515625" style="5" customWidth="1"/>
    <col min="2" max="2" width="10.28515625" style="5" bestFit="1" customWidth="1"/>
    <col min="3" max="3" width="3.7109375" style="5" customWidth="1"/>
    <col min="4" max="4" width="51" style="5" customWidth="1"/>
    <col min="5" max="5" width="8" style="5" bestFit="1" customWidth="1"/>
    <col min="6" max="6" width="12.85546875" style="5" customWidth="1"/>
    <col min="7" max="7" width="15.42578125" style="5" customWidth="1"/>
    <col min="8" max="16384" width="11.42578125" style="5"/>
  </cols>
  <sheetData>
    <row r="1" spans="1:7" ht="23.25" x14ac:dyDescent="0.35">
      <c r="A1" s="4" t="s">
        <v>70</v>
      </c>
      <c r="B1" s="4"/>
      <c r="C1" s="4"/>
      <c r="D1" s="4"/>
      <c r="E1" s="4"/>
      <c r="F1" s="4"/>
      <c r="G1" s="4"/>
    </row>
    <row r="2" spans="1:7" x14ac:dyDescent="0.25">
      <c r="A2" s="6" t="s">
        <v>69</v>
      </c>
      <c r="B2" s="6"/>
      <c r="C2" s="6"/>
      <c r="D2" s="6"/>
      <c r="E2" s="6"/>
      <c r="F2" s="6"/>
      <c r="G2" s="6"/>
    </row>
    <row r="3" spans="1:7" ht="18.75" customHeight="1" x14ac:dyDescent="0.25">
      <c r="A3" s="7" t="s">
        <v>71</v>
      </c>
      <c r="B3" s="8"/>
      <c r="C3" s="8"/>
      <c r="D3" s="8"/>
      <c r="E3" s="8"/>
      <c r="F3" s="8"/>
      <c r="G3" s="8"/>
    </row>
    <row r="4" spans="1:7" ht="22.5" x14ac:dyDescent="0.25">
      <c r="A4" s="9" t="s">
        <v>1</v>
      </c>
      <c r="B4" s="9" t="s">
        <v>4</v>
      </c>
      <c r="C4" s="9" t="s">
        <v>5</v>
      </c>
      <c r="D4" s="10" t="s">
        <v>2</v>
      </c>
      <c r="E4" s="9" t="s">
        <v>6</v>
      </c>
      <c r="F4" s="11" t="s">
        <v>72</v>
      </c>
      <c r="G4" s="9" t="s">
        <v>3</v>
      </c>
    </row>
    <row r="5" spans="1:7" x14ac:dyDescent="0.25">
      <c r="A5" s="12" t="s">
        <v>39</v>
      </c>
      <c r="B5" s="12" t="s">
        <v>8</v>
      </c>
      <c r="C5" s="12" t="s">
        <v>0</v>
      </c>
      <c r="D5" s="13" t="s">
        <v>7</v>
      </c>
      <c r="E5" s="14"/>
      <c r="F5" s="14"/>
      <c r="G5" s="14"/>
    </row>
    <row r="6" spans="1:7" x14ac:dyDescent="0.25">
      <c r="A6" s="15" t="s">
        <v>40</v>
      </c>
      <c r="B6" s="16" t="s">
        <v>10</v>
      </c>
      <c r="C6" s="16" t="s">
        <v>11</v>
      </c>
      <c r="D6" s="17" t="s">
        <v>9</v>
      </c>
      <c r="E6" s="18"/>
      <c r="F6" s="18"/>
      <c r="G6" s="19"/>
    </row>
    <row r="7" spans="1:7" ht="45" x14ac:dyDescent="0.25">
      <c r="A7" s="20"/>
      <c r="B7" s="20"/>
      <c r="C7" s="20"/>
      <c r="D7" s="21" t="s">
        <v>12</v>
      </c>
      <c r="E7" s="20"/>
      <c r="F7" s="20"/>
      <c r="G7" s="19"/>
    </row>
    <row r="8" spans="1:7" x14ac:dyDescent="0.25">
      <c r="A8" s="20"/>
      <c r="B8" s="20"/>
      <c r="C8" s="20"/>
      <c r="D8" s="21"/>
      <c r="E8" s="22">
        <v>1</v>
      </c>
      <c r="F8" s="23">
        <v>1335.78</v>
      </c>
      <c r="G8" s="24">
        <f>ROUND(F8*E8,2)</f>
        <v>1335.78</v>
      </c>
    </row>
    <row r="9" spans="1:7" x14ac:dyDescent="0.25">
      <c r="A9" s="25"/>
      <c r="B9" s="25"/>
      <c r="C9" s="25"/>
      <c r="D9" s="26"/>
      <c r="E9" s="25"/>
      <c r="F9" s="25"/>
      <c r="G9" s="27"/>
    </row>
    <row r="10" spans="1:7" x14ac:dyDescent="0.25">
      <c r="A10" s="15" t="s">
        <v>41</v>
      </c>
      <c r="B10" s="16" t="s">
        <v>10</v>
      </c>
      <c r="C10" s="16" t="s">
        <v>11</v>
      </c>
      <c r="D10" s="17" t="s">
        <v>65</v>
      </c>
      <c r="E10" s="18"/>
      <c r="F10" s="18"/>
      <c r="G10" s="19"/>
    </row>
    <row r="11" spans="1:7" ht="21" customHeight="1" x14ac:dyDescent="0.25">
      <c r="A11" s="20"/>
      <c r="B11" s="20"/>
      <c r="C11" s="20"/>
      <c r="D11" s="21" t="s">
        <v>66</v>
      </c>
      <c r="E11" s="20"/>
      <c r="F11" s="20"/>
      <c r="G11" s="19"/>
    </row>
    <row r="12" spans="1:7" x14ac:dyDescent="0.25">
      <c r="A12" s="20"/>
      <c r="B12" s="20"/>
      <c r="C12" s="20"/>
      <c r="D12" s="21"/>
      <c r="E12" s="22">
        <v>1</v>
      </c>
      <c r="F12" s="23">
        <v>1134.8</v>
      </c>
      <c r="G12" s="24">
        <f>ROUND(F12*E12,2)</f>
        <v>1134.8</v>
      </c>
    </row>
    <row r="13" spans="1:7" x14ac:dyDescent="0.25">
      <c r="A13" s="25"/>
      <c r="B13" s="25"/>
      <c r="C13" s="25"/>
      <c r="D13" s="26"/>
      <c r="E13" s="25"/>
      <c r="F13" s="25"/>
      <c r="G13" s="27"/>
    </row>
    <row r="14" spans="1:7" x14ac:dyDescent="0.25">
      <c r="A14" s="12"/>
      <c r="B14" s="12"/>
      <c r="C14" s="12"/>
      <c r="D14" s="12"/>
      <c r="E14" s="12" t="s">
        <v>22</v>
      </c>
      <c r="F14" s="28"/>
      <c r="G14" s="29">
        <f>+G8+G12</f>
        <v>2470.58</v>
      </c>
    </row>
    <row r="15" spans="1:7" x14ac:dyDescent="0.25">
      <c r="A15" s="25"/>
      <c r="B15" s="25"/>
      <c r="C15" s="25"/>
      <c r="D15" s="26"/>
      <c r="E15" s="25"/>
      <c r="F15" s="25"/>
      <c r="G15" s="27"/>
    </row>
    <row r="16" spans="1:7" x14ac:dyDescent="0.25">
      <c r="A16" s="12" t="s">
        <v>42</v>
      </c>
      <c r="B16" s="12" t="s">
        <v>8</v>
      </c>
      <c r="C16" s="12" t="s">
        <v>0</v>
      </c>
      <c r="D16" s="13" t="s">
        <v>13</v>
      </c>
      <c r="E16" s="14"/>
      <c r="F16" s="14"/>
      <c r="G16" s="29"/>
    </row>
    <row r="17" spans="1:7" x14ac:dyDescent="0.25">
      <c r="A17" s="15" t="s">
        <v>43</v>
      </c>
      <c r="B17" s="16" t="s">
        <v>10</v>
      </c>
      <c r="C17" s="16" t="s">
        <v>11</v>
      </c>
      <c r="D17" s="17" t="s">
        <v>14</v>
      </c>
      <c r="E17" s="18"/>
      <c r="F17" s="18"/>
      <c r="G17" s="19"/>
    </row>
    <row r="18" spans="1:7" ht="22.5" x14ac:dyDescent="0.25">
      <c r="A18" s="20"/>
      <c r="B18" s="20"/>
      <c r="C18" s="20"/>
      <c r="D18" s="21" t="s">
        <v>15</v>
      </c>
      <c r="E18" s="20"/>
      <c r="F18" s="20"/>
      <c r="G18" s="19"/>
    </row>
    <row r="19" spans="1:7" x14ac:dyDescent="0.25">
      <c r="A19" s="20"/>
      <c r="B19" s="20"/>
      <c r="C19" s="20"/>
      <c r="D19" s="21"/>
      <c r="E19" s="22">
        <v>1</v>
      </c>
      <c r="F19" s="23">
        <v>5176.5</v>
      </c>
      <c r="G19" s="24">
        <f>ROUND(F19*E19,2)</f>
        <v>5176.5</v>
      </c>
    </row>
    <row r="20" spans="1:7" x14ac:dyDescent="0.25">
      <c r="A20" s="25"/>
      <c r="B20" s="25"/>
      <c r="C20" s="25"/>
      <c r="D20" s="26"/>
      <c r="E20" s="25"/>
      <c r="F20" s="25"/>
      <c r="G20" s="27"/>
    </row>
    <row r="21" spans="1:7" x14ac:dyDescent="0.25">
      <c r="A21" s="15" t="s">
        <v>44</v>
      </c>
      <c r="B21" s="16" t="s">
        <v>10</v>
      </c>
      <c r="C21" s="16" t="s">
        <v>11</v>
      </c>
      <c r="D21" s="17" t="s">
        <v>16</v>
      </c>
      <c r="E21" s="18"/>
      <c r="F21" s="18"/>
      <c r="G21" s="19"/>
    </row>
    <row r="22" spans="1:7" ht="22.5" x14ac:dyDescent="0.25">
      <c r="A22" s="20"/>
      <c r="B22" s="20"/>
      <c r="C22" s="20"/>
      <c r="D22" s="21" t="s">
        <v>17</v>
      </c>
      <c r="E22" s="20"/>
      <c r="F22" s="20"/>
      <c r="G22" s="19"/>
    </row>
    <row r="23" spans="1:7" x14ac:dyDescent="0.25">
      <c r="A23" s="20"/>
      <c r="B23" s="20"/>
      <c r="C23" s="20"/>
      <c r="D23" s="21"/>
      <c r="E23" s="22">
        <v>12</v>
      </c>
      <c r="F23" s="23">
        <v>2536.19</v>
      </c>
      <c r="G23" s="24">
        <f>ROUND(F23*E23,2)</f>
        <v>30434.28</v>
      </c>
    </row>
    <row r="24" spans="1:7" x14ac:dyDescent="0.25">
      <c r="A24" s="25"/>
      <c r="B24" s="25"/>
      <c r="C24" s="25"/>
      <c r="D24" s="26"/>
      <c r="E24" s="25"/>
      <c r="F24" s="25"/>
      <c r="G24" s="27"/>
    </row>
    <row r="25" spans="1:7" x14ac:dyDescent="0.25">
      <c r="A25" s="15" t="s">
        <v>45</v>
      </c>
      <c r="B25" s="16" t="s">
        <v>10</v>
      </c>
      <c r="C25" s="16" t="s">
        <v>11</v>
      </c>
      <c r="D25" s="17" t="s">
        <v>18</v>
      </c>
      <c r="E25" s="18"/>
      <c r="F25" s="18"/>
      <c r="G25" s="19"/>
    </row>
    <row r="26" spans="1:7" ht="22.5" x14ac:dyDescent="0.25">
      <c r="A26" s="20"/>
      <c r="B26" s="20"/>
      <c r="C26" s="20"/>
      <c r="D26" s="21" t="s">
        <v>19</v>
      </c>
      <c r="E26" s="20"/>
      <c r="F26" s="20"/>
      <c r="G26" s="19"/>
    </row>
    <row r="27" spans="1:7" x14ac:dyDescent="0.25">
      <c r="A27" s="20"/>
      <c r="B27" s="20"/>
      <c r="C27" s="20"/>
      <c r="D27" s="21"/>
      <c r="E27" s="22">
        <v>5</v>
      </c>
      <c r="F27" s="23">
        <v>1303.05</v>
      </c>
      <c r="G27" s="24">
        <f>ROUND(F27*E27,2)</f>
        <v>6515.25</v>
      </c>
    </row>
    <row r="28" spans="1:7" x14ac:dyDescent="0.25">
      <c r="A28" s="25"/>
      <c r="B28" s="25"/>
      <c r="C28" s="25"/>
      <c r="D28" s="26"/>
      <c r="E28" s="25"/>
      <c r="F28" s="25"/>
      <c r="G28" s="27"/>
    </row>
    <row r="29" spans="1:7" x14ac:dyDescent="0.25">
      <c r="A29" s="15" t="s">
        <v>46</v>
      </c>
      <c r="B29" s="16" t="s">
        <v>10</v>
      </c>
      <c r="C29" s="16" t="s">
        <v>11</v>
      </c>
      <c r="D29" s="17" t="s">
        <v>20</v>
      </c>
      <c r="E29" s="18"/>
      <c r="F29" s="18"/>
      <c r="G29" s="19"/>
    </row>
    <row r="30" spans="1:7" ht="22.5" x14ac:dyDescent="0.25">
      <c r="A30" s="20"/>
      <c r="B30" s="20"/>
      <c r="C30" s="20"/>
      <c r="D30" s="21" t="s">
        <v>21</v>
      </c>
      <c r="E30" s="20"/>
      <c r="F30" s="20"/>
      <c r="G30" s="19"/>
    </row>
    <row r="31" spans="1:7" x14ac:dyDescent="0.25">
      <c r="A31" s="20"/>
      <c r="B31" s="20"/>
      <c r="C31" s="20"/>
      <c r="D31" s="21"/>
      <c r="E31" s="22">
        <v>1</v>
      </c>
      <c r="F31" s="23">
        <v>1936.73</v>
      </c>
      <c r="G31" s="24">
        <f>ROUND(F31*E31,2)</f>
        <v>1936.73</v>
      </c>
    </row>
    <row r="32" spans="1:7" x14ac:dyDescent="0.25">
      <c r="A32" s="25"/>
      <c r="B32" s="25"/>
      <c r="C32" s="25"/>
      <c r="D32" s="26"/>
      <c r="E32" s="25"/>
      <c r="F32" s="25"/>
      <c r="G32" s="25"/>
    </row>
    <row r="33" spans="1:7" x14ac:dyDescent="0.25">
      <c r="A33" s="12"/>
      <c r="B33" s="12"/>
      <c r="C33" s="12"/>
      <c r="D33" s="12"/>
      <c r="E33" s="12" t="s">
        <v>23</v>
      </c>
      <c r="F33" s="12"/>
      <c r="G33" s="29">
        <f>+G31+G27+G23+G19</f>
        <v>44062.76</v>
      </c>
    </row>
    <row r="34" spans="1:7" x14ac:dyDescent="0.25">
      <c r="A34" s="25"/>
      <c r="B34" s="25"/>
      <c r="C34" s="25"/>
      <c r="D34" s="26"/>
      <c r="E34" s="25"/>
      <c r="F34" s="25"/>
      <c r="G34" s="25"/>
    </row>
    <row r="35" spans="1:7" x14ac:dyDescent="0.25">
      <c r="A35" s="25"/>
      <c r="B35" s="25"/>
      <c r="C35" s="25"/>
      <c r="D35" s="26"/>
      <c r="E35" s="25"/>
      <c r="F35" s="25"/>
      <c r="G35" s="25"/>
    </row>
    <row r="36" spans="1:7" x14ac:dyDescent="0.25">
      <c r="A36" s="12" t="s">
        <v>52</v>
      </c>
      <c r="B36" s="12" t="s">
        <v>8</v>
      </c>
      <c r="C36" s="12" t="s">
        <v>0</v>
      </c>
      <c r="D36" s="13" t="s">
        <v>24</v>
      </c>
      <c r="E36" s="14"/>
      <c r="F36" s="14"/>
      <c r="G36" s="14"/>
    </row>
    <row r="37" spans="1:7" x14ac:dyDescent="0.25">
      <c r="A37" s="30" t="s">
        <v>53</v>
      </c>
      <c r="B37" s="30" t="s">
        <v>8</v>
      </c>
      <c r="C37" s="30" t="s">
        <v>0</v>
      </c>
      <c r="D37" s="31" t="s">
        <v>67</v>
      </c>
      <c r="E37" s="32"/>
      <c r="F37" s="32"/>
      <c r="G37" s="32"/>
    </row>
    <row r="38" spans="1:7" x14ac:dyDescent="0.25">
      <c r="A38" s="15" t="s">
        <v>54</v>
      </c>
      <c r="B38" s="16" t="s">
        <v>10</v>
      </c>
      <c r="C38" s="16" t="s">
        <v>11</v>
      </c>
      <c r="D38" s="17" t="s">
        <v>25</v>
      </c>
      <c r="E38" s="18"/>
      <c r="F38" s="18"/>
      <c r="G38" s="19"/>
    </row>
    <row r="39" spans="1:7" ht="101.25" x14ac:dyDescent="0.25">
      <c r="A39" s="20"/>
      <c r="B39" s="20"/>
      <c r="C39" s="20"/>
      <c r="D39" s="21" t="s">
        <v>26</v>
      </c>
      <c r="E39" s="20"/>
      <c r="F39" s="20"/>
      <c r="G39" s="19"/>
    </row>
    <row r="40" spans="1:7" x14ac:dyDescent="0.25">
      <c r="A40" s="20"/>
      <c r="B40" s="20"/>
      <c r="C40" s="20"/>
      <c r="D40" s="21"/>
      <c r="E40" s="22">
        <v>60</v>
      </c>
      <c r="F40" s="23">
        <v>4391.1000000000004</v>
      </c>
      <c r="G40" s="24">
        <f>ROUND(F40*E40,2)</f>
        <v>263466</v>
      </c>
    </row>
    <row r="41" spans="1:7" x14ac:dyDescent="0.25">
      <c r="A41" s="25"/>
      <c r="B41" s="25"/>
      <c r="C41" s="25"/>
      <c r="D41" s="26"/>
      <c r="E41" s="25"/>
      <c r="F41" s="25"/>
      <c r="G41" s="27"/>
    </row>
    <row r="42" spans="1:7" x14ac:dyDescent="0.25">
      <c r="A42" s="15" t="s">
        <v>55</v>
      </c>
      <c r="B42" s="16" t="s">
        <v>10</v>
      </c>
      <c r="C42" s="16" t="s">
        <v>11</v>
      </c>
      <c r="D42" s="17" t="s">
        <v>27</v>
      </c>
      <c r="E42" s="18"/>
      <c r="F42" s="18"/>
      <c r="G42" s="19"/>
    </row>
    <row r="43" spans="1:7" ht="101.25" x14ac:dyDescent="0.25">
      <c r="A43" s="20"/>
      <c r="B43" s="20"/>
      <c r="C43" s="20"/>
      <c r="D43" s="21" t="s">
        <v>28</v>
      </c>
      <c r="E43" s="20"/>
      <c r="F43" s="20"/>
      <c r="G43" s="19"/>
    </row>
    <row r="44" spans="1:7" x14ac:dyDescent="0.25">
      <c r="A44" s="20"/>
      <c r="B44" s="20"/>
      <c r="C44" s="20"/>
      <c r="D44" s="21"/>
      <c r="E44" s="22">
        <v>20</v>
      </c>
      <c r="F44" s="23">
        <v>1457.75</v>
      </c>
      <c r="G44" s="24">
        <f>ROUND(F44*E44,2)</f>
        <v>29155</v>
      </c>
    </row>
    <row r="45" spans="1:7" x14ac:dyDescent="0.25">
      <c r="A45" s="25"/>
      <c r="B45" s="25"/>
      <c r="C45" s="25"/>
      <c r="D45" s="26"/>
      <c r="E45" s="25"/>
      <c r="F45" s="25"/>
      <c r="G45" s="27"/>
    </row>
    <row r="46" spans="1:7" x14ac:dyDescent="0.25">
      <c r="A46" s="15" t="s">
        <v>56</v>
      </c>
      <c r="B46" s="16" t="s">
        <v>10</v>
      </c>
      <c r="C46" s="16" t="s">
        <v>11</v>
      </c>
      <c r="D46" s="17" t="s">
        <v>29</v>
      </c>
      <c r="E46" s="18"/>
      <c r="F46" s="18"/>
      <c r="G46" s="19"/>
    </row>
    <row r="47" spans="1:7" ht="101.25" x14ac:dyDescent="0.25">
      <c r="A47" s="20"/>
      <c r="B47" s="20"/>
      <c r="C47" s="20"/>
      <c r="D47" s="21" t="s">
        <v>30</v>
      </c>
      <c r="E47" s="20"/>
      <c r="F47" s="20"/>
      <c r="G47" s="19"/>
    </row>
    <row r="48" spans="1:7" x14ac:dyDescent="0.25">
      <c r="A48" s="20"/>
      <c r="B48" s="20"/>
      <c r="C48" s="20"/>
      <c r="D48" s="21"/>
      <c r="E48" s="22">
        <v>10</v>
      </c>
      <c r="F48" s="23">
        <v>1041.25</v>
      </c>
      <c r="G48" s="24">
        <f>ROUND(F48*E48,2)</f>
        <v>10412.5</v>
      </c>
    </row>
    <row r="49" spans="1:19" x14ac:dyDescent="0.25">
      <c r="A49" s="25"/>
      <c r="B49" s="25"/>
      <c r="C49" s="25"/>
      <c r="D49" s="26"/>
      <c r="E49" s="25"/>
      <c r="F49" s="25"/>
      <c r="G49" s="27"/>
    </row>
    <row r="50" spans="1:19" x14ac:dyDescent="0.25">
      <c r="A50" s="15" t="s">
        <v>57</v>
      </c>
      <c r="B50" s="16" t="s">
        <v>10</v>
      </c>
      <c r="C50" s="16" t="s">
        <v>11</v>
      </c>
      <c r="D50" s="17" t="s">
        <v>31</v>
      </c>
      <c r="E50" s="18">
        <v>5</v>
      </c>
      <c r="F50" s="18">
        <f>F52</f>
        <v>2082.5</v>
      </c>
      <c r="G50" s="19">
        <f>G52</f>
        <v>10412.5</v>
      </c>
    </row>
    <row r="51" spans="1:19" ht="101.25" x14ac:dyDescent="0.25">
      <c r="A51" s="20"/>
      <c r="B51" s="20"/>
      <c r="C51" s="20"/>
      <c r="D51" s="21" t="s">
        <v>32</v>
      </c>
      <c r="E51" s="20"/>
      <c r="F51" s="20"/>
      <c r="G51" s="19"/>
    </row>
    <row r="52" spans="1:19" x14ac:dyDescent="0.25">
      <c r="A52" s="20"/>
      <c r="B52" s="20"/>
      <c r="C52" s="20"/>
      <c r="D52" s="21"/>
      <c r="E52" s="22">
        <v>5</v>
      </c>
      <c r="F52" s="23">
        <v>2082.5</v>
      </c>
      <c r="G52" s="24">
        <f>ROUND(F52*E52,2)</f>
        <v>10412.5</v>
      </c>
    </row>
    <row r="53" spans="1:19" ht="10.5" customHeight="1" x14ac:dyDescent="0.25">
      <c r="A53" s="25"/>
      <c r="B53" s="25"/>
      <c r="C53" s="25"/>
      <c r="D53" s="26"/>
      <c r="E53" s="25"/>
      <c r="F53" s="25"/>
      <c r="G53" s="27"/>
    </row>
    <row r="54" spans="1:19" customFormat="1" x14ac:dyDescent="0.25">
      <c r="A54" s="51" t="s">
        <v>58</v>
      </c>
      <c r="B54" s="52" t="s">
        <v>10</v>
      </c>
      <c r="C54" s="52" t="s">
        <v>11</v>
      </c>
      <c r="D54" s="53" t="s">
        <v>51</v>
      </c>
      <c r="E54" s="54"/>
      <c r="F54" s="55"/>
      <c r="G54" s="55"/>
      <c r="H54" s="1"/>
      <c r="I54" s="1"/>
      <c r="J54" s="1"/>
      <c r="K54" s="2"/>
      <c r="L54" s="2"/>
      <c r="M54" s="2"/>
      <c r="P54" s="3"/>
      <c r="Q54" s="3"/>
      <c r="R54" s="3"/>
      <c r="S54" s="3"/>
    </row>
    <row r="55" spans="1:19" customFormat="1" ht="112.5" x14ac:dyDescent="0.25">
      <c r="A55" s="55"/>
      <c r="B55" s="55"/>
      <c r="C55" s="55"/>
      <c r="D55" s="56" t="s">
        <v>33</v>
      </c>
      <c r="E55" s="54"/>
      <c r="F55" s="55"/>
      <c r="G55" s="55"/>
      <c r="H55" s="1"/>
      <c r="I55" s="1"/>
      <c r="J55" s="1"/>
      <c r="K55" s="1"/>
      <c r="L55" s="1"/>
      <c r="M55" s="1"/>
      <c r="P55" s="3"/>
      <c r="Q55" s="3"/>
      <c r="R55" s="3"/>
      <c r="S55" s="3"/>
    </row>
    <row r="56" spans="1:19" customFormat="1" x14ac:dyDescent="0.25">
      <c r="A56" s="55"/>
      <c r="B56" s="55"/>
      <c r="C56" s="55"/>
      <c r="D56" s="56"/>
      <c r="E56" s="22">
        <v>5</v>
      </c>
      <c r="F56" s="23">
        <v>33305.129999999997</v>
      </c>
      <c r="G56" s="24">
        <f>+E56*F56</f>
        <v>166525.65</v>
      </c>
      <c r="H56" s="1"/>
      <c r="I56" s="1"/>
      <c r="J56" s="1"/>
      <c r="K56" s="1"/>
      <c r="L56" s="1"/>
      <c r="M56" s="1"/>
      <c r="P56" s="3"/>
      <c r="Q56" s="3"/>
      <c r="R56" s="3"/>
      <c r="S56" s="3"/>
    </row>
    <row r="57" spans="1:19" x14ac:dyDescent="0.25">
      <c r="A57" s="32"/>
      <c r="B57" s="32"/>
      <c r="C57" s="32"/>
      <c r="D57" s="32"/>
      <c r="E57" s="32" t="s">
        <v>61</v>
      </c>
      <c r="F57" s="32"/>
      <c r="G57" s="33">
        <f>+G52+G48+G44+G40+G56</f>
        <v>479971.65</v>
      </c>
    </row>
    <row r="58" spans="1:19" ht="7.5" customHeight="1" x14ac:dyDescent="0.25">
      <c r="A58" s="25"/>
      <c r="B58" s="25"/>
      <c r="C58" s="25"/>
      <c r="D58" s="26"/>
      <c r="E58" s="25"/>
      <c r="F58" s="25"/>
      <c r="G58" s="27"/>
    </row>
    <row r="59" spans="1:19" x14ac:dyDescent="0.25">
      <c r="A59" s="30" t="s">
        <v>59</v>
      </c>
      <c r="B59" s="30" t="s">
        <v>8</v>
      </c>
      <c r="C59" s="30" t="s">
        <v>0</v>
      </c>
      <c r="D59" s="31" t="s">
        <v>34</v>
      </c>
      <c r="E59" s="32"/>
      <c r="F59" s="32"/>
      <c r="G59" s="32"/>
    </row>
    <row r="60" spans="1:19" x14ac:dyDescent="0.25">
      <c r="A60" s="15" t="s">
        <v>60</v>
      </c>
      <c r="B60" s="16" t="s">
        <v>10</v>
      </c>
      <c r="C60" s="16" t="s">
        <v>11</v>
      </c>
      <c r="D60" s="17" t="s">
        <v>35</v>
      </c>
      <c r="E60" s="18"/>
      <c r="F60" s="18"/>
      <c r="G60" s="19"/>
    </row>
    <row r="61" spans="1:19" ht="56.25" x14ac:dyDescent="0.25">
      <c r="A61" s="20"/>
      <c r="B61" s="20"/>
      <c r="C61" s="20"/>
      <c r="D61" s="21" t="s">
        <v>68</v>
      </c>
      <c r="E61" s="20"/>
      <c r="F61" s="20"/>
      <c r="G61" s="19"/>
    </row>
    <row r="62" spans="1:19" x14ac:dyDescent="0.25">
      <c r="A62" s="20"/>
      <c r="B62" s="20"/>
      <c r="C62" s="20"/>
      <c r="D62" s="21"/>
      <c r="E62" s="22">
        <v>12</v>
      </c>
      <c r="F62" s="23">
        <v>17949.68</v>
      </c>
      <c r="G62" s="24">
        <f>ROUND(F62*E62,2)</f>
        <v>215396.16</v>
      </c>
    </row>
    <row r="63" spans="1:19" ht="4.5" customHeight="1" x14ac:dyDescent="0.25">
      <c r="A63" s="25"/>
      <c r="B63" s="25"/>
      <c r="C63" s="25"/>
      <c r="D63" s="26"/>
      <c r="E63" s="25"/>
      <c r="F63" s="25"/>
      <c r="G63" s="27"/>
    </row>
    <row r="64" spans="1:19" x14ac:dyDescent="0.25">
      <c r="A64" s="32"/>
      <c r="B64" s="32"/>
      <c r="C64" s="32"/>
      <c r="D64" s="32"/>
      <c r="E64" s="32" t="s">
        <v>62</v>
      </c>
      <c r="F64" s="32"/>
      <c r="G64" s="33">
        <f>+G62</f>
        <v>215396.16</v>
      </c>
    </row>
    <row r="65" spans="1:7" ht="6" customHeight="1" x14ac:dyDescent="0.25">
      <c r="A65" s="25"/>
      <c r="B65" s="25"/>
      <c r="C65" s="25"/>
      <c r="D65" s="26"/>
      <c r="E65" s="25"/>
      <c r="F65" s="25"/>
      <c r="G65" s="27"/>
    </row>
    <row r="66" spans="1:7" x14ac:dyDescent="0.25">
      <c r="A66" s="14"/>
      <c r="B66" s="14"/>
      <c r="C66" s="14"/>
      <c r="D66" s="14"/>
      <c r="E66" s="14" t="s">
        <v>63</v>
      </c>
      <c r="F66" s="14"/>
      <c r="G66" s="29">
        <f>+G64+G57</f>
        <v>695367.81</v>
      </c>
    </row>
    <row r="67" spans="1:7" ht="10.5" customHeight="1" x14ac:dyDescent="0.25">
      <c r="A67" s="25"/>
      <c r="B67" s="25"/>
      <c r="C67" s="25"/>
      <c r="D67" s="26"/>
      <c r="E67" s="25"/>
      <c r="F67" s="25"/>
      <c r="G67" s="27"/>
    </row>
    <row r="68" spans="1:7" x14ac:dyDescent="0.25">
      <c r="A68" s="12" t="s">
        <v>47</v>
      </c>
      <c r="B68" s="12" t="s">
        <v>8</v>
      </c>
      <c r="C68" s="12" t="s">
        <v>0</v>
      </c>
      <c r="D68" s="13" t="s">
        <v>36</v>
      </c>
      <c r="E68" s="14"/>
      <c r="F68" s="14"/>
      <c r="G68" s="14"/>
    </row>
    <row r="69" spans="1:7" x14ac:dyDescent="0.25">
      <c r="A69" s="15" t="s">
        <v>48</v>
      </c>
      <c r="B69" s="16" t="s">
        <v>10</v>
      </c>
      <c r="C69" s="16" t="s">
        <v>37</v>
      </c>
      <c r="D69" s="17" t="s">
        <v>50</v>
      </c>
      <c r="E69" s="18"/>
      <c r="F69" s="18"/>
      <c r="G69" s="19"/>
    </row>
    <row r="70" spans="1:7" ht="67.5" x14ac:dyDescent="0.25">
      <c r="A70" s="20"/>
      <c r="B70" s="20"/>
      <c r="C70" s="20"/>
      <c r="D70" s="21" t="s">
        <v>38</v>
      </c>
      <c r="E70" s="20"/>
      <c r="F70" s="20"/>
      <c r="G70" s="19"/>
    </row>
    <row r="71" spans="1:7" x14ac:dyDescent="0.25">
      <c r="A71" s="20"/>
      <c r="B71" s="20"/>
      <c r="C71" s="20"/>
      <c r="D71" s="21"/>
      <c r="E71" s="18">
        <v>1</v>
      </c>
      <c r="F71" s="24">
        <v>24790.61</v>
      </c>
      <c r="G71" s="24">
        <f>ROUND(F71*E71,2)</f>
        <v>24790.61</v>
      </c>
    </row>
    <row r="72" spans="1:7" x14ac:dyDescent="0.25">
      <c r="A72" s="25"/>
      <c r="B72" s="25"/>
      <c r="C72" s="25"/>
      <c r="D72" s="26"/>
      <c r="E72" s="25"/>
      <c r="F72" s="25"/>
      <c r="G72" s="27"/>
    </row>
    <row r="73" spans="1:7" x14ac:dyDescent="0.25">
      <c r="A73" s="14"/>
      <c r="B73" s="14"/>
      <c r="C73" s="14"/>
      <c r="D73" s="14"/>
      <c r="E73" s="14" t="s">
        <v>49</v>
      </c>
      <c r="F73" s="14"/>
      <c r="G73" s="29">
        <f>+G71</f>
        <v>24790.61</v>
      </c>
    </row>
    <row r="74" spans="1:7" ht="15.75" thickBot="1" x14ac:dyDescent="0.3">
      <c r="A74" s="25"/>
      <c r="B74" s="25"/>
      <c r="C74" s="25"/>
      <c r="D74" s="26"/>
      <c r="E74" s="25"/>
      <c r="F74" s="25"/>
      <c r="G74" s="27"/>
    </row>
    <row r="75" spans="1:7" ht="16.5" thickBot="1" x14ac:dyDescent="0.3">
      <c r="A75" s="20"/>
      <c r="B75" s="20"/>
      <c r="C75" s="20"/>
      <c r="D75" s="21"/>
      <c r="E75" s="34" t="s">
        <v>73</v>
      </c>
      <c r="F75" s="35"/>
      <c r="G75" s="36">
        <f>+G73+G66+G33+G14</f>
        <v>766691.76</v>
      </c>
    </row>
    <row r="76" spans="1:7" ht="29.25" customHeight="1" thickTop="1" thickBot="1" x14ac:dyDescent="0.3">
      <c r="A76" s="37" t="s">
        <v>74</v>
      </c>
      <c r="B76" s="37"/>
      <c r="C76" s="37"/>
      <c r="D76" s="37"/>
      <c r="E76" s="20"/>
      <c r="F76" s="20"/>
      <c r="G76" s="38"/>
    </row>
    <row r="77" spans="1:7" x14ac:dyDescent="0.25">
      <c r="A77" s="39" t="s">
        <v>64</v>
      </c>
      <c r="B77" s="40"/>
      <c r="C77" s="40"/>
      <c r="D77" s="40"/>
      <c r="E77" s="41" t="s">
        <v>75</v>
      </c>
      <c r="F77" s="42"/>
      <c r="G77" s="43"/>
    </row>
    <row r="78" spans="1:7" ht="15.75" thickBot="1" x14ac:dyDescent="0.3">
      <c r="A78" s="39" t="s">
        <v>76</v>
      </c>
      <c r="B78" s="40"/>
      <c r="C78" s="40"/>
      <c r="D78" s="40"/>
      <c r="E78" s="44"/>
      <c r="F78" s="45"/>
      <c r="G78" s="43"/>
    </row>
    <row r="79" spans="1:7" x14ac:dyDescent="0.25">
      <c r="A79" s="39"/>
      <c r="B79" s="40"/>
      <c r="C79" s="40"/>
      <c r="D79" s="40"/>
      <c r="E79" s="40"/>
      <c r="F79" s="40"/>
      <c r="G79" s="40"/>
    </row>
    <row r="80" spans="1:7" x14ac:dyDescent="0.25">
      <c r="G80" s="46"/>
    </row>
    <row r="81" spans="1:7" x14ac:dyDescent="0.25">
      <c r="G81" s="46"/>
    </row>
    <row r="82" spans="1:7" x14ac:dyDescent="0.25">
      <c r="A82" s="47"/>
      <c r="B82" s="47"/>
      <c r="C82" s="47"/>
      <c r="D82" s="47"/>
      <c r="G82" s="46"/>
    </row>
    <row r="83" spans="1:7" x14ac:dyDescent="0.25">
      <c r="A83" s="48"/>
      <c r="B83" s="48"/>
      <c r="D83" s="48"/>
      <c r="G83" s="46"/>
    </row>
    <row r="84" spans="1:7" x14ac:dyDescent="0.25">
      <c r="A84" s="49"/>
      <c r="B84" s="49"/>
      <c r="C84" s="49"/>
      <c r="D84" s="49"/>
      <c r="G84" s="46"/>
    </row>
    <row r="85" spans="1:7" x14ac:dyDescent="0.25">
      <c r="B85" s="49"/>
      <c r="C85" s="49"/>
      <c r="D85" s="49"/>
      <c r="G85" s="46"/>
    </row>
    <row r="86" spans="1:7" x14ac:dyDescent="0.25">
      <c r="B86" s="50"/>
      <c r="C86" s="50"/>
      <c r="D86" s="50"/>
      <c r="G86" s="46"/>
    </row>
    <row r="87" spans="1:7" x14ac:dyDescent="0.25">
      <c r="B87" s="50"/>
      <c r="C87" s="50"/>
      <c r="D87" s="50"/>
      <c r="G87" s="46"/>
    </row>
    <row r="88" spans="1:7" x14ac:dyDescent="0.25">
      <c r="B88" s="50"/>
      <c r="C88" s="50"/>
      <c r="D88" s="50"/>
      <c r="G88" s="46"/>
    </row>
    <row r="89" spans="1:7" x14ac:dyDescent="0.25">
      <c r="B89" s="50"/>
      <c r="C89" s="50"/>
      <c r="D89" s="50"/>
      <c r="G89" s="46"/>
    </row>
    <row r="90" spans="1:7" x14ac:dyDescent="0.25">
      <c r="B90" s="50"/>
      <c r="C90" s="50"/>
      <c r="D90" s="50"/>
      <c r="G90" s="46"/>
    </row>
    <row r="91" spans="1:7" x14ac:dyDescent="0.25">
      <c r="B91" s="50"/>
      <c r="C91" s="50"/>
      <c r="D91" s="50"/>
      <c r="G91" s="46"/>
    </row>
    <row r="92" spans="1:7" x14ac:dyDescent="0.25">
      <c r="B92" s="50"/>
      <c r="C92" s="50"/>
      <c r="D92" s="50"/>
      <c r="G92" s="46"/>
    </row>
    <row r="93" spans="1:7" x14ac:dyDescent="0.25">
      <c r="B93" s="50"/>
      <c r="C93" s="50"/>
      <c r="D93" s="50"/>
      <c r="G93" s="46"/>
    </row>
    <row r="94" spans="1:7" x14ac:dyDescent="0.25">
      <c r="B94" s="50"/>
      <c r="C94" s="50"/>
      <c r="D94" s="50"/>
      <c r="G94" s="46"/>
    </row>
    <row r="95" spans="1:7" x14ac:dyDescent="0.25">
      <c r="B95" s="50"/>
      <c r="C95" s="50"/>
      <c r="D95" s="50"/>
      <c r="G95" s="46"/>
    </row>
    <row r="96" spans="1:7" x14ac:dyDescent="0.25">
      <c r="B96" s="50"/>
      <c r="C96" s="50"/>
      <c r="D96" s="50"/>
      <c r="G96" s="46"/>
    </row>
    <row r="97" spans="2:7" x14ac:dyDescent="0.25">
      <c r="B97" s="50"/>
      <c r="C97" s="50"/>
      <c r="D97" s="50"/>
      <c r="G97" s="46"/>
    </row>
    <row r="98" spans="2:7" x14ac:dyDescent="0.25">
      <c r="B98" s="50"/>
      <c r="C98" s="50"/>
      <c r="D98" s="50"/>
      <c r="G98" s="46"/>
    </row>
    <row r="99" spans="2:7" x14ac:dyDescent="0.25">
      <c r="B99" s="50"/>
      <c r="C99" s="50"/>
      <c r="D99" s="50"/>
      <c r="G99" s="46"/>
    </row>
    <row r="100" spans="2:7" x14ac:dyDescent="0.25">
      <c r="B100" s="50"/>
      <c r="C100" s="50"/>
      <c r="D100" s="50"/>
      <c r="G100" s="46"/>
    </row>
    <row r="101" spans="2:7" x14ac:dyDescent="0.25">
      <c r="B101" s="50"/>
      <c r="C101" s="50"/>
      <c r="D101" s="50"/>
      <c r="G101" s="46"/>
    </row>
    <row r="102" spans="2:7" x14ac:dyDescent="0.25">
      <c r="B102" s="50"/>
      <c r="C102" s="50"/>
      <c r="D102" s="50"/>
    </row>
    <row r="103" spans="2:7" x14ac:dyDescent="0.25">
      <c r="B103" s="50"/>
      <c r="C103" s="50"/>
      <c r="D103" s="50"/>
    </row>
    <row r="104" spans="2:7" x14ac:dyDescent="0.25">
      <c r="B104" s="47"/>
      <c r="C104" s="47"/>
      <c r="D104" s="47"/>
    </row>
  </sheetData>
  <sheetProtection password="ABE0" sheet="1" objects="1" scenarios="1"/>
  <mergeCells count="5">
    <mergeCell ref="A1:G1"/>
    <mergeCell ref="A2:G2"/>
    <mergeCell ref="E75:F75"/>
    <mergeCell ref="A76:D76"/>
    <mergeCell ref="E77:F78"/>
  </mergeCells>
  <dataValidations count="1">
    <dataValidation type="list" allowBlank="1" showInputMessage="1" showErrorMessage="1" sqref="B5:B75">
      <formula1>"Capítulo,Partida,Mano de obra,Maquinaria,Material,Otros,"</formula1>
    </dataValidation>
  </dataValidations>
  <pageMargins left="0.70866141732283472" right="0.70866141732283472" top="1.1417322834645669" bottom="1.1417322834645669" header="0.31496062992125984" footer="0.31496062992125984"/>
  <pageSetup paperSize="9" scale="81" fitToHeight="0" orientation="portrait" r:id="rId1"/>
  <headerFooter>
    <oddFooter>&amp;C&amp;P de &amp;N</oddFooter>
  </headerFooter>
  <rowBreaks count="3" manualBreakCount="3">
    <brk id="41" max="6" man="1"/>
    <brk id="45" max="12" man="1"/>
    <brk id="57" max="12" man="1"/>
  </rowBreaks>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proposición económica</vt:lpstr>
      <vt:lpstr>'proposición económica'!Área_de_impresión</vt:lpstr>
      <vt:lpstr>'proposición económica'!Títulos_a_imprimir</vt:lpstr>
    </vt:vector>
  </TitlesOfParts>
  <Company>APB</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Joan Gili Mulet</dc:creator>
  <cp:lastModifiedBy>d'Amico Rebord, María Virginia</cp:lastModifiedBy>
  <cp:lastPrinted>2024-02-20T23:17:47Z</cp:lastPrinted>
  <dcterms:created xsi:type="dcterms:W3CDTF">2020-02-21T18:42:35Z</dcterms:created>
  <dcterms:modified xsi:type="dcterms:W3CDTF">2024-02-27T19:13:10Z</dcterms:modified>
</cp:coreProperties>
</file>