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9410" windowHeight="11010"/>
  </bookViews>
  <sheets>
    <sheet name="PROPOSICIÓN ECONÓMICA" sheetId="1" r:id="rId1"/>
  </sheets>
  <definedNames>
    <definedName name="_xlnm.Print_Area" localSheetId="0">'PROPOSICIÓN ECONÓMICA'!$A$1:$G$42</definedName>
  </definedNames>
  <calcPr calcId="145621"/>
</workbook>
</file>

<file path=xl/calcChain.xml><?xml version="1.0" encoding="utf-8"?>
<calcChain xmlns="http://schemas.openxmlformats.org/spreadsheetml/2006/main">
  <c r="G38" i="1" l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 l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0" i="1"/>
  <c r="E20" i="1"/>
  <c r="G19" i="1" l="1"/>
  <c r="G18" i="1"/>
  <c r="G17" i="1"/>
  <c r="G15" i="1"/>
  <c r="G39" i="1" s="1"/>
  <c r="F41" i="1" s="1"/>
  <c r="G14" i="1"/>
  <c r="E19" i="1"/>
  <c r="E18" i="1"/>
  <c r="E17" i="1"/>
  <c r="E15" i="1"/>
  <c r="E14" i="1"/>
  <c r="E39" i="1" l="1"/>
</calcChain>
</file>

<file path=xl/sharedStrings.xml><?xml version="1.0" encoding="utf-8"?>
<sst xmlns="http://schemas.openxmlformats.org/spreadsheetml/2006/main" count="41" uniqueCount="41">
  <si>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</si>
  <si>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</si>
  <si>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</si>
  <si>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</si>
  <si>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</si>
  <si>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</si>
  <si>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</si>
  <si>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</si>
  <si>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</si>
  <si>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</si>
  <si>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</si>
  <si>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</si>
  <si>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MANTENIMIENTO DE DEFENSAS EN EL PUERTO DE PALMA</t>
  </si>
  <si>
    <t>Expediente E24-0027</t>
  </si>
  <si>
    <t>INFORMES</t>
  </si>
  <si>
    <t>Inspección, inventario y redacción de informe inicial</t>
  </si>
  <si>
    <t>Informe mensual y gestión GMAO</t>
  </si>
  <si>
    <t>MANTENIMIENTO PREVENTIVO DEFENSAS</t>
  </si>
  <si>
    <t>Mantenimiento semestral de defensas de escudo</t>
  </si>
  <si>
    <t>Mantenimiento semestral de defensas cilíndricas</t>
  </si>
  <si>
    <t>Mantenimiento semestral de defensas de ruedas</t>
  </si>
  <si>
    <t>Mantenimiento semestral de escaleras de hombre al agua</t>
  </si>
  <si>
    <t>MANTENIMIENTO CORRECTIVO</t>
  </si>
  <si>
    <t>Mantenimiento correctivo</t>
  </si>
  <si>
    <t>Anclaje D-60</t>
  </si>
  <si>
    <t>Anclaje D-70</t>
  </si>
  <si>
    <t>Cadena D-32</t>
  </si>
  <si>
    <t>Cadena D-44</t>
  </si>
  <si>
    <t>Tensor M-42</t>
  </si>
  <si>
    <t>Tensor M-48</t>
  </si>
  <si>
    <t>Grillete D-45</t>
  </si>
  <si>
    <t>Grillete D-50</t>
  </si>
  <si>
    <t>Tornillería</t>
  </si>
  <si>
    <t>Eje de defensa D-110x2471</t>
  </si>
  <si>
    <t>Eje de defensa D-120x2.495</t>
  </si>
  <si>
    <t>Anodo</t>
  </si>
  <si>
    <t>Polietileno blanco</t>
  </si>
  <si>
    <t>Polietileno negro</t>
  </si>
  <si>
    <t>Media jornada trabajos de buceo s/normativa</t>
  </si>
  <si>
    <t>Recuperación/retirada de defensa dañada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</si>
  <si>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40.000,00 € de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</si>
</sst>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2"/>
  <sheetViews>
    <sheetView tabSelected="1" view="pageBreakPreview" zoomScale="115" zoomScaleNormal="100" zoomScaleSheetLayoutView="115" workbookViewId="0">
      <selection activeCell="E12" sqref="E12"/>
    </sheetView>
  </sheetViews>
  <sheetFormatPr baseColWidth="10" defaultColWidth="11.42578125" defaultRowHeight="15" x14ac:dyDescent="0.25"/>
  <cols>
    <col min="1" max="1" width="5.7109375" style="1" customWidth="1"/>
    <col min="2" max="2" width="77.42578125" style="1" bestFit="1" customWidth="1"/>
    <col min="3" max="6" width="14.5703125" style="1" customWidth="1"/>
    <col min="7" max="7" width="16.140625" style="1" customWidth="1"/>
    <col min="8" max="8" width="11.42578125" style="1"/>
    <col min="9" max="23" width="11.42578125" style="20"/>
    <col min="24" max="16384" width="11.42578125" style="1"/>
  </cols>
  <sheetData>
    <row r="1" spans="1:13" ht="15" customHeight="1" x14ac:dyDescent="0.25">
      <c r="A1" s="32" t="s">
        <v>0</v>
      </c>
      <c r="B1" s="33"/>
      <c r="C1" s="33"/>
      <c r="D1" s="33"/>
      <c r="E1" s="33"/>
      <c r="F1" s="33"/>
      <c r="G1" s="34"/>
    </row>
    <row r="2" spans="1:13" ht="18.75" customHeight="1" x14ac:dyDescent="0.25">
      <c r="A2" s="35" t="s">
        <v>12</v>
      </c>
      <c r="B2" s="36"/>
      <c r="C2" s="36"/>
      <c r="D2" s="36"/>
      <c r="E2" s="36"/>
      <c r="F2" s="36"/>
      <c r="G2" s="37"/>
    </row>
    <row r="3" spans="1:13" ht="15.75" customHeight="1" thickBot="1" x14ac:dyDescent="0.3">
      <c r="A3" s="38" t="s">
        <v>13</v>
      </c>
      <c r="B3" s="39"/>
      <c r="C3" s="39"/>
      <c r="D3" s="39"/>
      <c r="E3" s="39"/>
      <c r="F3" s="39"/>
      <c r="G3" s="40"/>
    </row>
    <row r="4" spans="1:13" x14ac:dyDescent="0.25">
      <c r="A4" s="2"/>
      <c r="B4" s="2"/>
      <c r="C4" s="2"/>
      <c r="D4" s="2"/>
      <c r="E4" s="2"/>
      <c r="F4" s="2"/>
      <c r="G4" s="2"/>
    </row>
    <row r="5" spans="1:13" ht="15.75" customHeight="1" x14ac:dyDescent="0.25">
      <c r="A5" s="41" t="s">
        <v>11</v>
      </c>
      <c r="B5" s="41"/>
      <c r="C5" s="41"/>
      <c r="D5" s="41"/>
      <c r="E5" s="41"/>
      <c r="F5" s="41"/>
      <c r="G5" s="41"/>
    </row>
    <row r="6" spans="1:13" x14ac:dyDescent="0.25">
      <c r="A6" s="42" t="s">
        <v>1</v>
      </c>
      <c r="B6" s="42"/>
      <c r="C6" s="42"/>
      <c r="D6" s="42"/>
      <c r="E6" s="42"/>
      <c r="F6" s="42"/>
      <c r="G6" s="42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25">
      <c r="A8" s="43" t="s">
        <v>2</v>
      </c>
      <c r="B8" s="43"/>
      <c r="C8" s="44"/>
      <c r="D8" s="45"/>
      <c r="E8" s="45"/>
      <c r="F8" s="45"/>
      <c r="G8" s="46"/>
    </row>
    <row r="9" spans="1:13" ht="15.75" customHeight="1" thickBot="1" x14ac:dyDescent="0.3">
      <c r="A9" s="43"/>
      <c r="B9" s="43"/>
      <c r="C9" s="47"/>
      <c r="D9" s="48"/>
      <c r="E9" s="48"/>
      <c r="F9" s="48"/>
      <c r="G9" s="49"/>
    </row>
    <row r="10" spans="1:13" ht="15.75" customHeight="1" x14ac:dyDescent="0.25">
      <c r="A10" s="25"/>
      <c r="B10" s="25"/>
      <c r="C10" s="26"/>
      <c r="D10" s="26"/>
      <c r="E10" s="26"/>
      <c r="F10" s="26"/>
      <c r="G10" s="26"/>
    </row>
    <row r="11" spans="1:13" ht="15.75" thickBot="1" x14ac:dyDescent="0.3">
      <c r="A11" s="2"/>
      <c r="B11" s="2"/>
      <c r="C11" s="2"/>
      <c r="D11" s="2"/>
      <c r="E11" s="2"/>
      <c r="F11" s="2"/>
      <c r="G11" s="2"/>
    </row>
    <row r="12" spans="1:13" ht="30.75" thickBot="1" x14ac:dyDescent="0.3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25">
      <c r="A13" s="6"/>
      <c r="B13" s="7" t="s">
        <v>14</v>
      </c>
      <c r="C13" s="8"/>
      <c r="D13" s="24"/>
      <c r="E13" s="8"/>
      <c r="F13" s="8"/>
      <c r="G13" s="9"/>
      <c r="K13" s="21"/>
      <c r="M13" s="21"/>
    </row>
    <row r="14" spans="1:13" ht="16.5" x14ac:dyDescent="0.25">
      <c r="A14" s="5">
        <v>1</v>
      </c>
      <c r="B14" s="10" t="s">
        <v>15</v>
      </c>
      <c r="C14" s="11">
        <v>1</v>
      </c>
      <c r="D14" s="12">
        <v>7811.1</v>
      </c>
      <c r="E14" s="12">
        <f t="shared" ref="E14:E19" si="0">ROUND(C14*D14,2)</f>
        <v>7811.1</v>
      </c>
      <c r="F14" s="23">
        <v>0</v>
      </c>
      <c r="G14" s="13">
        <f t="shared" ref="G14:G19" si="1">IF(F14&gt;D14,F14/0,ROUND(C14*F14,2))</f>
        <v>0</v>
      </c>
      <c r="K14" s="21"/>
      <c r="M14" s="21"/>
    </row>
    <row r="15" spans="1:13" ht="16.5" x14ac:dyDescent="0.25">
      <c r="A15" s="5">
        <v>2</v>
      </c>
      <c r="B15" s="10" t="s">
        <v>16</v>
      </c>
      <c r="C15" s="11">
        <v>12</v>
      </c>
      <c r="D15" s="12">
        <v>431.96</v>
      </c>
      <c r="E15" s="12">
        <f t="shared" si="0"/>
        <v>5183.5200000000004</v>
      </c>
      <c r="F15" s="23">
        <v>0</v>
      </c>
      <c r="G15" s="13">
        <f t="shared" si="1"/>
        <v>0</v>
      </c>
      <c r="K15" s="21"/>
      <c r="M15" s="21"/>
    </row>
    <row r="16" spans="1:13" x14ac:dyDescent="0.25">
      <c r="A16" s="6"/>
      <c r="B16" s="7" t="s">
        <v>17</v>
      </c>
      <c r="C16" s="8"/>
      <c r="D16" s="24"/>
      <c r="E16" s="8"/>
      <c r="F16" s="8"/>
      <c r="G16" s="9"/>
      <c r="K16" s="21"/>
      <c r="M16" s="21"/>
    </row>
    <row r="17" spans="1:13" ht="16.5" x14ac:dyDescent="0.25">
      <c r="A17" s="5">
        <v>3</v>
      </c>
      <c r="B17" s="10" t="s">
        <v>18</v>
      </c>
      <c r="C17" s="11">
        <v>274</v>
      </c>
      <c r="D17" s="12">
        <v>560.25</v>
      </c>
      <c r="E17" s="12">
        <f t="shared" si="0"/>
        <v>153508.5</v>
      </c>
      <c r="F17" s="23">
        <v>0</v>
      </c>
      <c r="G17" s="13">
        <f t="shared" si="1"/>
        <v>0</v>
      </c>
      <c r="K17" s="21"/>
      <c r="M17" s="21"/>
    </row>
    <row r="18" spans="1:13" ht="16.5" x14ac:dyDescent="0.25">
      <c r="A18" s="5">
        <v>4</v>
      </c>
      <c r="B18" s="10" t="s">
        <v>19</v>
      </c>
      <c r="C18" s="11">
        <v>200</v>
      </c>
      <c r="D18" s="12">
        <v>289.51</v>
      </c>
      <c r="E18" s="12">
        <f t="shared" si="0"/>
        <v>57902</v>
      </c>
      <c r="F18" s="23">
        <v>0</v>
      </c>
      <c r="G18" s="13">
        <f t="shared" si="1"/>
        <v>0</v>
      </c>
      <c r="K18" s="21"/>
      <c r="M18" s="21"/>
    </row>
    <row r="19" spans="1:13" ht="16.5" x14ac:dyDescent="0.25">
      <c r="A19" s="5">
        <v>5</v>
      </c>
      <c r="B19" s="10" t="s">
        <v>20</v>
      </c>
      <c r="C19" s="11">
        <v>152</v>
      </c>
      <c r="D19" s="12">
        <v>289.51</v>
      </c>
      <c r="E19" s="12">
        <f t="shared" si="0"/>
        <v>44005.52</v>
      </c>
      <c r="F19" s="23">
        <v>0</v>
      </c>
      <c r="G19" s="13">
        <f t="shared" si="1"/>
        <v>0</v>
      </c>
      <c r="K19" s="21"/>
      <c r="M19" s="21"/>
    </row>
    <row r="20" spans="1:13" ht="16.5" x14ac:dyDescent="0.25">
      <c r="A20" s="5">
        <v>6</v>
      </c>
      <c r="B20" s="10" t="s">
        <v>21</v>
      </c>
      <c r="C20" s="11">
        <v>222</v>
      </c>
      <c r="D20" s="12">
        <v>187.58</v>
      </c>
      <c r="E20" s="12">
        <f t="shared" ref="E20:E31" si="2">ROUND(C20*D20,2)</f>
        <v>41642.76</v>
      </c>
      <c r="F20" s="23">
        <v>0</v>
      </c>
      <c r="G20" s="13">
        <f t="shared" ref="G20:G31" si="3">IF(F20&gt;D20,F20/0,ROUND(C20*F20,2))</f>
        <v>0</v>
      </c>
      <c r="K20" s="21"/>
      <c r="M20" s="21"/>
    </row>
    <row r="21" spans="1:13" x14ac:dyDescent="0.25">
      <c r="A21" s="6"/>
      <c r="B21" s="7" t="s">
        <v>22</v>
      </c>
      <c r="C21" s="8"/>
      <c r="D21" s="24"/>
      <c r="E21" s="8"/>
      <c r="F21" s="8"/>
      <c r="G21" s="9"/>
      <c r="K21" s="21"/>
      <c r="M21" s="21"/>
    </row>
    <row r="22" spans="1:13" ht="16.5" x14ac:dyDescent="0.25">
      <c r="A22" s="5">
        <v>7</v>
      </c>
      <c r="B22" s="10" t="s">
        <v>23</v>
      </c>
      <c r="C22" s="11">
        <v>1</v>
      </c>
      <c r="D22" s="12">
        <v>40000</v>
      </c>
      <c r="E22" s="12">
        <f t="shared" si="2"/>
        <v>40000</v>
      </c>
      <c r="F22" s="12">
        <v>40000</v>
      </c>
      <c r="G22" s="13">
        <f t="shared" si="3"/>
        <v>40000</v>
      </c>
      <c r="K22" s="21"/>
      <c r="M22" s="21"/>
    </row>
    <row r="23" spans="1:13" ht="16.5" x14ac:dyDescent="0.25">
      <c r="A23" s="5">
        <v>8</v>
      </c>
      <c r="B23" s="10" t="s">
        <v>24</v>
      </c>
      <c r="C23" s="11">
        <v>10</v>
      </c>
      <c r="D23" s="12">
        <v>1020.16</v>
      </c>
      <c r="E23" s="12">
        <f t="shared" si="2"/>
        <v>10201.6</v>
      </c>
      <c r="F23" s="23">
        <v>0</v>
      </c>
      <c r="G23" s="13">
        <f t="shared" si="3"/>
        <v>0</v>
      </c>
      <c r="K23" s="21"/>
      <c r="M23" s="21"/>
    </row>
    <row r="24" spans="1:13" ht="16.5" x14ac:dyDescent="0.25">
      <c r="A24" s="5">
        <v>9</v>
      </c>
      <c r="B24" s="10" t="s">
        <v>25</v>
      </c>
      <c r="C24" s="11">
        <v>10</v>
      </c>
      <c r="D24" s="12">
        <v>890.34</v>
      </c>
      <c r="E24" s="12">
        <f t="shared" si="2"/>
        <v>8903.4</v>
      </c>
      <c r="F24" s="23">
        <v>0</v>
      </c>
      <c r="G24" s="13">
        <f t="shared" si="3"/>
        <v>0</v>
      </c>
      <c r="K24" s="21"/>
      <c r="M24" s="21"/>
    </row>
    <row r="25" spans="1:13" ht="16.5" x14ac:dyDescent="0.25">
      <c r="A25" s="5">
        <v>10</v>
      </c>
      <c r="B25" s="10" t="s">
        <v>26</v>
      </c>
      <c r="C25" s="11">
        <v>10</v>
      </c>
      <c r="D25" s="12">
        <v>508.93</v>
      </c>
      <c r="E25" s="12">
        <f t="shared" si="2"/>
        <v>5089.3</v>
      </c>
      <c r="F25" s="23">
        <v>0</v>
      </c>
      <c r="G25" s="13">
        <f t="shared" si="3"/>
        <v>0</v>
      </c>
      <c r="K25" s="21"/>
      <c r="M25" s="21"/>
    </row>
    <row r="26" spans="1:13" ht="16.5" x14ac:dyDescent="0.25">
      <c r="A26" s="5">
        <v>11</v>
      </c>
      <c r="B26" s="10" t="s">
        <v>27</v>
      </c>
      <c r="C26" s="11">
        <v>10</v>
      </c>
      <c r="D26" s="12">
        <v>616</v>
      </c>
      <c r="E26" s="12">
        <f t="shared" si="2"/>
        <v>6160</v>
      </c>
      <c r="F26" s="23">
        <v>0</v>
      </c>
      <c r="G26" s="13">
        <f t="shared" si="3"/>
        <v>0</v>
      </c>
      <c r="K26" s="21"/>
      <c r="M26" s="21"/>
    </row>
    <row r="27" spans="1:13" ht="16.5" x14ac:dyDescent="0.25">
      <c r="A27" s="5">
        <v>12</v>
      </c>
      <c r="B27" s="10" t="s">
        <v>28</v>
      </c>
      <c r="C27" s="11">
        <v>10</v>
      </c>
      <c r="D27" s="12">
        <v>709.63</v>
      </c>
      <c r="E27" s="12">
        <f t="shared" si="2"/>
        <v>7096.3</v>
      </c>
      <c r="F27" s="23">
        <v>0</v>
      </c>
      <c r="G27" s="13">
        <f t="shared" si="3"/>
        <v>0</v>
      </c>
      <c r="K27" s="21"/>
      <c r="M27" s="21"/>
    </row>
    <row r="28" spans="1:13" ht="16.5" x14ac:dyDescent="0.25">
      <c r="A28" s="5">
        <v>13</v>
      </c>
      <c r="B28" s="10" t="s">
        <v>29</v>
      </c>
      <c r="C28" s="11">
        <v>10</v>
      </c>
      <c r="D28" s="12">
        <v>957.2</v>
      </c>
      <c r="E28" s="12">
        <f t="shared" si="2"/>
        <v>9572</v>
      </c>
      <c r="F28" s="23">
        <v>0</v>
      </c>
      <c r="G28" s="13">
        <f t="shared" si="3"/>
        <v>0</v>
      </c>
      <c r="K28" s="21"/>
      <c r="M28" s="21"/>
    </row>
    <row r="29" spans="1:13" ht="16.5" x14ac:dyDescent="0.25">
      <c r="A29" s="5">
        <v>14</v>
      </c>
      <c r="B29" s="10" t="s">
        <v>30</v>
      </c>
      <c r="C29" s="11">
        <v>10</v>
      </c>
      <c r="D29" s="12">
        <v>415.18</v>
      </c>
      <c r="E29" s="12">
        <f t="shared" si="2"/>
        <v>4151.8</v>
      </c>
      <c r="F29" s="23">
        <v>0</v>
      </c>
      <c r="G29" s="13">
        <f t="shared" si="3"/>
        <v>0</v>
      </c>
      <c r="K29" s="21"/>
      <c r="M29" s="21"/>
    </row>
    <row r="30" spans="1:13" ht="16.5" x14ac:dyDescent="0.25">
      <c r="A30" s="5">
        <v>15</v>
      </c>
      <c r="B30" s="10" t="s">
        <v>31</v>
      </c>
      <c r="C30" s="11">
        <v>10</v>
      </c>
      <c r="D30" s="12">
        <v>495.43</v>
      </c>
      <c r="E30" s="12">
        <f t="shared" si="2"/>
        <v>4954.3</v>
      </c>
      <c r="F30" s="23">
        <v>0</v>
      </c>
      <c r="G30" s="13">
        <f t="shared" si="3"/>
        <v>0</v>
      </c>
      <c r="K30" s="21"/>
      <c r="M30" s="21"/>
    </row>
    <row r="31" spans="1:13" ht="16.5" x14ac:dyDescent="0.25">
      <c r="A31" s="5">
        <v>16</v>
      </c>
      <c r="B31" s="10" t="s">
        <v>32</v>
      </c>
      <c r="C31" s="11">
        <v>20</v>
      </c>
      <c r="D31" s="12">
        <v>281.24</v>
      </c>
      <c r="E31" s="12">
        <f t="shared" si="2"/>
        <v>5624.8</v>
      </c>
      <c r="F31" s="23">
        <v>0</v>
      </c>
      <c r="G31" s="13">
        <f t="shared" si="3"/>
        <v>0</v>
      </c>
      <c r="K31" s="21"/>
      <c r="M31" s="21"/>
    </row>
    <row r="32" spans="1:13" ht="16.5" x14ac:dyDescent="0.25">
      <c r="A32" s="5">
        <v>17</v>
      </c>
      <c r="B32" s="10" t="s">
        <v>33</v>
      </c>
      <c r="C32" s="11">
        <v>5</v>
      </c>
      <c r="D32" s="12">
        <v>1546.2</v>
      </c>
      <c r="E32" s="12">
        <f t="shared" ref="E32" si="4">ROUND(C32*D32,2)</f>
        <v>7731</v>
      </c>
      <c r="F32" s="23">
        <v>0</v>
      </c>
      <c r="G32" s="13">
        <f t="shared" ref="G32" si="5">IF(F32&gt;D32,F32/0,ROUND(C32*F32,2))</f>
        <v>0</v>
      </c>
      <c r="K32" s="21"/>
      <c r="M32" s="21"/>
    </row>
    <row r="33" spans="1:13" ht="16.5" x14ac:dyDescent="0.25">
      <c r="A33" s="5">
        <v>18</v>
      </c>
      <c r="B33" s="10" t="s">
        <v>34</v>
      </c>
      <c r="C33" s="11">
        <v>5</v>
      </c>
      <c r="D33" s="12">
        <v>1613.28</v>
      </c>
      <c r="E33" s="12">
        <f t="shared" ref="E33:E35" si="6">ROUND(C33*D33,2)</f>
        <v>8066.4</v>
      </c>
      <c r="F33" s="23">
        <v>0</v>
      </c>
      <c r="G33" s="13">
        <f t="shared" ref="G33:G35" si="7">IF(F33&gt;D33,F33/0,ROUND(C33*F33,2))</f>
        <v>0</v>
      </c>
      <c r="K33" s="21"/>
      <c r="M33" s="21"/>
    </row>
    <row r="34" spans="1:13" ht="16.5" x14ac:dyDescent="0.25">
      <c r="A34" s="5">
        <v>19</v>
      </c>
      <c r="B34" s="10" t="s">
        <v>35</v>
      </c>
      <c r="C34" s="11">
        <v>10</v>
      </c>
      <c r="D34" s="12">
        <v>1419.2</v>
      </c>
      <c r="E34" s="12">
        <f t="shared" si="6"/>
        <v>14192</v>
      </c>
      <c r="F34" s="23">
        <v>0</v>
      </c>
      <c r="G34" s="13">
        <f t="shared" si="7"/>
        <v>0</v>
      </c>
      <c r="K34" s="21"/>
      <c r="M34" s="21"/>
    </row>
    <row r="35" spans="1:13" ht="16.5" x14ac:dyDescent="0.25">
      <c r="A35" s="5">
        <v>20</v>
      </c>
      <c r="B35" s="10" t="s">
        <v>36</v>
      </c>
      <c r="C35" s="11">
        <v>32</v>
      </c>
      <c r="D35" s="12">
        <v>544.75</v>
      </c>
      <c r="E35" s="12">
        <f t="shared" si="6"/>
        <v>17432</v>
      </c>
      <c r="F35" s="23">
        <v>0</v>
      </c>
      <c r="G35" s="13">
        <f t="shared" si="7"/>
        <v>0</v>
      </c>
      <c r="K35" s="21"/>
      <c r="M35" s="21"/>
    </row>
    <row r="36" spans="1:13" ht="16.5" x14ac:dyDescent="0.25">
      <c r="A36" s="5">
        <v>21</v>
      </c>
      <c r="B36" s="10" t="s">
        <v>37</v>
      </c>
      <c r="C36" s="11">
        <v>16</v>
      </c>
      <c r="D36" s="12">
        <v>437.64</v>
      </c>
      <c r="E36" s="12">
        <f t="shared" ref="E36:E38" si="8">ROUND(C36*D36,2)</f>
        <v>7002.24</v>
      </c>
      <c r="F36" s="23">
        <v>0</v>
      </c>
      <c r="G36" s="13">
        <f t="shared" ref="G36:G38" si="9">IF(F36&gt;D36,F36/0,ROUND(C36*F36,2))</f>
        <v>0</v>
      </c>
      <c r="K36" s="21"/>
      <c r="M36" s="21"/>
    </row>
    <row r="37" spans="1:13" ht="16.5" x14ac:dyDescent="0.25">
      <c r="A37" s="5">
        <v>22</v>
      </c>
      <c r="B37" s="10" t="s">
        <v>38</v>
      </c>
      <c r="C37" s="11">
        <v>4</v>
      </c>
      <c r="D37" s="12">
        <v>1570.7</v>
      </c>
      <c r="E37" s="12">
        <f t="shared" si="8"/>
        <v>6282.8</v>
      </c>
      <c r="F37" s="23">
        <v>0</v>
      </c>
      <c r="G37" s="13">
        <f t="shared" si="9"/>
        <v>0</v>
      </c>
      <c r="K37" s="21"/>
      <c r="M37" s="21"/>
    </row>
    <row r="38" spans="1:13" ht="17.25" thickBot="1" x14ac:dyDescent="0.3">
      <c r="A38" s="5">
        <v>23</v>
      </c>
      <c r="B38" s="10" t="s">
        <v>39</v>
      </c>
      <c r="C38" s="11">
        <v>5</v>
      </c>
      <c r="D38" s="12">
        <v>6020.18</v>
      </c>
      <c r="E38" s="12">
        <f t="shared" si="8"/>
        <v>30100.9</v>
      </c>
      <c r="F38" s="23">
        <v>0</v>
      </c>
      <c r="G38" s="13">
        <f t="shared" si="9"/>
        <v>0</v>
      </c>
      <c r="K38" s="21"/>
      <c r="M38" s="21"/>
    </row>
    <row r="39" spans="1:13" ht="19.5" customHeight="1" x14ac:dyDescent="0.25">
      <c r="A39" s="14"/>
      <c r="B39" s="14"/>
      <c r="C39" s="14"/>
      <c r="D39" s="15"/>
      <c r="E39" s="16">
        <f>SUM(E14:E38)</f>
        <v>502614.24</v>
      </c>
      <c r="F39" s="17"/>
      <c r="G39" s="18">
        <f>IF(SUM(G14:G38)=40000,0,SUM(G14:G38))</f>
        <v>0</v>
      </c>
      <c r="K39" s="22"/>
    </row>
    <row r="40" spans="1:13" ht="15.75" thickBot="1" x14ac:dyDescent="0.3">
      <c r="A40" s="19"/>
      <c r="B40" s="19"/>
      <c r="C40" s="19"/>
      <c r="D40" s="19"/>
      <c r="E40" s="19"/>
      <c r="F40" s="19"/>
      <c r="G40" s="19"/>
    </row>
    <row r="41" spans="1:13" ht="16.5" thickBot="1" x14ac:dyDescent="0.3">
      <c r="A41" s="27" t="s">
        <v>10</v>
      </c>
      <c r="B41" s="27"/>
      <c r="C41" s="27"/>
      <c r="D41" s="27"/>
      <c r="E41" s="27"/>
      <c r="F41" s="28">
        <f>IF(G39&lt;=502614.24,G39,"ERROR: Límite superado")</f>
        <v>0</v>
      </c>
      <c r="G41" s="29"/>
    </row>
    <row r="42" spans="1:13" ht="31.9" customHeight="1" x14ac:dyDescent="0.25">
      <c r="A42" s="30" t="s">
        <v>40</v>
      </c>
      <c r="B42" s="31"/>
      <c r="C42" s="31"/>
      <c r="D42" s="31"/>
      <c r="E42" s="31"/>
      <c r="F42" s="31"/>
      <c r="G42" s="31"/>
    </row>
  </sheetData>
  <sheetProtection password="C88F" sheet="1" objects="1" scenarios="1"/>
  <mergeCells count="10">
    <mergeCell ref="A41:E41"/>
    <mergeCell ref="F41:G41"/>
    <mergeCell ref="A42:G42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1.1811023622047245" bottom="0.7480314960629921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2024-03-04T16:47:06Z</cp:lastPrinted>
  <dcterms:created xsi:type="dcterms:W3CDTF">2019-12-12T10:58:27Z</dcterms:created>
  <dcterms:modified xsi:type="dcterms:W3CDTF">2024-03-04T16:47:50Z</dcterms:modified>
</cp:coreProperties>
</file>