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ECONÓMICA'!$A$1:$G$39</definedName>
  </definedNames>
  <calcPr calcId="145621"/>
</workbook>
</file>

<file path=xl/calcChain.xml><?xml version="1.0" encoding="utf-8"?>
<calcChain xmlns="http://schemas.openxmlformats.org/spreadsheetml/2006/main">
  <c r="F38" i="1" l="1"/>
  <c r="G36" i="1"/>
  <c r="G35" i="1" l="1"/>
  <c r="E35" i="1"/>
  <c r="G33" i="1"/>
  <c r="E33" i="1"/>
  <c r="G32" i="1"/>
  <c r="E32" i="1"/>
  <c r="G30" i="1" l="1"/>
  <c r="E30" i="1"/>
  <c r="G28" i="1"/>
  <c r="E28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 l="1"/>
  <c r="G16" i="1"/>
  <c r="G15" i="1"/>
  <c r="G14" i="1"/>
  <c r="E19" i="1"/>
  <c r="E16" i="1"/>
  <c r="E15" i="1"/>
  <c r="E14" i="1"/>
  <c r="E36" i="1" l="1"/>
</calcChain>
</file>

<file path=xl/sharedStrings.xml><?xml version="1.0" encoding="utf-8"?>
<sst xmlns="http://schemas.openxmlformats.org/spreadsheetml/2006/main" count="38" uniqueCount="38">
  <si>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</si>
  <si>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</si>
  <si>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</si>
  <si>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</si>
  <si>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</si>
  <si>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</si>
  <si>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</si>
  <si>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</si>
  <si>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</si>
  <si>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</si>
  <si>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</si>
  <si>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</si>
  <si>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SERVICIO DE MANTENIMIENTO DE LA RED DE ESTACIONES AIS DE LA APB</t>
  </si>
  <si>
    <t>Expediente E24-0035</t>
  </si>
  <si>
    <t>INFORMES</t>
  </si>
  <si>
    <t>Informe inicial</t>
  </si>
  <si>
    <t>Informe mensual</t>
  </si>
  <si>
    <t>Informe final OCA</t>
  </si>
  <si>
    <t>MANTENIMIENTO PREVENTIVO</t>
  </si>
  <si>
    <t>MANTENIMIENTO PREVENTIVO IN SITU</t>
  </si>
  <si>
    <t>Mantenimiento semestral oficinas APB puerto de Palma</t>
  </si>
  <si>
    <t>Mantenimiento semestral Dique del Oeste puerto de Palma</t>
  </si>
  <si>
    <t>Mantenimiento semestral faro Cala Figuera</t>
  </si>
  <si>
    <t>Mantenimiento semestral puerto de Alcúdia</t>
  </si>
  <si>
    <t>Mantenimiento semestral oficinas APB puerto de Maó</t>
  </si>
  <si>
    <t>Mantenimiento semestral faro de San Carlos puerto de Maó</t>
  </si>
  <si>
    <t>Mantenimiento semestral puerto de Eivissa</t>
  </si>
  <si>
    <t>Mantenimiento semestral puerto de La Savina</t>
  </si>
  <si>
    <t>MANTENIMIENTO PREVENTIVO REMOTO</t>
  </si>
  <si>
    <t>Mantenimiento diario remoto infraestructura AIS</t>
  </si>
  <si>
    <t>MANTENIMIENTO CORRECTIVO</t>
  </si>
  <si>
    <t>Mantenimiento correctivo</t>
  </si>
  <si>
    <t>CARTOGRAFÍA</t>
  </si>
  <si>
    <t>Actualización de cartografía consolas</t>
  </si>
  <si>
    <t>Actualización de cartografía servidor WMS</t>
  </si>
  <si>
    <t>FORMACIÓN</t>
  </si>
  <si>
    <t>Formación usuarios red AIS APB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</si>
  <si>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11.000,00 € de mantenimiento correctivo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</si>
</sst>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14" xfId="0" applyFont="1" applyFill="1" applyBorder="1" applyAlignment="1" applyProtection="1">
      <alignment vertical="center" wrapText="1"/>
    </xf>
    <xf numFmtId="2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  <protection locked="0"/>
    </xf>
    <xf numFmtId="164" fontId="10" fillId="7" borderId="15" xfId="0" applyNumberFormat="1" applyFont="1" applyFill="1" applyBorder="1" applyAlignment="1" applyProtection="1">
      <alignment vertical="center" wrapText="1"/>
    </xf>
    <xf numFmtId="0" fontId="6" fillId="2" borderId="0" xfId="0" applyFont="1" applyFill="1" applyBorder="1" applyAlignment="1" applyProtection="1">
      <alignment horizontal="right" wrapText="1"/>
    </xf>
    <xf numFmtId="0" fontId="6" fillId="2" borderId="0" xfId="0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"/>
  <sheetViews>
    <sheetView tabSelected="1" view="pageBreakPreview" topLeftCell="A4" zoomScale="115" zoomScaleNormal="100" zoomScaleSheetLayoutView="115" workbookViewId="0">
      <selection activeCell="F30" sqref="F30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30" t="s">
        <v>0</v>
      </c>
      <c r="B1" s="31"/>
      <c r="C1" s="31"/>
      <c r="D1" s="31"/>
      <c r="E1" s="31"/>
      <c r="F1" s="31"/>
      <c r="G1" s="32"/>
    </row>
    <row r="2" spans="1:13" ht="18.75" customHeight="1" x14ac:dyDescent="0.3">
      <c r="A2" s="33" t="s">
        <v>12</v>
      </c>
      <c r="B2" s="34"/>
      <c r="C2" s="34"/>
      <c r="D2" s="34"/>
      <c r="E2" s="34"/>
      <c r="F2" s="34"/>
      <c r="G2" s="35"/>
    </row>
    <row r="3" spans="1:13" ht="15.75" customHeight="1" thickBot="1" x14ac:dyDescent="0.35">
      <c r="A3" s="36" t="s">
        <v>13</v>
      </c>
      <c r="B3" s="37"/>
      <c r="C3" s="37"/>
      <c r="D3" s="37"/>
      <c r="E3" s="37"/>
      <c r="F3" s="37"/>
      <c r="G3" s="38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9" t="s">
        <v>11</v>
      </c>
      <c r="B5" s="39"/>
      <c r="C5" s="39"/>
      <c r="D5" s="39"/>
      <c r="E5" s="39"/>
      <c r="F5" s="39"/>
      <c r="G5" s="39"/>
    </row>
    <row r="6" spans="1:13" x14ac:dyDescent="0.3">
      <c r="A6" s="40" t="s">
        <v>1</v>
      </c>
      <c r="B6" s="40"/>
      <c r="C6" s="40"/>
      <c r="D6" s="40"/>
      <c r="E6" s="40"/>
      <c r="F6" s="40"/>
      <c r="G6" s="40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1" t="s">
        <v>2</v>
      </c>
      <c r="B8" s="41"/>
      <c r="C8" s="42"/>
      <c r="D8" s="43"/>
      <c r="E8" s="43"/>
      <c r="F8" s="43"/>
      <c r="G8" s="44"/>
    </row>
    <row r="9" spans="1:13" ht="15.75" customHeight="1" thickBot="1" x14ac:dyDescent="0.35">
      <c r="A9" s="41"/>
      <c r="B9" s="41"/>
      <c r="C9" s="45"/>
      <c r="D9" s="46"/>
      <c r="E9" s="46"/>
      <c r="F9" s="46"/>
      <c r="G9" s="47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/>
      <c r="B13" s="7" t="s">
        <v>14</v>
      </c>
      <c r="C13" s="8"/>
      <c r="D13" s="24"/>
      <c r="E13" s="8"/>
      <c r="F13" s="8"/>
      <c r="G13" s="9"/>
      <c r="K13" s="21"/>
      <c r="M13" s="21"/>
    </row>
    <row r="14" spans="1:13" x14ac:dyDescent="0.3">
      <c r="A14" s="5">
        <v>1</v>
      </c>
      <c r="B14" s="10" t="s">
        <v>15</v>
      </c>
      <c r="C14" s="11">
        <v>1</v>
      </c>
      <c r="D14" s="12">
        <v>1542.94</v>
      </c>
      <c r="E14" s="12">
        <f t="shared" ref="E14:E19" si="0">ROUND(C14*D14,2)</f>
        <v>1542.94</v>
      </c>
      <c r="F14" s="23">
        <v>0</v>
      </c>
      <c r="G14" s="13">
        <f t="shared" ref="G14:G19" si="1">IF(F14&gt;D14,F14/0,ROUND(C14*F14,2))</f>
        <v>0</v>
      </c>
      <c r="K14" s="21"/>
      <c r="M14" s="21"/>
    </row>
    <row r="15" spans="1:13" x14ac:dyDescent="0.3">
      <c r="A15" s="5">
        <v>2</v>
      </c>
      <c r="B15" s="10" t="s">
        <v>16</v>
      </c>
      <c r="C15" s="11">
        <v>12</v>
      </c>
      <c r="D15" s="12">
        <v>372.06</v>
      </c>
      <c r="E15" s="12">
        <f t="shared" si="0"/>
        <v>4464.72</v>
      </c>
      <c r="F15" s="23">
        <v>0</v>
      </c>
      <c r="G15" s="13">
        <f t="shared" si="1"/>
        <v>0</v>
      </c>
      <c r="K15" s="21"/>
      <c r="M15" s="21"/>
    </row>
    <row r="16" spans="1:13" x14ac:dyDescent="0.3">
      <c r="A16" s="5">
        <v>3</v>
      </c>
      <c r="B16" s="10" t="s">
        <v>17</v>
      </c>
      <c r="C16" s="11">
        <v>1</v>
      </c>
      <c r="D16" s="12">
        <v>6216.91</v>
      </c>
      <c r="E16" s="12">
        <f t="shared" si="0"/>
        <v>6216.91</v>
      </c>
      <c r="F16" s="23">
        <v>0</v>
      </c>
      <c r="G16" s="13">
        <f t="shared" si="1"/>
        <v>0</v>
      </c>
      <c r="K16" s="21"/>
      <c r="M16" s="21"/>
    </row>
    <row r="17" spans="1:13" x14ac:dyDescent="0.3">
      <c r="A17" s="6"/>
      <c r="B17" s="7" t="s">
        <v>18</v>
      </c>
      <c r="C17" s="8"/>
      <c r="D17" s="24"/>
      <c r="E17" s="8"/>
      <c r="F17" s="8"/>
      <c r="G17" s="9"/>
      <c r="K17" s="21"/>
      <c r="M17" s="21"/>
    </row>
    <row r="18" spans="1:13" x14ac:dyDescent="0.3">
      <c r="A18" s="48"/>
      <c r="B18" s="49" t="s">
        <v>19</v>
      </c>
      <c r="C18" s="50"/>
      <c r="D18" s="51"/>
      <c r="E18" s="51"/>
      <c r="F18" s="52"/>
      <c r="G18" s="53"/>
      <c r="K18" s="21"/>
      <c r="M18" s="21"/>
    </row>
    <row r="19" spans="1:13" x14ac:dyDescent="0.3">
      <c r="A19" s="5">
        <v>4</v>
      </c>
      <c r="B19" s="10" t="s">
        <v>20</v>
      </c>
      <c r="C19" s="11">
        <v>2</v>
      </c>
      <c r="D19" s="12">
        <v>1422.69</v>
      </c>
      <c r="E19" s="12">
        <f t="shared" si="0"/>
        <v>2845.38</v>
      </c>
      <c r="F19" s="23">
        <v>0</v>
      </c>
      <c r="G19" s="13">
        <f t="shared" si="1"/>
        <v>0</v>
      </c>
      <c r="K19" s="21"/>
      <c r="M19" s="21"/>
    </row>
    <row r="20" spans="1:13" x14ac:dyDescent="0.3">
      <c r="A20" s="5">
        <v>5</v>
      </c>
      <c r="B20" s="10" t="s">
        <v>21</v>
      </c>
      <c r="C20" s="11">
        <v>2</v>
      </c>
      <c r="D20" s="12">
        <v>1397.3</v>
      </c>
      <c r="E20" s="12">
        <f t="shared" ref="E20:E31" si="2">ROUND(C20*D20,2)</f>
        <v>2794.6</v>
      </c>
      <c r="F20" s="23">
        <v>0</v>
      </c>
      <c r="G20" s="13">
        <f t="shared" ref="G20:G31" si="3">IF(F20&gt;D20,F20/0,ROUND(C20*F20,2))</f>
        <v>0</v>
      </c>
      <c r="K20" s="21"/>
      <c r="M20" s="21"/>
    </row>
    <row r="21" spans="1:13" x14ac:dyDescent="0.3">
      <c r="A21" s="5">
        <v>6</v>
      </c>
      <c r="B21" s="10" t="s">
        <v>22</v>
      </c>
      <c r="C21" s="11">
        <v>2</v>
      </c>
      <c r="D21" s="12">
        <v>383.77</v>
      </c>
      <c r="E21" s="12">
        <f t="shared" si="2"/>
        <v>767.54</v>
      </c>
      <c r="F21" s="23">
        <v>0</v>
      </c>
      <c r="G21" s="13">
        <f t="shared" si="3"/>
        <v>0</v>
      </c>
      <c r="K21" s="21"/>
      <c r="M21" s="21"/>
    </row>
    <row r="22" spans="1:13" x14ac:dyDescent="0.3">
      <c r="A22" s="5">
        <v>7</v>
      </c>
      <c r="B22" s="10" t="s">
        <v>23</v>
      </c>
      <c r="C22" s="11">
        <v>2</v>
      </c>
      <c r="D22" s="12">
        <v>1214.98</v>
      </c>
      <c r="E22" s="12">
        <f t="shared" si="2"/>
        <v>2429.96</v>
      </c>
      <c r="F22" s="23">
        <v>0</v>
      </c>
      <c r="G22" s="13">
        <f t="shared" si="3"/>
        <v>0</v>
      </c>
      <c r="K22" s="21"/>
      <c r="M22" s="21"/>
    </row>
    <row r="23" spans="1:13" x14ac:dyDescent="0.3">
      <c r="A23" s="5">
        <v>8</v>
      </c>
      <c r="B23" s="10" t="s">
        <v>24</v>
      </c>
      <c r="C23" s="11">
        <v>2</v>
      </c>
      <c r="D23" s="12">
        <v>1628.47</v>
      </c>
      <c r="E23" s="12">
        <f t="shared" si="2"/>
        <v>3256.94</v>
      </c>
      <c r="F23" s="23">
        <v>0</v>
      </c>
      <c r="G23" s="13">
        <f t="shared" si="3"/>
        <v>0</v>
      </c>
      <c r="K23" s="21"/>
      <c r="M23" s="21"/>
    </row>
    <row r="24" spans="1:13" x14ac:dyDescent="0.3">
      <c r="A24" s="5">
        <v>9</v>
      </c>
      <c r="B24" s="10" t="s">
        <v>25</v>
      </c>
      <c r="C24" s="11">
        <v>2</v>
      </c>
      <c r="D24" s="12">
        <v>1991.93</v>
      </c>
      <c r="E24" s="12">
        <f t="shared" si="2"/>
        <v>3983.86</v>
      </c>
      <c r="F24" s="23">
        <v>0</v>
      </c>
      <c r="G24" s="13">
        <f t="shared" si="3"/>
        <v>0</v>
      </c>
      <c r="K24" s="21"/>
      <c r="M24" s="21"/>
    </row>
    <row r="25" spans="1:13" x14ac:dyDescent="0.3">
      <c r="A25" s="5">
        <v>10</v>
      </c>
      <c r="B25" s="10" t="s">
        <v>26</v>
      </c>
      <c r="C25" s="11">
        <v>2</v>
      </c>
      <c r="D25" s="12">
        <v>1519.23</v>
      </c>
      <c r="E25" s="12">
        <f t="shared" si="2"/>
        <v>3038.46</v>
      </c>
      <c r="F25" s="23">
        <v>0</v>
      </c>
      <c r="G25" s="13">
        <f t="shared" si="3"/>
        <v>0</v>
      </c>
      <c r="K25" s="21"/>
      <c r="M25" s="21"/>
    </row>
    <row r="26" spans="1:13" x14ac:dyDescent="0.3">
      <c r="A26" s="5">
        <v>11</v>
      </c>
      <c r="B26" s="10" t="s">
        <v>27</v>
      </c>
      <c r="C26" s="11">
        <v>2</v>
      </c>
      <c r="D26" s="12">
        <v>1745.04</v>
      </c>
      <c r="E26" s="12">
        <f t="shared" si="2"/>
        <v>3490.08</v>
      </c>
      <c r="F26" s="23">
        <v>0</v>
      </c>
      <c r="G26" s="13">
        <f t="shared" si="3"/>
        <v>0</v>
      </c>
      <c r="K26" s="21"/>
      <c r="M26" s="21"/>
    </row>
    <row r="27" spans="1:13" x14ac:dyDescent="0.3">
      <c r="A27" s="48"/>
      <c r="B27" s="49" t="s">
        <v>28</v>
      </c>
      <c r="C27" s="50"/>
      <c r="D27" s="51"/>
      <c r="E27" s="51"/>
      <c r="F27" s="52"/>
      <c r="G27" s="53"/>
      <c r="K27" s="21"/>
      <c r="M27" s="21"/>
    </row>
    <row r="28" spans="1:13" x14ac:dyDescent="0.3">
      <c r="A28" s="5">
        <v>12</v>
      </c>
      <c r="B28" s="10" t="s">
        <v>29</v>
      </c>
      <c r="C28" s="11">
        <v>12</v>
      </c>
      <c r="D28" s="12">
        <v>2131.09</v>
      </c>
      <c r="E28" s="12">
        <f t="shared" si="2"/>
        <v>25573.08</v>
      </c>
      <c r="F28" s="23">
        <v>0</v>
      </c>
      <c r="G28" s="13">
        <f t="shared" si="3"/>
        <v>0</v>
      </c>
      <c r="K28" s="21"/>
      <c r="M28" s="21"/>
    </row>
    <row r="29" spans="1:13" x14ac:dyDescent="0.3">
      <c r="A29" s="6"/>
      <c r="B29" s="7" t="s">
        <v>30</v>
      </c>
      <c r="C29" s="8"/>
      <c r="D29" s="24"/>
      <c r="E29" s="8"/>
      <c r="F29" s="8"/>
      <c r="G29" s="9"/>
      <c r="K29" s="21"/>
      <c r="M29" s="21"/>
    </row>
    <row r="30" spans="1:13" x14ac:dyDescent="0.3">
      <c r="A30" s="5">
        <v>13</v>
      </c>
      <c r="B30" s="10" t="s">
        <v>31</v>
      </c>
      <c r="C30" s="11">
        <v>1</v>
      </c>
      <c r="D30" s="12">
        <v>11000</v>
      </c>
      <c r="E30" s="12">
        <f t="shared" si="2"/>
        <v>11000</v>
      </c>
      <c r="F30" s="12">
        <v>11000</v>
      </c>
      <c r="G30" s="13">
        <f t="shared" si="3"/>
        <v>11000</v>
      </c>
      <c r="K30" s="21"/>
      <c r="M30" s="21"/>
    </row>
    <row r="31" spans="1:13" x14ac:dyDescent="0.3">
      <c r="A31" s="6"/>
      <c r="B31" s="7" t="s">
        <v>32</v>
      </c>
      <c r="C31" s="8"/>
      <c r="D31" s="24"/>
      <c r="E31" s="8"/>
      <c r="F31" s="8"/>
      <c r="G31" s="9"/>
      <c r="K31" s="21"/>
      <c r="M31" s="21"/>
    </row>
    <row r="32" spans="1:13" x14ac:dyDescent="0.3">
      <c r="A32" s="5">
        <v>14</v>
      </c>
      <c r="B32" s="10" t="s">
        <v>33</v>
      </c>
      <c r="C32" s="11">
        <v>6</v>
      </c>
      <c r="D32" s="12">
        <v>246.41</v>
      </c>
      <c r="E32" s="12">
        <f t="shared" ref="E32" si="4">ROUND(C32*D32,2)</f>
        <v>1478.46</v>
      </c>
      <c r="F32" s="23">
        <v>0</v>
      </c>
      <c r="G32" s="13">
        <f t="shared" ref="G32" si="5">IF(F32&gt;D32,F32/0,ROUND(C32*F32,2))</f>
        <v>0</v>
      </c>
      <c r="K32" s="21"/>
      <c r="M32" s="21"/>
    </row>
    <row r="33" spans="1:13" x14ac:dyDescent="0.3">
      <c r="A33" s="5">
        <v>15</v>
      </c>
      <c r="B33" s="10" t="s">
        <v>34</v>
      </c>
      <c r="C33" s="11">
        <v>1</v>
      </c>
      <c r="D33" s="12">
        <v>665.29</v>
      </c>
      <c r="E33" s="12">
        <f t="shared" ref="E33:E35" si="6">ROUND(C33*D33,2)</f>
        <v>665.29</v>
      </c>
      <c r="F33" s="23">
        <v>0</v>
      </c>
      <c r="G33" s="13">
        <f t="shared" ref="G33:G35" si="7">IF(F33&gt;D33,F33/0,ROUND(C33*F33,2))</f>
        <v>0</v>
      </c>
      <c r="K33" s="21"/>
      <c r="M33" s="21"/>
    </row>
    <row r="34" spans="1:13" x14ac:dyDescent="0.3">
      <c r="A34" s="6"/>
      <c r="B34" s="7" t="s">
        <v>35</v>
      </c>
      <c r="C34" s="8"/>
      <c r="D34" s="24"/>
      <c r="E34" s="8"/>
      <c r="F34" s="8"/>
      <c r="G34" s="9"/>
      <c r="K34" s="21"/>
      <c r="M34" s="21"/>
    </row>
    <row r="35" spans="1:13" ht="15" thickBot="1" x14ac:dyDescent="0.35">
      <c r="A35" s="5">
        <v>16</v>
      </c>
      <c r="B35" s="10" t="s">
        <v>36</v>
      </c>
      <c r="C35" s="11">
        <v>1</v>
      </c>
      <c r="D35" s="12">
        <v>1382.66</v>
      </c>
      <c r="E35" s="12">
        <f t="shared" si="6"/>
        <v>1382.66</v>
      </c>
      <c r="F35" s="23">
        <v>0</v>
      </c>
      <c r="G35" s="13">
        <f t="shared" si="7"/>
        <v>0</v>
      </c>
      <c r="K35" s="21"/>
      <c r="M35" s="21"/>
    </row>
    <row r="36" spans="1:13" ht="19.5" customHeight="1" x14ac:dyDescent="0.3">
      <c r="A36" s="14"/>
      <c r="B36" s="14"/>
      <c r="C36" s="14"/>
      <c r="D36" s="15"/>
      <c r="E36" s="16">
        <f>SUM(E14:E35)</f>
        <v>74930.880000000005</v>
      </c>
      <c r="F36" s="17"/>
      <c r="G36" s="18">
        <f>IF(SUM(G14:G35)=11000,0,SUM(G14:G35))</f>
        <v>0</v>
      </c>
      <c r="K36" s="22"/>
    </row>
    <row r="37" spans="1:13" ht="15" thickBot="1" x14ac:dyDescent="0.35">
      <c r="A37" s="19"/>
      <c r="B37" s="19"/>
      <c r="C37" s="19"/>
      <c r="D37" s="19"/>
      <c r="E37" s="19"/>
      <c r="F37" s="19"/>
      <c r="G37" s="19"/>
    </row>
    <row r="38" spans="1:13" ht="16.2" thickBot="1" x14ac:dyDescent="0.35">
      <c r="A38" s="27" t="s">
        <v>10</v>
      </c>
      <c r="B38" s="27"/>
      <c r="C38" s="27"/>
      <c r="D38" s="27"/>
      <c r="E38" s="27"/>
      <c r="F38" s="28">
        <f>IF(G36&lt;=74930.88,G36,"ERROR: Límite superado")</f>
        <v>0</v>
      </c>
      <c r="G38" s="29"/>
    </row>
    <row r="39" spans="1:13" ht="31.95" customHeight="1" x14ac:dyDescent="0.3">
      <c r="A39" s="54" t="s">
        <v>37</v>
      </c>
      <c r="B39" s="54"/>
      <c r="C39" s="54"/>
      <c r="D39" s="54"/>
      <c r="E39" s="54"/>
      <c r="F39" s="55"/>
      <c r="G39" s="55"/>
    </row>
  </sheetData>
  <sheetProtection password="C88F" sheet="1" objects="1" scenarios="1"/>
  <mergeCells count="10">
    <mergeCell ref="A38:E38"/>
    <mergeCell ref="F38:G38"/>
    <mergeCell ref="A1:G1"/>
    <mergeCell ref="A2:G2"/>
    <mergeCell ref="A3:G3"/>
    <mergeCell ref="A5:G5"/>
    <mergeCell ref="A6:G6"/>
    <mergeCell ref="A8:B9"/>
    <mergeCell ref="C8:G9"/>
    <mergeCell ref="A39:E39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2024-03-08T11:50:09Z</cp:lastPrinted>
  <dcterms:created xsi:type="dcterms:W3CDTF">2019-12-12T10:58:27Z</dcterms:created>
  <dcterms:modified xsi:type="dcterms:W3CDTF">2024-03-08T11:50:31Z</dcterms:modified>
</cp:coreProperties>
</file>