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ECONÓMICA'!$A$1:$G$61</definedName>
  </definedNames>
  <calcPr calcId="145621"/>
</workbook>
</file>

<file path=xl/calcChain.xml><?xml version="1.0" encoding="utf-8"?>
<calcChain xmlns="http://schemas.openxmlformats.org/spreadsheetml/2006/main">
  <c r="G57" i="1" l="1"/>
  <c r="E57" i="1"/>
  <c r="G56" i="1"/>
  <c r="E56" i="1"/>
  <c r="G55" i="1"/>
  <c r="E55" i="1"/>
  <c r="G54" i="1"/>
  <c r="E54" i="1"/>
  <c r="G53" i="1"/>
  <c r="E53" i="1"/>
  <c r="G52" i="1"/>
  <c r="E52" i="1"/>
  <c r="G51" i="1"/>
  <c r="E51" i="1"/>
  <c r="G50" i="1"/>
  <c r="E50" i="1"/>
  <c r="G49" i="1"/>
  <c r="E49" i="1"/>
  <c r="G48" i="1"/>
  <c r="E48" i="1"/>
  <c r="G47" i="1"/>
  <c r="E47" i="1"/>
  <c r="G46" i="1"/>
  <c r="E46" i="1"/>
  <c r="G45" i="1"/>
  <c r="G58" i="1" s="1"/>
  <c r="F60" i="1" s="1"/>
  <c r="E45" i="1"/>
  <c r="G44" i="1"/>
  <c r="E44" i="1"/>
  <c r="G43" i="1"/>
  <c r="E43" i="1"/>
  <c r="G42" i="1"/>
  <c r="E42" i="1"/>
  <c r="G41" i="1"/>
  <c r="E41" i="1"/>
  <c r="G40" i="1"/>
  <c r="E40" i="1"/>
  <c r="G39" i="1"/>
  <c r="E39" i="1"/>
  <c r="G38" i="1"/>
  <c r="E38" i="1"/>
  <c r="G37" i="1"/>
  <c r="E37" i="1"/>
  <c r="G36" i="1"/>
  <c r="E36" i="1"/>
  <c r="G35" i="1"/>
  <c r="E35" i="1"/>
  <c r="G34" i="1"/>
  <c r="E34" i="1"/>
  <c r="G33" i="1"/>
  <c r="E33" i="1"/>
  <c r="G32" i="1"/>
  <c r="E32" i="1"/>
  <c r="G30" i="1"/>
  <c r="E30" i="1"/>
  <c r="G29" i="1"/>
  <c r="E29" i="1"/>
  <c r="G28" i="1"/>
  <c r="E28" i="1"/>
  <c r="G27" i="1"/>
  <c r="E27" i="1"/>
  <c r="G26" i="1"/>
  <c r="E26" i="1"/>
  <c r="G25" i="1"/>
  <c r="E25" i="1"/>
  <c r="G24" i="1"/>
  <c r="E24" i="1"/>
  <c r="G23" i="1"/>
  <c r="E23" i="1"/>
  <c r="G22" i="1"/>
  <c r="E22" i="1"/>
  <c r="G21" i="1"/>
  <c r="E21" i="1"/>
  <c r="G20" i="1"/>
  <c r="E20" i="1"/>
  <c r="G19" i="1"/>
  <c r="E19" i="1"/>
  <c r="G18" i="1"/>
  <c r="E18" i="1"/>
  <c r="G17" i="1"/>
  <c r="E17" i="1"/>
  <c r="G15" i="1"/>
  <c r="E15" i="1"/>
  <c r="G14" i="1" l="1"/>
  <c r="E14" i="1"/>
  <c r="E58" i="1" l="1"/>
</calcChain>
</file>

<file path=xl/sharedStrings.xml><?xml version="1.0" encoding="utf-8"?>
<sst xmlns="http://schemas.openxmlformats.org/spreadsheetml/2006/main" count="60" uniqueCount="60">
  <si>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</si>
  <si>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</si>
  <si>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</si>
  <si>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</si>
  <si>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</si>
  <si>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</si>
  <si>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</si>
  <si>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</si>
  <si>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</si>
  <si>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</si>
  <si>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</si>
  <si>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</si>
  <si>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Informe mensual</t>
  </si>
  <si>
    <t>MANTENIMIENTO PREVENTIVO</t>
  </si>
  <si>
    <t>MANTENIMIENTO CORRECTIVO</t>
  </si>
  <si>
    <t>MANTENIMIENTO DE SEÑALIZACIÓN HORIZONTAL Y VERTICAL EN EL PUERTO DE PALMA</t>
  </si>
  <si>
    <t>Expediente E24-0054</t>
  </si>
  <si>
    <t>INVENTARIO E INFORMES</t>
  </si>
  <si>
    <t>Actualización inventario</t>
  </si>
  <si>
    <t>marca vial longitudinal de 0,30 blanco</t>
  </si>
  <si>
    <t>marca vial longitudinal de 0,15 aparcamiento blanco</t>
  </si>
  <si>
    <t>marca vial cebreados y pasos de peatones blanco</t>
  </si>
  <si>
    <t>marca vial en flechas y símbolos blanco</t>
  </si>
  <si>
    <t>marca vial longitudinal de 0,30 amarillo</t>
  </si>
  <si>
    <t>marca vial longitudinal de 0,15 aparcamiento amarillo</t>
  </si>
  <si>
    <t>marca vial cebreados y pasos de peatones amarillo</t>
  </si>
  <si>
    <t>marca vial en flechas y símbolos amarillo</t>
  </si>
  <si>
    <t>marca vial longitudinal de 0,15 aparcamiento azul</t>
  </si>
  <si>
    <t>marca vial en flechas y símbolos azul</t>
  </si>
  <si>
    <t>marca vial longitudinal de 0,15 aparcamiento rojo</t>
  </si>
  <si>
    <t>marca vial cebreados y pasos de peatones amarillo rojo/gris/verde</t>
  </si>
  <si>
    <t>marca vial longitudinal de 0,30 Blanco/Amarillo</t>
  </si>
  <si>
    <t>marca vial longitudinal de 0,15 carril bici blanco</t>
  </si>
  <si>
    <t>Incremento de pintado no reflectante a pintado reflectante, en todos los capítulos.</t>
  </si>
  <si>
    <t>Incremento por adición de material antiderrapante en acrílico, en todos los capítulos.</t>
  </si>
  <si>
    <t>Borrado con pintura negra</t>
  </si>
  <si>
    <t>Borrado con fresadora</t>
  </si>
  <si>
    <t>Hidroborrado de marca vial en cebreados y simbología</t>
  </si>
  <si>
    <t>Hidroborrado de marca vial longitudinal</t>
  </si>
  <si>
    <t>Replanteo y Premarcaje</t>
  </si>
  <si>
    <t>Limpieza mecánica</t>
  </si>
  <si>
    <t>Retirada, acopio y nueva colocación de New Jersey</t>
  </si>
  <si>
    <t>Colocación de señal reflectante de aluminio cuadrada</t>
  </si>
  <si>
    <t>Colocación de señal reflectante de aluminio circular</t>
  </si>
  <si>
    <t>Colocación de señal reflectante de aluminio triangular</t>
  </si>
  <si>
    <t>Colocación de señal reflectante de aluminio octogonal</t>
  </si>
  <si>
    <t>Hito flexible con bandas reflectantes H-75</t>
  </si>
  <si>
    <t>Retirada de señal de tráfico</t>
  </si>
  <si>
    <t>Colocación de señal de tráfico mediante fleje a farola o similar</t>
  </si>
  <si>
    <t>Cajetón de 600 x 200mm</t>
  </si>
  <si>
    <t>Cajetón de 600 x 300mm</t>
  </si>
  <si>
    <t>Señal triangular tipo led de 700mm de lado</t>
  </si>
  <si>
    <t>Señal circular tipo led de 600mm de diámetro</t>
  </si>
  <si>
    <t>Señal cuadrada tipo led</t>
  </si>
  <si>
    <t>Señal octogonal tipo led</t>
  </si>
  <si>
    <t>Panel direccional de aluminio 800x400mm</t>
  </si>
  <si>
    <t>Radar disuasorio para exceso de velocidad</t>
  </si>
  <si>
    <t>Partida alzada de mantenimiento correctivo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</si>
  <si>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50.000,00 € de mantenimiento correctivo que se mantienen inalterables)</t>
    </r>
  </si>
  <si>
    <t>Pilón extraíble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</si>
</sst>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7" xfId="0" applyNumberFormat="1" applyFont="1" applyFill="1" applyBorder="1" applyAlignment="1" applyProtection="1">
      <alignment horizontal="center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right" wrapText="1"/>
    </xf>
    <xf numFmtId="4" fontId="10" fillId="2" borderId="14" xfId="0" applyNumberFormat="1" applyFont="1" applyFill="1" applyBorder="1" applyAlignment="1" applyProtection="1">
      <alignment vertical="center" wrapText="1"/>
    </xf>
    <xf numFmtId="0" fontId="9" fillId="2" borderId="20" xfId="0" applyFont="1" applyFill="1" applyBorder="1" applyAlignment="1" applyProtection="1">
      <alignment vertical="center" wrapText="1"/>
    </xf>
    <xf numFmtId="164" fontId="10" fillId="2" borderId="21" xfId="0" applyNumberFormat="1" applyFont="1" applyFill="1" applyBorder="1" applyAlignment="1" applyProtection="1">
      <alignment vertical="center" wrapText="1"/>
    </xf>
    <xf numFmtId="164" fontId="10" fillId="2" borderId="19" xfId="0" applyNumberFormat="1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1"/>
  <sheetViews>
    <sheetView tabSelected="1" view="pageBreakPreview" topLeftCell="A40" zoomScale="115" zoomScaleNormal="100" zoomScaleSheetLayoutView="115" workbookViewId="0">
      <selection activeCell="F57" sqref="F57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18"/>
    <col min="24" max="16384" width="11.44140625" style="1"/>
  </cols>
  <sheetData>
    <row r="1" spans="1:13" ht="15" customHeight="1" x14ac:dyDescent="0.3">
      <c r="A1" s="29" t="s">
        <v>0</v>
      </c>
      <c r="B1" s="30"/>
      <c r="C1" s="30"/>
      <c r="D1" s="30"/>
      <c r="E1" s="30"/>
      <c r="F1" s="30"/>
      <c r="G1" s="31"/>
    </row>
    <row r="2" spans="1:13" ht="18.75" customHeight="1" x14ac:dyDescent="0.3">
      <c r="A2" s="32" t="s">
        <v>15</v>
      </c>
      <c r="B2" s="33"/>
      <c r="C2" s="33"/>
      <c r="D2" s="33"/>
      <c r="E2" s="33"/>
      <c r="F2" s="33"/>
      <c r="G2" s="34"/>
    </row>
    <row r="3" spans="1:13" ht="15.75" customHeight="1" thickBot="1" x14ac:dyDescent="0.35">
      <c r="A3" s="35" t="s">
        <v>16</v>
      </c>
      <c r="B3" s="36"/>
      <c r="C3" s="36"/>
      <c r="D3" s="36"/>
      <c r="E3" s="36"/>
      <c r="F3" s="36"/>
      <c r="G3" s="37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38" t="s">
        <v>11</v>
      </c>
      <c r="B5" s="38"/>
      <c r="C5" s="38"/>
      <c r="D5" s="38"/>
      <c r="E5" s="38"/>
      <c r="F5" s="38"/>
      <c r="G5" s="38"/>
    </row>
    <row r="6" spans="1:13" x14ac:dyDescent="0.3">
      <c r="A6" s="39" t="s">
        <v>1</v>
      </c>
      <c r="B6" s="39"/>
      <c r="C6" s="39"/>
      <c r="D6" s="39"/>
      <c r="E6" s="39"/>
      <c r="F6" s="39"/>
      <c r="G6" s="39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40" t="s">
        <v>2</v>
      </c>
      <c r="B8" s="40"/>
      <c r="C8" s="41"/>
      <c r="D8" s="42"/>
      <c r="E8" s="42"/>
      <c r="F8" s="42"/>
      <c r="G8" s="43"/>
    </row>
    <row r="9" spans="1:13" ht="15.75" customHeight="1" thickBot="1" x14ac:dyDescent="0.35">
      <c r="A9" s="40"/>
      <c r="B9" s="40"/>
      <c r="C9" s="44"/>
      <c r="D9" s="45"/>
      <c r="E9" s="45"/>
      <c r="F9" s="45"/>
      <c r="G9" s="46"/>
    </row>
    <row r="10" spans="1:13" ht="15.75" customHeight="1" x14ac:dyDescent="0.3">
      <c r="A10" s="23"/>
      <c r="B10" s="23"/>
      <c r="C10" s="24"/>
      <c r="D10" s="24"/>
      <c r="E10" s="24"/>
      <c r="F10" s="24"/>
      <c r="G10" s="24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19"/>
      <c r="M12" s="19"/>
    </row>
    <row r="13" spans="1:13" x14ac:dyDescent="0.3">
      <c r="A13" s="6"/>
      <c r="B13" s="7" t="s">
        <v>17</v>
      </c>
      <c r="C13" s="22"/>
      <c r="D13" s="22"/>
      <c r="E13" s="8"/>
      <c r="F13" s="8"/>
      <c r="G13" s="9"/>
      <c r="K13" s="19"/>
      <c r="M13" s="19"/>
    </row>
    <row r="14" spans="1:13" x14ac:dyDescent="0.3">
      <c r="A14" s="5">
        <v>1</v>
      </c>
      <c r="B14" s="10" t="s">
        <v>18</v>
      </c>
      <c r="C14" s="48">
        <v>1</v>
      </c>
      <c r="D14" s="11">
        <v>4027.59</v>
      </c>
      <c r="E14" s="11">
        <f t="shared" ref="E14" si="0">ROUND(C14*D14,2)</f>
        <v>4027.59</v>
      </c>
      <c r="F14" s="21">
        <v>0</v>
      </c>
      <c r="G14" s="12">
        <f t="shared" ref="G14" si="1">IF(F14&gt;D14,F14/0,ROUND(C14*F14,2))</f>
        <v>0</v>
      </c>
      <c r="K14" s="19"/>
      <c r="M14" s="19"/>
    </row>
    <row r="15" spans="1:13" x14ac:dyDescent="0.3">
      <c r="A15" s="5">
        <v>2</v>
      </c>
      <c r="B15" s="10" t="s">
        <v>12</v>
      </c>
      <c r="C15" s="48">
        <v>12</v>
      </c>
      <c r="D15" s="11">
        <v>633.04</v>
      </c>
      <c r="E15" s="11">
        <f t="shared" ref="E15:E57" si="2">ROUND(C15*D15,2)</f>
        <v>7596.48</v>
      </c>
      <c r="F15" s="21">
        <v>0</v>
      </c>
      <c r="G15" s="12">
        <f t="shared" ref="G15:G57" si="3">IF(F15&gt;D15,F15/0,ROUND(C15*F15,2))</f>
        <v>0</v>
      </c>
      <c r="K15" s="19"/>
      <c r="M15" s="19"/>
    </row>
    <row r="16" spans="1:13" x14ac:dyDescent="0.3">
      <c r="A16" s="6"/>
      <c r="B16" s="7" t="s">
        <v>13</v>
      </c>
      <c r="C16" s="22"/>
      <c r="D16" s="22"/>
      <c r="E16" s="8"/>
      <c r="F16" s="8"/>
      <c r="G16" s="9"/>
      <c r="K16" s="19"/>
      <c r="M16" s="19"/>
    </row>
    <row r="17" spans="1:13" x14ac:dyDescent="0.3">
      <c r="A17" s="5">
        <v>3</v>
      </c>
      <c r="B17" s="10" t="s">
        <v>19</v>
      </c>
      <c r="C17" s="48">
        <v>22314</v>
      </c>
      <c r="D17" s="11">
        <v>1.1100000000000001</v>
      </c>
      <c r="E17" s="11">
        <f t="shared" si="2"/>
        <v>24768.54</v>
      </c>
      <c r="F17" s="21">
        <v>0</v>
      </c>
      <c r="G17" s="12">
        <f t="shared" si="3"/>
        <v>0</v>
      </c>
      <c r="K17" s="19"/>
      <c r="M17" s="19"/>
    </row>
    <row r="18" spans="1:13" x14ac:dyDescent="0.3">
      <c r="A18" s="5">
        <v>4</v>
      </c>
      <c r="B18" s="10" t="s">
        <v>20</v>
      </c>
      <c r="C18" s="48">
        <v>33389</v>
      </c>
      <c r="D18" s="11">
        <v>1.04</v>
      </c>
      <c r="E18" s="11">
        <f t="shared" si="2"/>
        <v>34724.559999999998</v>
      </c>
      <c r="F18" s="21">
        <v>0</v>
      </c>
      <c r="G18" s="12">
        <f t="shared" si="3"/>
        <v>0</v>
      </c>
      <c r="K18" s="19"/>
      <c r="M18" s="19"/>
    </row>
    <row r="19" spans="1:13" x14ac:dyDescent="0.3">
      <c r="A19" s="5">
        <v>5</v>
      </c>
      <c r="B19" s="10" t="s">
        <v>21</v>
      </c>
      <c r="C19" s="48">
        <v>3267</v>
      </c>
      <c r="D19" s="11">
        <v>8.76</v>
      </c>
      <c r="E19" s="11">
        <f t="shared" si="2"/>
        <v>28618.92</v>
      </c>
      <c r="F19" s="21">
        <v>0</v>
      </c>
      <c r="G19" s="12">
        <f t="shared" si="3"/>
        <v>0</v>
      </c>
      <c r="K19" s="19"/>
      <c r="M19" s="19"/>
    </row>
    <row r="20" spans="1:13" x14ac:dyDescent="0.3">
      <c r="A20" s="5">
        <v>6</v>
      </c>
      <c r="B20" s="10" t="s">
        <v>22</v>
      </c>
      <c r="C20" s="48">
        <v>1473</v>
      </c>
      <c r="D20" s="11">
        <v>11.16</v>
      </c>
      <c r="E20" s="11">
        <f t="shared" si="2"/>
        <v>16438.68</v>
      </c>
      <c r="F20" s="21">
        <v>0</v>
      </c>
      <c r="G20" s="12">
        <f t="shared" si="3"/>
        <v>0</v>
      </c>
      <c r="K20" s="19"/>
      <c r="M20" s="19"/>
    </row>
    <row r="21" spans="1:13" x14ac:dyDescent="0.3">
      <c r="A21" s="5">
        <v>7</v>
      </c>
      <c r="B21" s="10" t="s">
        <v>23</v>
      </c>
      <c r="C21" s="48">
        <v>14074</v>
      </c>
      <c r="D21" s="11">
        <v>1.71</v>
      </c>
      <c r="E21" s="11">
        <f t="shared" si="2"/>
        <v>24066.54</v>
      </c>
      <c r="F21" s="21">
        <v>0</v>
      </c>
      <c r="G21" s="12">
        <f t="shared" si="3"/>
        <v>0</v>
      </c>
      <c r="K21" s="19"/>
      <c r="M21" s="19"/>
    </row>
    <row r="22" spans="1:13" x14ac:dyDescent="0.3">
      <c r="A22" s="5">
        <v>8</v>
      </c>
      <c r="B22" s="10" t="s">
        <v>24</v>
      </c>
      <c r="C22" s="48">
        <v>614</v>
      </c>
      <c r="D22" s="11">
        <v>0.75</v>
      </c>
      <c r="E22" s="11">
        <f t="shared" si="2"/>
        <v>460.5</v>
      </c>
      <c r="F22" s="21">
        <v>0</v>
      </c>
      <c r="G22" s="12">
        <f t="shared" si="3"/>
        <v>0</v>
      </c>
      <c r="K22" s="19"/>
      <c r="M22" s="19"/>
    </row>
    <row r="23" spans="1:13" x14ac:dyDescent="0.3">
      <c r="A23" s="5">
        <v>9</v>
      </c>
      <c r="B23" s="10" t="s">
        <v>25</v>
      </c>
      <c r="C23" s="48">
        <v>2520</v>
      </c>
      <c r="D23" s="11">
        <v>4.49</v>
      </c>
      <c r="E23" s="11">
        <f t="shared" si="2"/>
        <v>11314.8</v>
      </c>
      <c r="F23" s="21">
        <v>0</v>
      </c>
      <c r="G23" s="12">
        <f t="shared" si="3"/>
        <v>0</v>
      </c>
      <c r="K23" s="19"/>
      <c r="M23" s="19"/>
    </row>
    <row r="24" spans="1:13" x14ac:dyDescent="0.3">
      <c r="A24" s="5">
        <v>10</v>
      </c>
      <c r="B24" s="10" t="s">
        <v>26</v>
      </c>
      <c r="C24" s="48">
        <v>23</v>
      </c>
      <c r="D24" s="11">
        <v>8.58</v>
      </c>
      <c r="E24" s="11">
        <f t="shared" si="2"/>
        <v>197.34</v>
      </c>
      <c r="F24" s="21">
        <v>0</v>
      </c>
      <c r="G24" s="12">
        <f t="shared" si="3"/>
        <v>0</v>
      </c>
      <c r="K24" s="19"/>
      <c r="M24" s="19"/>
    </row>
    <row r="25" spans="1:13" x14ac:dyDescent="0.3">
      <c r="A25" s="5">
        <v>11</v>
      </c>
      <c r="B25" s="10" t="s">
        <v>27</v>
      </c>
      <c r="C25" s="48">
        <v>6131</v>
      </c>
      <c r="D25" s="11">
        <v>2.5499999999999998</v>
      </c>
      <c r="E25" s="11">
        <f t="shared" si="2"/>
        <v>15634.05</v>
      </c>
      <c r="F25" s="21">
        <v>0</v>
      </c>
      <c r="G25" s="12">
        <f t="shared" si="3"/>
        <v>0</v>
      </c>
      <c r="K25" s="19"/>
      <c r="M25" s="19"/>
    </row>
    <row r="26" spans="1:13" x14ac:dyDescent="0.3">
      <c r="A26" s="5">
        <v>12</v>
      </c>
      <c r="B26" s="10" t="s">
        <v>28</v>
      </c>
      <c r="C26" s="48">
        <v>76</v>
      </c>
      <c r="D26" s="11">
        <v>9.67</v>
      </c>
      <c r="E26" s="11">
        <f t="shared" si="2"/>
        <v>734.92</v>
      </c>
      <c r="F26" s="21">
        <v>0</v>
      </c>
      <c r="G26" s="12">
        <f t="shared" si="3"/>
        <v>0</v>
      </c>
      <c r="K26" s="19"/>
      <c r="M26" s="19"/>
    </row>
    <row r="27" spans="1:13" x14ac:dyDescent="0.3">
      <c r="A27" s="5">
        <v>13</v>
      </c>
      <c r="B27" s="10" t="s">
        <v>29</v>
      </c>
      <c r="C27" s="48">
        <v>830</v>
      </c>
      <c r="D27" s="11">
        <v>1.67</v>
      </c>
      <c r="E27" s="11">
        <f t="shared" si="2"/>
        <v>1386.1</v>
      </c>
      <c r="F27" s="21">
        <v>0</v>
      </c>
      <c r="G27" s="12">
        <f t="shared" si="3"/>
        <v>0</v>
      </c>
      <c r="K27" s="19"/>
      <c r="M27" s="19"/>
    </row>
    <row r="28" spans="1:13" x14ac:dyDescent="0.3">
      <c r="A28" s="5">
        <v>14</v>
      </c>
      <c r="B28" s="10" t="s">
        <v>30</v>
      </c>
      <c r="C28" s="48">
        <v>3796</v>
      </c>
      <c r="D28" s="11">
        <v>6.44</v>
      </c>
      <c r="E28" s="11">
        <f t="shared" si="2"/>
        <v>24446.240000000002</v>
      </c>
      <c r="F28" s="21">
        <v>0</v>
      </c>
      <c r="G28" s="12">
        <f t="shared" si="3"/>
        <v>0</v>
      </c>
      <c r="K28" s="19"/>
      <c r="M28" s="19"/>
    </row>
    <row r="29" spans="1:13" x14ac:dyDescent="0.3">
      <c r="A29" s="5">
        <v>15</v>
      </c>
      <c r="B29" s="10" t="s">
        <v>31</v>
      </c>
      <c r="C29" s="48">
        <v>70</v>
      </c>
      <c r="D29" s="11">
        <v>6.45</v>
      </c>
      <c r="E29" s="11">
        <f t="shared" si="2"/>
        <v>451.5</v>
      </c>
      <c r="F29" s="21">
        <v>0</v>
      </c>
      <c r="G29" s="12">
        <f t="shared" si="3"/>
        <v>0</v>
      </c>
      <c r="K29" s="19"/>
      <c r="M29" s="19"/>
    </row>
    <row r="30" spans="1:13" x14ac:dyDescent="0.3">
      <c r="A30" s="5">
        <v>16</v>
      </c>
      <c r="B30" s="10" t="s">
        <v>32</v>
      </c>
      <c r="C30" s="48">
        <v>13297</v>
      </c>
      <c r="D30" s="11">
        <v>1.04</v>
      </c>
      <c r="E30" s="11">
        <f t="shared" si="2"/>
        <v>13828.88</v>
      </c>
      <c r="F30" s="21">
        <v>0</v>
      </c>
      <c r="G30" s="12">
        <f t="shared" si="3"/>
        <v>0</v>
      </c>
      <c r="K30" s="19"/>
      <c r="M30" s="19"/>
    </row>
    <row r="31" spans="1:13" x14ac:dyDescent="0.3">
      <c r="A31" s="6"/>
      <c r="B31" s="7" t="s">
        <v>14</v>
      </c>
      <c r="C31" s="22"/>
      <c r="D31" s="22"/>
      <c r="E31" s="8"/>
      <c r="F31" s="8"/>
      <c r="G31" s="9"/>
      <c r="K31" s="19"/>
      <c r="M31" s="19"/>
    </row>
    <row r="32" spans="1:13" x14ac:dyDescent="0.3">
      <c r="A32" s="5">
        <v>17</v>
      </c>
      <c r="B32" s="10" t="s">
        <v>33</v>
      </c>
      <c r="C32" s="48">
        <v>7105.58</v>
      </c>
      <c r="D32" s="11">
        <v>0.68</v>
      </c>
      <c r="E32" s="11">
        <f t="shared" si="2"/>
        <v>4831.79</v>
      </c>
      <c r="F32" s="21">
        <v>0</v>
      </c>
      <c r="G32" s="12">
        <f t="shared" si="3"/>
        <v>0</v>
      </c>
      <c r="K32" s="19"/>
      <c r="M32" s="19"/>
    </row>
    <row r="33" spans="1:13" x14ac:dyDescent="0.3">
      <c r="A33" s="5">
        <v>18</v>
      </c>
      <c r="B33" s="10" t="s">
        <v>34</v>
      </c>
      <c r="C33" s="48">
        <v>1150</v>
      </c>
      <c r="D33" s="11">
        <v>2.2799999999999998</v>
      </c>
      <c r="E33" s="11">
        <f t="shared" si="2"/>
        <v>2622</v>
      </c>
      <c r="F33" s="21">
        <v>0</v>
      </c>
      <c r="G33" s="12">
        <f t="shared" si="3"/>
        <v>0</v>
      </c>
      <c r="K33" s="19"/>
      <c r="M33" s="19"/>
    </row>
    <row r="34" spans="1:13" x14ac:dyDescent="0.3">
      <c r="A34" s="5">
        <v>19</v>
      </c>
      <c r="B34" s="10" t="s">
        <v>35</v>
      </c>
      <c r="C34" s="48">
        <v>100</v>
      </c>
      <c r="D34" s="11">
        <v>8.7200000000000006</v>
      </c>
      <c r="E34" s="11">
        <f t="shared" si="2"/>
        <v>872</v>
      </c>
      <c r="F34" s="21">
        <v>0</v>
      </c>
      <c r="G34" s="12">
        <f t="shared" si="3"/>
        <v>0</v>
      </c>
      <c r="K34" s="19"/>
      <c r="M34" s="19"/>
    </row>
    <row r="35" spans="1:13" x14ac:dyDescent="0.3">
      <c r="A35" s="5">
        <v>20</v>
      </c>
      <c r="B35" s="10" t="s">
        <v>36</v>
      </c>
      <c r="C35" s="48">
        <v>100</v>
      </c>
      <c r="D35" s="11">
        <v>23.98</v>
      </c>
      <c r="E35" s="11">
        <f t="shared" si="2"/>
        <v>2398</v>
      </c>
      <c r="F35" s="21">
        <v>0</v>
      </c>
      <c r="G35" s="12">
        <f t="shared" si="3"/>
        <v>0</v>
      </c>
      <c r="K35" s="19"/>
      <c r="M35" s="19"/>
    </row>
    <row r="36" spans="1:13" x14ac:dyDescent="0.3">
      <c r="A36" s="5">
        <v>21</v>
      </c>
      <c r="B36" s="10" t="s">
        <v>37</v>
      </c>
      <c r="C36" s="48">
        <v>100</v>
      </c>
      <c r="D36" s="11">
        <v>6.72</v>
      </c>
      <c r="E36" s="11">
        <f t="shared" si="2"/>
        <v>672</v>
      </c>
      <c r="F36" s="21">
        <v>0</v>
      </c>
      <c r="G36" s="12">
        <f t="shared" si="3"/>
        <v>0</v>
      </c>
      <c r="K36" s="19"/>
      <c r="M36" s="19"/>
    </row>
    <row r="37" spans="1:13" x14ac:dyDescent="0.3">
      <c r="A37" s="5">
        <v>22</v>
      </c>
      <c r="B37" s="10" t="s">
        <v>38</v>
      </c>
      <c r="C37" s="48">
        <v>100</v>
      </c>
      <c r="D37" s="11">
        <v>1.57</v>
      </c>
      <c r="E37" s="11">
        <f t="shared" si="2"/>
        <v>157</v>
      </c>
      <c r="F37" s="21">
        <v>0</v>
      </c>
      <c r="G37" s="12">
        <f t="shared" si="3"/>
        <v>0</v>
      </c>
      <c r="K37" s="19"/>
      <c r="M37" s="19"/>
    </row>
    <row r="38" spans="1:13" x14ac:dyDescent="0.3">
      <c r="A38" s="5">
        <v>23</v>
      </c>
      <c r="B38" s="10" t="s">
        <v>39</v>
      </c>
      <c r="C38" s="48">
        <v>10000</v>
      </c>
      <c r="D38" s="11">
        <v>0.1</v>
      </c>
      <c r="E38" s="11">
        <f t="shared" si="2"/>
        <v>1000</v>
      </c>
      <c r="F38" s="21">
        <v>0</v>
      </c>
      <c r="G38" s="12">
        <f t="shared" si="3"/>
        <v>0</v>
      </c>
      <c r="K38" s="19"/>
      <c r="M38" s="19"/>
    </row>
    <row r="39" spans="1:13" x14ac:dyDescent="0.3">
      <c r="A39" s="5">
        <v>24</v>
      </c>
      <c r="B39" s="10" t="s">
        <v>40</v>
      </c>
      <c r="C39" s="48">
        <v>20000</v>
      </c>
      <c r="D39" s="11">
        <v>0.08</v>
      </c>
      <c r="E39" s="11">
        <f t="shared" si="2"/>
        <v>1600</v>
      </c>
      <c r="F39" s="21">
        <v>0</v>
      </c>
      <c r="G39" s="12">
        <f t="shared" si="3"/>
        <v>0</v>
      </c>
      <c r="K39" s="19"/>
      <c r="M39" s="19"/>
    </row>
    <row r="40" spans="1:13" x14ac:dyDescent="0.3">
      <c r="A40" s="5">
        <v>25</v>
      </c>
      <c r="B40" s="10" t="s">
        <v>41</v>
      </c>
      <c r="C40" s="48">
        <v>200</v>
      </c>
      <c r="D40" s="11">
        <v>19.79</v>
      </c>
      <c r="E40" s="11">
        <f t="shared" si="2"/>
        <v>3958</v>
      </c>
      <c r="F40" s="21">
        <v>0</v>
      </c>
      <c r="G40" s="12">
        <f t="shared" si="3"/>
        <v>0</v>
      </c>
      <c r="K40" s="19"/>
      <c r="M40" s="19"/>
    </row>
    <row r="41" spans="1:13" x14ac:dyDescent="0.3">
      <c r="A41" s="5">
        <v>26</v>
      </c>
      <c r="B41" s="10" t="s">
        <v>42</v>
      </c>
      <c r="C41" s="48">
        <v>25</v>
      </c>
      <c r="D41" s="11">
        <v>410.31</v>
      </c>
      <c r="E41" s="11">
        <f t="shared" si="2"/>
        <v>10257.75</v>
      </c>
      <c r="F41" s="21">
        <v>0</v>
      </c>
      <c r="G41" s="12">
        <f t="shared" si="3"/>
        <v>0</v>
      </c>
      <c r="K41" s="19"/>
      <c r="M41" s="19"/>
    </row>
    <row r="42" spans="1:13" x14ac:dyDescent="0.3">
      <c r="A42" s="5">
        <v>27</v>
      </c>
      <c r="B42" s="10" t="s">
        <v>43</v>
      </c>
      <c r="C42" s="48">
        <v>55</v>
      </c>
      <c r="D42" s="11">
        <v>412.86</v>
      </c>
      <c r="E42" s="11">
        <f t="shared" si="2"/>
        <v>22707.3</v>
      </c>
      <c r="F42" s="21">
        <v>0</v>
      </c>
      <c r="G42" s="12">
        <f t="shared" si="3"/>
        <v>0</v>
      </c>
      <c r="K42" s="19"/>
      <c r="M42" s="19"/>
    </row>
    <row r="43" spans="1:13" x14ac:dyDescent="0.3">
      <c r="A43" s="5">
        <v>28</v>
      </c>
      <c r="B43" s="10" t="s">
        <v>44</v>
      </c>
      <c r="C43" s="48">
        <v>15</v>
      </c>
      <c r="D43" s="11">
        <v>405.64</v>
      </c>
      <c r="E43" s="11">
        <f t="shared" si="2"/>
        <v>6084.6</v>
      </c>
      <c r="F43" s="21">
        <v>0</v>
      </c>
      <c r="G43" s="12">
        <f t="shared" si="3"/>
        <v>0</v>
      </c>
      <c r="K43" s="19"/>
      <c r="M43" s="19"/>
    </row>
    <row r="44" spans="1:13" x14ac:dyDescent="0.3">
      <c r="A44" s="5">
        <v>29</v>
      </c>
      <c r="B44" s="10" t="s">
        <v>45</v>
      </c>
      <c r="C44" s="48">
        <v>6</v>
      </c>
      <c r="D44" s="11">
        <v>418.23</v>
      </c>
      <c r="E44" s="11">
        <f t="shared" si="2"/>
        <v>2509.38</v>
      </c>
      <c r="F44" s="21">
        <v>0</v>
      </c>
      <c r="G44" s="12">
        <f t="shared" si="3"/>
        <v>0</v>
      </c>
      <c r="K44" s="19"/>
      <c r="M44" s="19"/>
    </row>
    <row r="45" spans="1:13" x14ac:dyDescent="0.3">
      <c r="A45" s="5">
        <v>30</v>
      </c>
      <c r="B45" s="10" t="s">
        <v>59</v>
      </c>
      <c r="C45" s="48">
        <v>10</v>
      </c>
      <c r="D45" s="11">
        <v>334.5</v>
      </c>
      <c r="E45" s="11">
        <f t="shared" si="2"/>
        <v>3345</v>
      </c>
      <c r="F45" s="21">
        <v>0</v>
      </c>
      <c r="G45" s="12">
        <f t="shared" si="3"/>
        <v>0</v>
      </c>
      <c r="K45" s="19"/>
      <c r="M45" s="19"/>
    </row>
    <row r="46" spans="1:13" x14ac:dyDescent="0.3">
      <c r="A46" s="5">
        <v>31</v>
      </c>
      <c r="B46" s="10" t="s">
        <v>46</v>
      </c>
      <c r="C46" s="48">
        <v>100</v>
      </c>
      <c r="D46" s="11">
        <v>45.89</v>
      </c>
      <c r="E46" s="11">
        <f t="shared" si="2"/>
        <v>4589</v>
      </c>
      <c r="F46" s="21">
        <v>0</v>
      </c>
      <c r="G46" s="12">
        <f t="shared" si="3"/>
        <v>0</v>
      </c>
      <c r="K46" s="19"/>
      <c r="M46" s="19"/>
    </row>
    <row r="47" spans="1:13" x14ac:dyDescent="0.3">
      <c r="A47" s="5">
        <v>32</v>
      </c>
      <c r="B47" s="10" t="s">
        <v>47</v>
      </c>
      <c r="C47" s="48">
        <v>100</v>
      </c>
      <c r="D47" s="11">
        <v>56.13</v>
      </c>
      <c r="E47" s="11">
        <f t="shared" si="2"/>
        <v>5613</v>
      </c>
      <c r="F47" s="21">
        <v>0</v>
      </c>
      <c r="G47" s="12">
        <f t="shared" si="3"/>
        <v>0</v>
      </c>
      <c r="K47" s="19"/>
      <c r="M47" s="19"/>
    </row>
    <row r="48" spans="1:13" x14ac:dyDescent="0.3">
      <c r="A48" s="5">
        <v>33</v>
      </c>
      <c r="B48" s="10" t="s">
        <v>48</v>
      </c>
      <c r="C48" s="48">
        <v>50</v>
      </c>
      <c r="D48" s="11">
        <v>279.2</v>
      </c>
      <c r="E48" s="11">
        <f t="shared" si="2"/>
        <v>13960</v>
      </c>
      <c r="F48" s="21">
        <v>0</v>
      </c>
      <c r="G48" s="12">
        <f t="shared" si="3"/>
        <v>0</v>
      </c>
      <c r="K48" s="19"/>
      <c r="M48" s="19"/>
    </row>
    <row r="49" spans="1:13" x14ac:dyDescent="0.3">
      <c r="A49" s="5">
        <v>34</v>
      </c>
      <c r="B49" s="10" t="s">
        <v>49</v>
      </c>
      <c r="C49" s="48">
        <v>10</v>
      </c>
      <c r="D49" s="11">
        <v>258.04000000000002</v>
      </c>
      <c r="E49" s="11">
        <f t="shared" si="2"/>
        <v>2580.4</v>
      </c>
      <c r="F49" s="21">
        <v>0</v>
      </c>
      <c r="G49" s="12">
        <f t="shared" si="3"/>
        <v>0</v>
      </c>
      <c r="K49" s="19"/>
      <c r="M49" s="19"/>
    </row>
    <row r="50" spans="1:13" x14ac:dyDescent="0.3">
      <c r="A50" s="5">
        <v>35</v>
      </c>
      <c r="B50" s="10" t="s">
        <v>50</v>
      </c>
      <c r="C50" s="48">
        <v>40</v>
      </c>
      <c r="D50" s="11">
        <v>276.70999999999998</v>
      </c>
      <c r="E50" s="11">
        <f t="shared" si="2"/>
        <v>11068.4</v>
      </c>
      <c r="F50" s="21">
        <v>0</v>
      </c>
      <c r="G50" s="12">
        <f t="shared" si="3"/>
        <v>0</v>
      </c>
      <c r="K50" s="19"/>
      <c r="M50" s="19"/>
    </row>
    <row r="51" spans="1:13" x14ac:dyDescent="0.3">
      <c r="A51" s="5">
        <v>36</v>
      </c>
      <c r="B51" s="10" t="s">
        <v>51</v>
      </c>
      <c r="C51" s="48">
        <v>10</v>
      </c>
      <c r="D51" s="11">
        <v>423.57</v>
      </c>
      <c r="E51" s="11">
        <f t="shared" si="2"/>
        <v>4235.7</v>
      </c>
      <c r="F51" s="21">
        <v>0</v>
      </c>
      <c r="G51" s="12">
        <f t="shared" si="3"/>
        <v>0</v>
      </c>
      <c r="K51" s="19"/>
      <c r="M51" s="19"/>
    </row>
    <row r="52" spans="1:13" x14ac:dyDescent="0.3">
      <c r="A52" s="5">
        <v>37</v>
      </c>
      <c r="B52" s="10" t="s">
        <v>52</v>
      </c>
      <c r="C52" s="48">
        <v>10</v>
      </c>
      <c r="D52" s="11">
        <v>539.71</v>
      </c>
      <c r="E52" s="11">
        <f t="shared" si="2"/>
        <v>5397.1</v>
      </c>
      <c r="F52" s="21">
        <v>0</v>
      </c>
      <c r="G52" s="12">
        <f t="shared" si="3"/>
        <v>0</v>
      </c>
      <c r="K52" s="19"/>
      <c r="M52" s="19"/>
    </row>
    <row r="53" spans="1:13" x14ac:dyDescent="0.3">
      <c r="A53" s="5">
        <v>38</v>
      </c>
      <c r="B53" s="10" t="s">
        <v>53</v>
      </c>
      <c r="C53" s="48">
        <v>10</v>
      </c>
      <c r="D53" s="11">
        <v>520.36</v>
      </c>
      <c r="E53" s="11">
        <f t="shared" si="2"/>
        <v>5203.6000000000004</v>
      </c>
      <c r="F53" s="21">
        <v>0</v>
      </c>
      <c r="G53" s="12">
        <f t="shared" si="3"/>
        <v>0</v>
      </c>
      <c r="K53" s="19"/>
      <c r="M53" s="19"/>
    </row>
    <row r="54" spans="1:13" x14ac:dyDescent="0.3">
      <c r="A54" s="5">
        <v>39</v>
      </c>
      <c r="B54" s="10" t="s">
        <v>54</v>
      </c>
      <c r="C54" s="48">
        <v>10</v>
      </c>
      <c r="D54" s="11">
        <v>531.19000000000005</v>
      </c>
      <c r="E54" s="11">
        <f t="shared" si="2"/>
        <v>5311.9</v>
      </c>
      <c r="F54" s="21">
        <v>0</v>
      </c>
      <c r="G54" s="12">
        <f t="shared" si="3"/>
        <v>0</v>
      </c>
      <c r="K54" s="19"/>
      <c r="M54" s="19"/>
    </row>
    <row r="55" spans="1:13" x14ac:dyDescent="0.3">
      <c r="A55" s="5">
        <v>40</v>
      </c>
      <c r="B55" s="10" t="s">
        <v>55</v>
      </c>
      <c r="C55" s="48">
        <v>10</v>
      </c>
      <c r="D55" s="11">
        <v>372.52</v>
      </c>
      <c r="E55" s="11">
        <f t="shared" si="2"/>
        <v>3725.2</v>
      </c>
      <c r="F55" s="21">
        <v>0</v>
      </c>
      <c r="G55" s="12">
        <f t="shared" si="3"/>
        <v>0</v>
      </c>
      <c r="K55" s="19"/>
      <c r="M55" s="19"/>
    </row>
    <row r="56" spans="1:13" x14ac:dyDescent="0.3">
      <c r="A56" s="5">
        <v>41</v>
      </c>
      <c r="B56" s="10" t="s">
        <v>56</v>
      </c>
      <c r="C56" s="48">
        <v>1</v>
      </c>
      <c r="D56" s="11">
        <v>9215.15</v>
      </c>
      <c r="E56" s="11">
        <f t="shared" si="2"/>
        <v>9215.15</v>
      </c>
      <c r="F56" s="21">
        <v>0</v>
      </c>
      <c r="G56" s="12">
        <f t="shared" si="3"/>
        <v>0</v>
      </c>
      <c r="K56" s="19"/>
      <c r="M56" s="19"/>
    </row>
    <row r="57" spans="1:13" ht="15" thickBot="1" x14ac:dyDescent="0.35">
      <c r="A57" s="5">
        <v>42</v>
      </c>
      <c r="B57" s="10" t="s">
        <v>57</v>
      </c>
      <c r="C57" s="48">
        <v>1</v>
      </c>
      <c r="D57" s="11">
        <v>50000</v>
      </c>
      <c r="E57" s="50">
        <f t="shared" si="2"/>
        <v>50000</v>
      </c>
      <c r="F57" s="50">
        <v>50000</v>
      </c>
      <c r="G57" s="51">
        <f t="shared" si="3"/>
        <v>50000</v>
      </c>
      <c r="K57" s="19"/>
      <c r="M57" s="19"/>
    </row>
    <row r="58" spans="1:13" ht="19.5" customHeight="1" x14ac:dyDescent="0.3">
      <c r="A58" s="13"/>
      <c r="B58" s="13"/>
      <c r="C58" s="13"/>
      <c r="D58" s="14"/>
      <c r="E58" s="15">
        <f>SUM(E14:E57)</f>
        <v>392609.91000000003</v>
      </c>
      <c r="F58" s="49"/>
      <c r="G58" s="16">
        <f>IF(SUM(G14:G57)=50000,0,SUM(G14:G57))</f>
        <v>0</v>
      </c>
      <c r="K58" s="20"/>
    </row>
    <row r="59" spans="1:13" ht="15" thickBot="1" x14ac:dyDescent="0.35">
      <c r="A59" s="17"/>
      <c r="B59" s="17"/>
      <c r="C59" s="17"/>
      <c r="D59" s="17"/>
      <c r="E59" s="17"/>
      <c r="F59" s="17"/>
      <c r="G59" s="17"/>
    </row>
    <row r="60" spans="1:13" ht="16.2" thickBot="1" x14ac:dyDescent="0.35">
      <c r="A60" s="26" t="s">
        <v>10</v>
      </c>
      <c r="B60" s="26"/>
      <c r="C60" s="26"/>
      <c r="D60" s="26"/>
      <c r="E60" s="26"/>
      <c r="F60" s="27">
        <f>IF(G58&lt;=392609.91,G58,"ERROR: Límite superado")</f>
        <v>0</v>
      </c>
      <c r="G60" s="28"/>
    </row>
    <row r="61" spans="1:13" ht="31.95" customHeight="1" x14ac:dyDescent="0.3">
      <c r="A61" s="47" t="s">
        <v>58</v>
      </c>
      <c r="B61" s="47"/>
      <c r="C61" s="47"/>
      <c r="D61" s="47"/>
      <c r="E61" s="47"/>
      <c r="F61" s="25"/>
      <c r="G61" s="25"/>
    </row>
  </sheetData>
  <sheetProtection password="C88F" sheet="1" objects="1" scenarios="1"/>
  <mergeCells count="10">
    <mergeCell ref="A61:E61"/>
    <mergeCell ref="A60:E60"/>
    <mergeCell ref="F60:G60"/>
    <mergeCell ref="A1:G1"/>
    <mergeCell ref="A2:G2"/>
    <mergeCell ref="A3:G3"/>
    <mergeCell ref="A5:G5"/>
    <mergeCell ref="A6:G6"/>
    <mergeCell ref="A8:B9"/>
    <mergeCell ref="C8:G9"/>
  </mergeCells>
  <pageMargins left="0.70866141732283472" right="0.70866141732283472" top="1.1417322834645669" bottom="0.94488188976377963" header="0.31496062992125984" footer="0.31496062992125984"/>
  <pageSetup paperSize="9" scale="55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2024-03-18T10:45:28Z</cp:lastPrinted>
  <dcterms:created xsi:type="dcterms:W3CDTF">2019-12-12T10:58:27Z</dcterms:created>
  <dcterms:modified xsi:type="dcterms:W3CDTF">2024-03-18T10:45:47Z</dcterms:modified>
</cp:coreProperties>
</file>