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02" i="1" l="1"/>
  <c r="G101" i="1"/>
  <c r="E101" i="1"/>
  <c r="G99" i="1"/>
  <c r="E99" i="1"/>
  <c r="G98" i="1"/>
  <c r="E98" i="1"/>
  <c r="G97" i="1"/>
  <c r="E97" i="1"/>
  <c r="G96" i="1"/>
  <c r="E96" i="1"/>
  <c r="G95" i="1"/>
  <c r="E95" i="1"/>
  <c r="G94" i="1"/>
  <c r="E94" i="1"/>
  <c r="G93" i="1"/>
  <c r="E93" i="1"/>
  <c r="G92" i="1"/>
  <c r="E92" i="1"/>
  <c r="G91" i="1"/>
  <c r="E91" i="1"/>
  <c r="G90" i="1"/>
  <c r="E90" i="1"/>
  <c r="G89" i="1"/>
  <c r="E89" i="1"/>
  <c r="G88" i="1"/>
  <c r="E88" i="1"/>
  <c r="G87" i="1"/>
  <c r="E87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8" i="1"/>
  <c r="E78" i="1"/>
  <c r="G77" i="1"/>
  <c r="E77" i="1"/>
  <c r="G76" i="1"/>
  <c r="E76" i="1"/>
  <c r="G75" i="1"/>
  <c r="E75" i="1"/>
  <c r="G74" i="1"/>
  <c r="E74" i="1"/>
  <c r="G73" i="1"/>
  <c r="E73" i="1"/>
  <c r="G72" i="1"/>
  <c r="E72" i="1"/>
  <c r="G71" i="1"/>
  <c r="E71" i="1"/>
  <c r="G70" i="1"/>
  <c r="E70" i="1"/>
  <c r="G69" i="1"/>
  <c r="E69" i="1"/>
  <c r="G68" i="1"/>
  <c r="E68" i="1"/>
  <c r="G67" i="1"/>
  <c r="E67" i="1"/>
  <c r="G66" i="1"/>
  <c r="E66" i="1"/>
  <c r="G65" i="1"/>
  <c r="E65" i="1"/>
  <c r="G64" i="1"/>
  <c r="E64" i="1"/>
  <c r="G63" i="1"/>
  <c r="E63" i="1"/>
  <c r="G62" i="1"/>
  <c r="E62" i="1"/>
  <c r="G61" i="1"/>
  <c r="E61" i="1"/>
  <c r="G60" i="1"/>
  <c r="E60" i="1"/>
  <c r="G59" i="1"/>
  <c r="E59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E13" i="1" l="1"/>
  <c r="G13" i="1" l="1"/>
  <c r="F104" i="1" s="1"/>
  <c r="E102" i="1"/>
</calcChain>
</file>

<file path=xl/sharedStrings.xml><?xml version="1.0" encoding="utf-8"?>
<sst xmlns="http://schemas.openxmlformats.org/spreadsheetml/2006/main" count="190" uniqueCount="190">
  <si>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</si>
  <si>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</si>
  <si>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</si>
  <si>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</si>
  <si>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</si>
  <si>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</si>
  <si>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</si>
  <si>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</si>
  <si>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</si>
  <si>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</si>
  <si>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</si>
  <si>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</si>
  <si>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</si>
  <si>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</si>
  <si>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</si>
  <si>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3.1</t>
  </si>
  <si>
    <t>TOTAL PROPOSICIÓN ECONÓMICA DEL LICITADOR (sin IVA):</t>
  </si>
  <si>
    <t>2.3</t>
  </si>
  <si>
    <t>DEMOLICIONES</t>
  </si>
  <si>
    <t>Corte de pavimento</t>
  </si>
  <si>
    <t>Demolición manual con compresor estructuras hormigon armado</t>
  </si>
  <si>
    <t>Demolición estructuras hormigon armado con máquina</t>
  </si>
  <si>
    <t>Demolición manual solera hormigón en masa hasta 15cm</t>
  </si>
  <si>
    <t>Demolición máquina solera hormigón en masa hasta 15cm</t>
  </si>
  <si>
    <t>Levantado c/compresor de solado de aceras</t>
  </si>
  <si>
    <t>Demolición de pavimento aglomerado a mano hasta 10 cms</t>
  </si>
  <si>
    <t>Demolicion de pavimento asfáltico a máquina hasta 10 cms</t>
  </si>
  <si>
    <t>Demolición de bordillo sobre base de hormigón</t>
  </si>
  <si>
    <t>Levantado de bordillo sobre base de hormigón</t>
  </si>
  <si>
    <t>Desmontaje de punto de alumbrado público formado por luminaria</t>
  </si>
  <si>
    <t>Desmontaje del marco y la tapa de registro de pozos</t>
  </si>
  <si>
    <t>Desmontaje de elemento de mobiliario urbano</t>
  </si>
  <si>
    <t>Desmontaje de todo tipo de bolardos</t>
  </si>
  <si>
    <t>EXCAVACIONES Y ZANJAS</t>
  </si>
  <si>
    <t>Excavacion manual de catas, zanjas o pozos</t>
  </si>
  <si>
    <t>Excavacion en zanja terreno de transito</t>
  </si>
  <si>
    <t>Excavacion en zanja terreno duro incluso roca</t>
  </si>
  <si>
    <t>Relleno gravilla asiento y recubrimiento tuberia</t>
  </si>
  <si>
    <t>Relleno y compactación de zanja con tierra</t>
  </si>
  <si>
    <t>Relleno zanja con material seleccionado procedente prestamos</t>
  </si>
  <si>
    <t>Relleno zanja con zahorra artificial bajo pavimento asfáltico</t>
  </si>
  <si>
    <t>Relleno y compactación de zanja con hormigón no estructural</t>
  </si>
  <si>
    <t>REPOSICIÓN DE PAVIMENTOS Y OBRAS VARIAS</t>
  </si>
  <si>
    <t>Arqueta de registro 80x80x100 cm</t>
  </si>
  <si>
    <t>Arqueta de registro 40x40x60 cm</t>
  </si>
  <si>
    <t>Arqueta de registro 134x80 cm</t>
  </si>
  <si>
    <t>Arqueta de registro 164x80 cm</t>
  </si>
  <si>
    <t>Capa rodadura AC16 surf 50/70S de 5cm</t>
  </si>
  <si>
    <t>Adecuacion a la rasante de marco y la tapa de registro de pozos</t>
  </si>
  <si>
    <t>Bordillo prefabricado de hormigón</t>
  </si>
  <si>
    <t>Bordillo piedra caliza formatos diferentes</t>
  </si>
  <si>
    <t>Rígola protección bordillo</t>
  </si>
  <si>
    <t>Acera tipo terrazo sobre solera homigon</t>
  </si>
  <si>
    <t>Acera con adoquin sobre solera homigon</t>
  </si>
  <si>
    <t>Extendido de hormigón no estructural</t>
  </si>
  <si>
    <t>Base de pavimento realizada mediante relleno a cielo abierto,</t>
  </si>
  <si>
    <t>MATERIAL PARA REPARACIONES RED AGUA POTABLE</t>
  </si>
  <si>
    <t>TUBERIA DE POLIETILENO</t>
  </si>
  <si>
    <t>Reducción electrosoldable</t>
  </si>
  <si>
    <t>Tapón electrosoldable</t>
  </si>
  <si>
    <t>Te igual electrosoldable</t>
  </si>
  <si>
    <t>Te igual embridada</t>
  </si>
  <si>
    <t>Codo ajustable</t>
  </si>
  <si>
    <t>Manguito electrosoldable</t>
  </si>
  <si>
    <t>Portabridas de compresión</t>
  </si>
  <si>
    <t>Tubería PE-PP de doble pared corrugado, color negro</t>
  </si>
  <si>
    <t>Tubería de PVC de doble pared, corrugada, color teja</t>
  </si>
  <si>
    <t>Canalización de protección de cableado, con tubo protector de PE doble pared</t>
  </si>
  <si>
    <t>Tubería de PVC orientado</t>
  </si>
  <si>
    <t>Tubería abastecimiento</t>
  </si>
  <si>
    <t>Tubería de abastecimiento acerrojada</t>
  </si>
  <si>
    <t>Codo EE</t>
  </si>
  <si>
    <t>Codo BB</t>
  </si>
  <si>
    <t>TE EEB</t>
  </si>
  <si>
    <t>TE BBB</t>
  </si>
  <si>
    <t>Cono BB reducción</t>
  </si>
  <si>
    <t>Manguito EE</t>
  </si>
  <si>
    <t>Empalme BE</t>
  </si>
  <si>
    <t>Piezas especiales carrete embriado</t>
  </si>
  <si>
    <t>Manguito universal</t>
  </si>
  <si>
    <t>Abrazadera de reparación</t>
  </si>
  <si>
    <t>Collarín de toma para PVC-O</t>
  </si>
  <si>
    <t>Collarín de toma para tubos PVC-PE</t>
  </si>
  <si>
    <t>Collarín de toma universal salida brida</t>
  </si>
  <si>
    <t>Collarín toma en carga integral SWIC para tubos PVC-PE</t>
  </si>
  <si>
    <t>Pieza de toma</t>
  </si>
  <si>
    <t>Collarín de reparación</t>
  </si>
  <si>
    <t>Bridas doble cámara autobrocantes PVC-PE</t>
  </si>
  <si>
    <t>Filtros para contador</t>
  </si>
  <si>
    <t>Carrete desmontaje</t>
  </si>
  <si>
    <t>Piezas universales</t>
  </si>
  <si>
    <t>Válvulas de compuerta. PN 10/16 Serie larga. Bridas</t>
  </si>
  <si>
    <t>Válvulas de compuerta. PN 10/16 Serie corta. Bridas</t>
  </si>
  <si>
    <t>Válvulas de compuerta. PN 25 Serie larga. Bridas</t>
  </si>
  <si>
    <t>Accionamiento válvulas de compuerta</t>
  </si>
  <si>
    <t>Válvulas de mariposa. Manual PN 10/16. Junta vulcanizada</t>
  </si>
  <si>
    <t>Válvuas de mariposas. Manual. PN 25. Doble brida</t>
  </si>
  <si>
    <t>Palanca mariposa serie 75</t>
  </si>
  <si>
    <t>Válvula reductora presión</t>
  </si>
  <si>
    <t>Válvula mantenedoras de presión</t>
  </si>
  <si>
    <t>Válvulas limitadoras de caudal</t>
  </si>
  <si>
    <t>Válvulas de retención</t>
  </si>
  <si>
    <t>Válvulas de registro</t>
  </si>
  <si>
    <t>Ventosas agua limpia</t>
  </si>
  <si>
    <t>Ventosas agua residual</t>
  </si>
  <si>
    <t>Caudalímetros electromagnéticos</t>
  </si>
  <si>
    <t>PARTIDA ALZADA MANTENIMIENTO CORRECTIVO</t>
  </si>
  <si>
    <t>Partida alzada mantenimiento correctivo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</si>
  <si>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40.000,00 € de mantenimiento correctivo que se mantienen inalterables)</t>
    </r>
  </si>
  <si>
    <t>MEJORA DEL RENDIMIENTO DE LA RED DE AGUA POTABLE DEL PUERTO DE PALMA</t>
  </si>
  <si>
    <t>Expediente E24-0065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</si>
  <si>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</si>
  <si>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</si>
  <si>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</si>
  <si>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</si>
  <si>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</si>
  <si>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</si>
  <si>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</si>
  <si>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</si>
  <si>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</si>
  <si>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0.10</t>
  </si>
  <si>
    <t>0.11</t>
  </si>
  <si>
    <t>0.12</t>
  </si>
  <si>
    <t>0.13</t>
  </si>
  <si>
    <t>0.14</t>
  </si>
  <si>
    <t>1.3</t>
  </si>
  <si>
    <t>1.4</t>
  </si>
  <si>
    <t>1.5</t>
  </si>
  <si>
    <t>1.6</t>
  </si>
  <si>
    <t>1.7</t>
  </si>
  <si>
    <t>1.8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</si>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</sst>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2" fontId="17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64" fontId="12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0" fontId="7" fillId="2" borderId="29" xfId="0" applyFont="1" applyFill="1" applyBorder="1" applyAlignment="1">
      <alignment horizontal="right" wrapText="1"/>
    </xf>
    <xf numFmtId="0" fontId="8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4" fillId="2" borderId="15" xfId="0" applyFont="1" applyFill="1" applyBorder="1" applyAlignment="1">
      <alignment horizontal="right" vertical="center" wrapText="1"/>
    </xf>
    <xf numFmtId="164" fontId="15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  <xf numFmtId="0" fontId="7" fillId="2" borderId="28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16"/>
  <sheetViews>
    <sheetView tabSelected="1" workbookViewId="0">
      <selection activeCell="C8" sqref="C8:G9"/>
    </sheetView>
  </sheetViews>
  <sheetFormatPr baseColWidth="10" defaultColWidth="14.44140625" defaultRowHeight="15" customHeight="1" x14ac:dyDescent="0.3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8" t="s">
        <v>109</v>
      </c>
      <c r="B2" s="40"/>
      <c r="C2" s="40"/>
      <c r="D2" s="40"/>
      <c r="E2" s="40"/>
      <c r="F2" s="40"/>
      <c r="G2" s="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0" t="s">
        <v>110</v>
      </c>
      <c r="B3" s="51"/>
      <c r="C3" s="51"/>
      <c r="D3" s="51"/>
      <c r="E3" s="51"/>
      <c r="F3" s="51"/>
      <c r="G3" s="5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3" t="s">
        <v>1</v>
      </c>
      <c r="B5" s="40"/>
      <c r="C5" s="40"/>
      <c r="D5" s="40"/>
      <c r="E5" s="40"/>
      <c r="F5" s="40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4" t="s">
        <v>2</v>
      </c>
      <c r="B6" s="40"/>
      <c r="C6" s="40"/>
      <c r="D6" s="40"/>
      <c r="E6" s="40"/>
      <c r="F6" s="40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1"/>
      <c r="B9" s="40"/>
      <c r="C9" s="58"/>
      <c r="D9" s="51"/>
      <c r="E9" s="51"/>
      <c r="F9" s="51"/>
      <c r="G9" s="5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799999999999997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>
        <v>0</v>
      </c>
      <c r="B12" s="14" t="s">
        <v>18</v>
      </c>
      <c r="C12" s="6"/>
      <c r="D12" s="6"/>
      <c r="E12" s="6"/>
      <c r="F12" s="36"/>
      <c r="G12" s="37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111</v>
      </c>
      <c r="B13" s="7" t="s">
        <v>19</v>
      </c>
      <c r="C13" s="8">
        <v>1000</v>
      </c>
      <c r="D13" s="9">
        <v>6.85</v>
      </c>
      <c r="E13" s="9">
        <f>ROUND(D13*C13,2)</f>
        <v>6850</v>
      </c>
      <c r="F13" s="35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112</v>
      </c>
      <c r="B14" s="7" t="s">
        <v>20</v>
      </c>
      <c r="C14" s="8">
        <v>25</v>
      </c>
      <c r="D14" s="9">
        <v>239.38</v>
      </c>
      <c r="E14" s="9">
        <f t="shared" ref="E14:E77" si="1">ROUND(D14*C14,2)</f>
        <v>5984.5</v>
      </c>
      <c r="F14" s="35">
        <v>0</v>
      </c>
      <c r="G14" s="27">
        <f t="shared" ref="G14:G77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 t="s">
        <v>113</v>
      </c>
      <c r="B15" s="7" t="s">
        <v>21</v>
      </c>
      <c r="C15" s="8">
        <v>50</v>
      </c>
      <c r="D15" s="9">
        <v>103.36</v>
      </c>
      <c r="E15" s="9">
        <f t="shared" si="1"/>
        <v>5168</v>
      </c>
      <c r="F15" s="35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114</v>
      </c>
      <c r="B16" s="7" t="s">
        <v>22</v>
      </c>
      <c r="C16" s="8">
        <v>25</v>
      </c>
      <c r="D16" s="9">
        <v>37.24</v>
      </c>
      <c r="E16" s="9">
        <f t="shared" si="1"/>
        <v>931</v>
      </c>
      <c r="F16" s="35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115</v>
      </c>
      <c r="B17" s="7" t="s">
        <v>23</v>
      </c>
      <c r="C17" s="8">
        <v>50</v>
      </c>
      <c r="D17" s="9">
        <v>28.01</v>
      </c>
      <c r="E17" s="9">
        <f t="shared" si="1"/>
        <v>1400.5</v>
      </c>
      <c r="F17" s="35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116</v>
      </c>
      <c r="B18" s="7" t="s">
        <v>24</v>
      </c>
      <c r="C18" s="8">
        <v>500</v>
      </c>
      <c r="D18" s="9">
        <v>4.8</v>
      </c>
      <c r="E18" s="9">
        <f t="shared" si="1"/>
        <v>2400</v>
      </c>
      <c r="F18" s="35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117</v>
      </c>
      <c r="B19" s="7" t="s">
        <v>25</v>
      </c>
      <c r="C19" s="8">
        <v>100</v>
      </c>
      <c r="D19" s="9">
        <v>28.87</v>
      </c>
      <c r="E19" s="9">
        <f t="shared" si="1"/>
        <v>2887</v>
      </c>
      <c r="F19" s="35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118</v>
      </c>
      <c r="B20" s="7" t="s">
        <v>26</v>
      </c>
      <c r="C20" s="8">
        <v>200</v>
      </c>
      <c r="D20" s="9">
        <v>14.16</v>
      </c>
      <c r="E20" s="9">
        <f t="shared" si="1"/>
        <v>2832</v>
      </c>
      <c r="F20" s="35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119</v>
      </c>
      <c r="B21" s="7" t="s">
        <v>27</v>
      </c>
      <c r="C21" s="8">
        <v>500</v>
      </c>
      <c r="D21" s="9">
        <v>1.23</v>
      </c>
      <c r="E21" s="9">
        <f t="shared" si="1"/>
        <v>615</v>
      </c>
      <c r="F21" s="35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120</v>
      </c>
      <c r="B22" s="7" t="s">
        <v>28</v>
      </c>
      <c r="C22" s="8">
        <v>250</v>
      </c>
      <c r="D22" s="9">
        <v>7.09</v>
      </c>
      <c r="E22" s="9">
        <f t="shared" si="1"/>
        <v>1772.5</v>
      </c>
      <c r="F22" s="35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121</v>
      </c>
      <c r="B23" s="7" t="s">
        <v>29</v>
      </c>
      <c r="C23" s="8">
        <v>15</v>
      </c>
      <c r="D23" s="9">
        <v>42.39</v>
      </c>
      <c r="E23" s="9">
        <f t="shared" si="1"/>
        <v>635.85</v>
      </c>
      <c r="F23" s="35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122</v>
      </c>
      <c r="B24" s="7" t="s">
        <v>30</v>
      </c>
      <c r="C24" s="8">
        <v>50</v>
      </c>
      <c r="D24" s="9">
        <v>16.239999999999998</v>
      </c>
      <c r="E24" s="9">
        <f t="shared" si="1"/>
        <v>812</v>
      </c>
      <c r="F24" s="35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123</v>
      </c>
      <c r="B25" s="7" t="s">
        <v>31</v>
      </c>
      <c r="C25" s="8">
        <v>50</v>
      </c>
      <c r="D25" s="9">
        <v>2.34</v>
      </c>
      <c r="E25" s="9">
        <f t="shared" si="1"/>
        <v>117</v>
      </c>
      <c r="F25" s="35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 x14ac:dyDescent="0.35">
      <c r="A26" s="26" t="s">
        <v>124</v>
      </c>
      <c r="B26" s="7" t="s">
        <v>32</v>
      </c>
      <c r="C26" s="8">
        <v>50</v>
      </c>
      <c r="D26" s="9">
        <v>19.3</v>
      </c>
      <c r="E26" s="9">
        <f t="shared" si="1"/>
        <v>965</v>
      </c>
      <c r="F26" s="35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>
        <v>1</v>
      </c>
      <c r="B27" s="14" t="s">
        <v>33</v>
      </c>
      <c r="C27" s="6"/>
      <c r="D27" s="6"/>
      <c r="E27" s="6"/>
      <c r="F27" s="36"/>
      <c r="G27" s="37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11</v>
      </c>
      <c r="B28" s="7" t="s">
        <v>34</v>
      </c>
      <c r="C28" s="8">
        <v>25</v>
      </c>
      <c r="D28" s="9">
        <v>139.15</v>
      </c>
      <c r="E28" s="9">
        <f t="shared" si="1"/>
        <v>3478.75</v>
      </c>
      <c r="F28" s="35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12</v>
      </c>
      <c r="B29" s="7" t="s">
        <v>35</v>
      </c>
      <c r="C29" s="8">
        <v>50</v>
      </c>
      <c r="D29" s="9">
        <v>44.13</v>
      </c>
      <c r="E29" s="9">
        <f t="shared" si="1"/>
        <v>2206.5</v>
      </c>
      <c r="F29" s="35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125</v>
      </c>
      <c r="B30" s="7" t="s">
        <v>36</v>
      </c>
      <c r="C30" s="8">
        <v>25</v>
      </c>
      <c r="D30" s="9">
        <v>87.86</v>
      </c>
      <c r="E30" s="9">
        <f t="shared" si="1"/>
        <v>2196.5</v>
      </c>
      <c r="F30" s="35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126</v>
      </c>
      <c r="B31" s="7" t="s">
        <v>37</v>
      </c>
      <c r="C31" s="8">
        <v>25</v>
      </c>
      <c r="D31" s="9">
        <v>113.97</v>
      </c>
      <c r="E31" s="9">
        <f t="shared" si="1"/>
        <v>2849.25</v>
      </c>
      <c r="F31" s="35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127</v>
      </c>
      <c r="B32" s="7" t="s">
        <v>38</v>
      </c>
      <c r="C32" s="8">
        <v>25</v>
      </c>
      <c r="D32" s="9">
        <v>5.93</v>
      </c>
      <c r="E32" s="9">
        <f t="shared" si="1"/>
        <v>148.25</v>
      </c>
      <c r="F32" s="35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128</v>
      </c>
      <c r="B33" s="7" t="s">
        <v>39</v>
      </c>
      <c r="C33" s="8">
        <v>25</v>
      </c>
      <c r="D33" s="9">
        <v>14.07</v>
      </c>
      <c r="E33" s="9">
        <f t="shared" si="1"/>
        <v>351.75</v>
      </c>
      <c r="F33" s="35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 t="s">
        <v>129</v>
      </c>
      <c r="B34" s="7" t="s">
        <v>40</v>
      </c>
      <c r="C34" s="8">
        <v>25</v>
      </c>
      <c r="D34" s="9">
        <v>41.92</v>
      </c>
      <c r="E34" s="9">
        <f t="shared" si="1"/>
        <v>1048</v>
      </c>
      <c r="F34" s="35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35">
      <c r="A35" s="26" t="s">
        <v>130</v>
      </c>
      <c r="B35" s="7" t="s">
        <v>41</v>
      </c>
      <c r="C35" s="8">
        <v>10</v>
      </c>
      <c r="D35" s="9">
        <v>41.46</v>
      </c>
      <c r="E35" s="9">
        <f t="shared" si="1"/>
        <v>414.6</v>
      </c>
      <c r="F35" s="35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>
        <v>2</v>
      </c>
      <c r="B36" s="14" t="s">
        <v>42</v>
      </c>
      <c r="C36" s="6"/>
      <c r="D36" s="6"/>
      <c r="E36" s="6"/>
      <c r="F36" s="36"/>
      <c r="G36" s="37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13</v>
      </c>
      <c r="B37" s="7" t="s">
        <v>43</v>
      </c>
      <c r="C37" s="8">
        <v>5</v>
      </c>
      <c r="D37" s="9">
        <v>283.98</v>
      </c>
      <c r="E37" s="9">
        <f t="shared" si="1"/>
        <v>1419.9</v>
      </c>
      <c r="F37" s="35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14</v>
      </c>
      <c r="B38" s="7" t="s">
        <v>44</v>
      </c>
      <c r="C38" s="8">
        <v>10</v>
      </c>
      <c r="D38" s="9">
        <v>168.53</v>
      </c>
      <c r="E38" s="9">
        <f t="shared" si="1"/>
        <v>1685.3</v>
      </c>
      <c r="F38" s="35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17</v>
      </c>
      <c r="B39" s="7" t="s">
        <v>45</v>
      </c>
      <c r="C39" s="8">
        <v>3</v>
      </c>
      <c r="D39" s="9">
        <v>373.04</v>
      </c>
      <c r="E39" s="9">
        <f t="shared" si="1"/>
        <v>1119.1199999999999</v>
      </c>
      <c r="F39" s="35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131</v>
      </c>
      <c r="B40" s="7" t="s">
        <v>46</v>
      </c>
      <c r="C40" s="8">
        <v>2</v>
      </c>
      <c r="D40" s="9">
        <v>373.04</v>
      </c>
      <c r="E40" s="9">
        <f t="shared" si="1"/>
        <v>746.08</v>
      </c>
      <c r="F40" s="35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132</v>
      </c>
      <c r="B41" s="7" t="s">
        <v>47</v>
      </c>
      <c r="C41" s="8">
        <v>100</v>
      </c>
      <c r="D41" s="9">
        <v>129.28</v>
      </c>
      <c r="E41" s="9">
        <f t="shared" si="1"/>
        <v>12928</v>
      </c>
      <c r="F41" s="35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 t="s">
        <v>133</v>
      </c>
      <c r="B42" s="7" t="s">
        <v>48</v>
      </c>
      <c r="C42" s="8">
        <v>40</v>
      </c>
      <c r="D42" s="9">
        <v>75.33</v>
      </c>
      <c r="E42" s="9">
        <f t="shared" si="1"/>
        <v>3013.2</v>
      </c>
      <c r="F42" s="35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134</v>
      </c>
      <c r="B43" s="7" t="s">
        <v>49</v>
      </c>
      <c r="C43" s="8">
        <v>50</v>
      </c>
      <c r="D43" s="9">
        <v>41.16</v>
      </c>
      <c r="E43" s="9">
        <f t="shared" si="1"/>
        <v>2058</v>
      </c>
      <c r="F43" s="35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 t="s">
        <v>135</v>
      </c>
      <c r="B44" s="7" t="s">
        <v>50</v>
      </c>
      <c r="C44" s="8">
        <v>50</v>
      </c>
      <c r="D44" s="9">
        <v>51.69</v>
      </c>
      <c r="E44" s="9">
        <f t="shared" si="1"/>
        <v>2584.5</v>
      </c>
      <c r="F44" s="35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136</v>
      </c>
      <c r="B45" s="7" t="s">
        <v>51</v>
      </c>
      <c r="C45" s="8">
        <v>50</v>
      </c>
      <c r="D45" s="9">
        <v>28.42</v>
      </c>
      <c r="E45" s="9">
        <f t="shared" si="1"/>
        <v>1421</v>
      </c>
      <c r="F45" s="35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137</v>
      </c>
      <c r="B46" s="7" t="s">
        <v>52</v>
      </c>
      <c r="C46" s="8">
        <v>50</v>
      </c>
      <c r="D46" s="9">
        <v>50.65</v>
      </c>
      <c r="E46" s="9">
        <f t="shared" si="1"/>
        <v>2532.5</v>
      </c>
      <c r="F46" s="35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 t="s">
        <v>138</v>
      </c>
      <c r="B47" s="7" t="s">
        <v>53</v>
      </c>
      <c r="C47" s="8">
        <v>50</v>
      </c>
      <c r="D47" s="9">
        <v>110.67</v>
      </c>
      <c r="E47" s="9">
        <f t="shared" si="1"/>
        <v>5533.5</v>
      </c>
      <c r="F47" s="35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139</v>
      </c>
      <c r="B48" s="7" t="s">
        <v>54</v>
      </c>
      <c r="C48" s="8">
        <v>25</v>
      </c>
      <c r="D48" s="9">
        <v>120.19</v>
      </c>
      <c r="E48" s="9">
        <f t="shared" si="1"/>
        <v>3004.75</v>
      </c>
      <c r="F48" s="35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thickBot="1" x14ac:dyDescent="0.35">
      <c r="A49" s="26" t="s">
        <v>140</v>
      </c>
      <c r="B49" s="7" t="s">
        <v>55</v>
      </c>
      <c r="C49" s="8">
        <v>50</v>
      </c>
      <c r="D49" s="9">
        <v>36.43</v>
      </c>
      <c r="E49" s="9">
        <f t="shared" si="1"/>
        <v>1821.5</v>
      </c>
      <c r="F49" s="35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>
        <v>3</v>
      </c>
      <c r="B50" s="14" t="s">
        <v>56</v>
      </c>
      <c r="C50" s="6"/>
      <c r="D50" s="6"/>
      <c r="E50" s="6"/>
      <c r="F50" s="36"/>
      <c r="G50" s="37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 t="s">
        <v>15</v>
      </c>
      <c r="B51" s="7" t="s">
        <v>57</v>
      </c>
      <c r="C51" s="8">
        <v>1</v>
      </c>
      <c r="D51" s="9">
        <v>62.74</v>
      </c>
      <c r="E51" s="9">
        <f t="shared" si="1"/>
        <v>62.74</v>
      </c>
      <c r="F51" s="35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141</v>
      </c>
      <c r="B52" s="7" t="s">
        <v>58</v>
      </c>
      <c r="C52" s="8">
        <v>1</v>
      </c>
      <c r="D52" s="9">
        <v>289.92</v>
      </c>
      <c r="E52" s="9">
        <f t="shared" si="1"/>
        <v>289.92</v>
      </c>
      <c r="F52" s="35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142</v>
      </c>
      <c r="B53" s="7" t="s">
        <v>59</v>
      </c>
      <c r="C53" s="8">
        <v>1</v>
      </c>
      <c r="D53" s="9">
        <v>192.99</v>
      </c>
      <c r="E53" s="9">
        <f t="shared" si="1"/>
        <v>192.99</v>
      </c>
      <c r="F53" s="35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 t="s">
        <v>143</v>
      </c>
      <c r="B54" s="7" t="s">
        <v>60</v>
      </c>
      <c r="C54" s="8">
        <v>1</v>
      </c>
      <c r="D54" s="9">
        <v>247.44</v>
      </c>
      <c r="E54" s="9">
        <f t="shared" si="1"/>
        <v>247.44</v>
      </c>
      <c r="F54" s="35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144</v>
      </c>
      <c r="B55" s="7" t="s">
        <v>61</v>
      </c>
      <c r="C55" s="8">
        <v>1</v>
      </c>
      <c r="D55" s="9">
        <v>612.83000000000004</v>
      </c>
      <c r="E55" s="9">
        <f t="shared" si="1"/>
        <v>612.83000000000004</v>
      </c>
      <c r="F55" s="35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 t="s">
        <v>145</v>
      </c>
      <c r="B56" s="7" t="s">
        <v>62</v>
      </c>
      <c r="C56" s="8">
        <v>1</v>
      </c>
      <c r="D56" s="9">
        <v>553.23</v>
      </c>
      <c r="E56" s="9">
        <f t="shared" si="1"/>
        <v>553.23</v>
      </c>
      <c r="F56" s="35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146</v>
      </c>
      <c r="B57" s="7" t="s">
        <v>63</v>
      </c>
      <c r="C57" s="8">
        <v>1</v>
      </c>
      <c r="D57" s="9">
        <v>64.11</v>
      </c>
      <c r="E57" s="9">
        <f t="shared" si="1"/>
        <v>64.11</v>
      </c>
      <c r="F57" s="35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 t="s">
        <v>147</v>
      </c>
      <c r="B58" s="7" t="s">
        <v>64</v>
      </c>
      <c r="C58" s="8">
        <v>1</v>
      </c>
      <c r="D58" s="9">
        <v>304.38</v>
      </c>
      <c r="E58" s="9">
        <f t="shared" si="1"/>
        <v>304.38</v>
      </c>
      <c r="F58" s="35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6" t="s">
        <v>148</v>
      </c>
      <c r="B59" s="7" t="s">
        <v>65</v>
      </c>
      <c r="C59" s="8">
        <v>1</v>
      </c>
      <c r="D59" s="9">
        <v>16.55</v>
      </c>
      <c r="E59" s="9">
        <f t="shared" si="1"/>
        <v>16.55</v>
      </c>
      <c r="F59" s="35">
        <v>0</v>
      </c>
      <c r="G59" s="27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149</v>
      </c>
      <c r="B60" s="7" t="s">
        <v>66</v>
      </c>
      <c r="C60" s="8">
        <v>1</v>
      </c>
      <c r="D60" s="9">
        <v>9.7899999999999991</v>
      </c>
      <c r="E60" s="9">
        <f t="shared" si="1"/>
        <v>9.7899999999999991</v>
      </c>
      <c r="F60" s="35">
        <v>0</v>
      </c>
      <c r="G60" s="27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6" t="s">
        <v>150</v>
      </c>
      <c r="B61" s="7" t="s">
        <v>67</v>
      </c>
      <c r="C61" s="8">
        <v>1</v>
      </c>
      <c r="D61" s="9">
        <v>9.2899999999999991</v>
      </c>
      <c r="E61" s="9">
        <f t="shared" si="1"/>
        <v>9.2899999999999991</v>
      </c>
      <c r="F61" s="35">
        <v>0</v>
      </c>
      <c r="G61" s="27">
        <f t="shared" si="2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6" t="s">
        <v>151</v>
      </c>
      <c r="B62" s="7" t="s">
        <v>68</v>
      </c>
      <c r="C62" s="8">
        <v>1</v>
      </c>
      <c r="D62" s="9">
        <v>22.43</v>
      </c>
      <c r="E62" s="9">
        <f t="shared" si="1"/>
        <v>22.43</v>
      </c>
      <c r="F62" s="35">
        <v>0</v>
      </c>
      <c r="G62" s="27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 t="s">
        <v>152</v>
      </c>
      <c r="B63" s="7" t="s">
        <v>69</v>
      </c>
      <c r="C63" s="8">
        <v>1</v>
      </c>
      <c r="D63" s="9">
        <v>5.51</v>
      </c>
      <c r="E63" s="9">
        <f t="shared" si="1"/>
        <v>5.51</v>
      </c>
      <c r="F63" s="35">
        <v>0</v>
      </c>
      <c r="G63" s="27">
        <f t="shared" si="2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6" t="s">
        <v>153</v>
      </c>
      <c r="B64" s="7" t="s">
        <v>70</v>
      </c>
      <c r="C64" s="8">
        <v>1</v>
      </c>
      <c r="D64" s="9">
        <v>5.51</v>
      </c>
      <c r="E64" s="9">
        <f t="shared" si="1"/>
        <v>5.51</v>
      </c>
      <c r="F64" s="35">
        <v>0</v>
      </c>
      <c r="G64" s="27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 t="s">
        <v>154</v>
      </c>
      <c r="B65" s="7" t="s">
        <v>71</v>
      </c>
      <c r="C65" s="8">
        <v>1</v>
      </c>
      <c r="D65" s="9">
        <v>5.51</v>
      </c>
      <c r="E65" s="9">
        <f t="shared" si="1"/>
        <v>5.51</v>
      </c>
      <c r="F65" s="35">
        <v>0</v>
      </c>
      <c r="G65" s="27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6" t="s">
        <v>155</v>
      </c>
      <c r="B66" s="7" t="s">
        <v>72</v>
      </c>
      <c r="C66" s="8">
        <v>1</v>
      </c>
      <c r="D66" s="9">
        <v>5.51</v>
      </c>
      <c r="E66" s="9">
        <f t="shared" si="1"/>
        <v>5.51</v>
      </c>
      <c r="F66" s="35">
        <v>0</v>
      </c>
      <c r="G66" s="27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6" t="s">
        <v>156</v>
      </c>
      <c r="B67" s="7" t="s">
        <v>73</v>
      </c>
      <c r="C67" s="8">
        <v>1</v>
      </c>
      <c r="D67" s="9">
        <v>5.51</v>
      </c>
      <c r="E67" s="9">
        <f t="shared" si="1"/>
        <v>5.51</v>
      </c>
      <c r="F67" s="35">
        <v>0</v>
      </c>
      <c r="G67" s="27">
        <f t="shared" si="2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 t="s">
        <v>157</v>
      </c>
      <c r="B68" s="7" t="s">
        <v>74</v>
      </c>
      <c r="C68" s="8">
        <v>1</v>
      </c>
      <c r="D68" s="9">
        <v>5.51</v>
      </c>
      <c r="E68" s="9">
        <f t="shared" si="1"/>
        <v>5.51</v>
      </c>
      <c r="F68" s="35">
        <v>0</v>
      </c>
      <c r="G68" s="27">
        <f t="shared" si="2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6" t="s">
        <v>158</v>
      </c>
      <c r="B69" s="7" t="s">
        <v>75</v>
      </c>
      <c r="C69" s="8">
        <v>1</v>
      </c>
      <c r="D69" s="9">
        <v>5.51</v>
      </c>
      <c r="E69" s="9">
        <f t="shared" si="1"/>
        <v>5.51</v>
      </c>
      <c r="F69" s="35">
        <v>0</v>
      </c>
      <c r="G69" s="27">
        <f t="shared" si="2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 t="s">
        <v>159</v>
      </c>
      <c r="B70" s="7" t="s">
        <v>76</v>
      </c>
      <c r="C70" s="8">
        <v>1</v>
      </c>
      <c r="D70" s="9">
        <v>5.51</v>
      </c>
      <c r="E70" s="9">
        <f t="shared" si="1"/>
        <v>5.51</v>
      </c>
      <c r="F70" s="35">
        <v>0</v>
      </c>
      <c r="G70" s="27">
        <f t="shared" si="2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 t="s">
        <v>160</v>
      </c>
      <c r="B71" s="7" t="s">
        <v>77</v>
      </c>
      <c r="C71" s="8">
        <v>1</v>
      </c>
      <c r="D71" s="9">
        <v>5.51</v>
      </c>
      <c r="E71" s="9">
        <f t="shared" si="1"/>
        <v>5.51</v>
      </c>
      <c r="F71" s="35">
        <v>0</v>
      </c>
      <c r="G71" s="27">
        <f t="shared" si="2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 t="s">
        <v>161</v>
      </c>
      <c r="B72" s="7" t="s">
        <v>78</v>
      </c>
      <c r="C72" s="8">
        <v>1</v>
      </c>
      <c r="D72" s="9">
        <v>5.51</v>
      </c>
      <c r="E72" s="9">
        <f t="shared" si="1"/>
        <v>5.51</v>
      </c>
      <c r="F72" s="35">
        <v>0</v>
      </c>
      <c r="G72" s="27">
        <f t="shared" si="2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 t="s">
        <v>162</v>
      </c>
      <c r="B73" s="7" t="s">
        <v>79</v>
      </c>
      <c r="C73" s="8">
        <v>1</v>
      </c>
      <c r="D73" s="9">
        <v>5.51</v>
      </c>
      <c r="E73" s="9">
        <f t="shared" si="1"/>
        <v>5.51</v>
      </c>
      <c r="F73" s="35">
        <v>0</v>
      </c>
      <c r="G73" s="27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6" t="s">
        <v>163</v>
      </c>
      <c r="B74" s="7" t="s">
        <v>80</v>
      </c>
      <c r="C74" s="8">
        <v>1</v>
      </c>
      <c r="D74" s="9">
        <v>5.51</v>
      </c>
      <c r="E74" s="9">
        <f t="shared" si="1"/>
        <v>5.51</v>
      </c>
      <c r="F74" s="35">
        <v>0</v>
      </c>
      <c r="G74" s="27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6" t="s">
        <v>164</v>
      </c>
      <c r="B75" s="7" t="s">
        <v>81</v>
      </c>
      <c r="C75" s="8">
        <v>1</v>
      </c>
      <c r="D75" s="9">
        <v>5.51</v>
      </c>
      <c r="E75" s="9">
        <f t="shared" si="1"/>
        <v>5.51</v>
      </c>
      <c r="F75" s="35">
        <v>0</v>
      </c>
      <c r="G75" s="27">
        <f t="shared" si="2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6" t="s">
        <v>165</v>
      </c>
      <c r="B76" s="7" t="s">
        <v>82</v>
      </c>
      <c r="C76" s="8">
        <v>1</v>
      </c>
      <c r="D76" s="9">
        <v>5.51</v>
      </c>
      <c r="E76" s="9">
        <f t="shared" si="1"/>
        <v>5.51</v>
      </c>
      <c r="F76" s="35">
        <v>0</v>
      </c>
      <c r="G76" s="27">
        <f t="shared" si="2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6" t="s">
        <v>166</v>
      </c>
      <c r="B77" s="7" t="s">
        <v>83</v>
      </c>
      <c r="C77" s="8">
        <v>1</v>
      </c>
      <c r="D77" s="9">
        <v>5.51</v>
      </c>
      <c r="E77" s="9">
        <f t="shared" si="1"/>
        <v>5.51</v>
      </c>
      <c r="F77" s="35">
        <v>0</v>
      </c>
      <c r="G77" s="27">
        <f t="shared" si="2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 t="s">
        <v>167</v>
      </c>
      <c r="B78" s="7" t="s">
        <v>84</v>
      </c>
      <c r="C78" s="8">
        <v>1</v>
      </c>
      <c r="D78" s="9">
        <v>5.51</v>
      </c>
      <c r="E78" s="9">
        <f t="shared" ref="E78:E101" si="3">ROUND(D78*C78,2)</f>
        <v>5.51</v>
      </c>
      <c r="F78" s="35">
        <v>0</v>
      </c>
      <c r="G78" s="27">
        <f t="shared" ref="G78:G101" si="4">IF(F78&gt;D78,F78/0,ROUND(C78*F78,2))</f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6" t="s">
        <v>168</v>
      </c>
      <c r="B79" s="7" t="s">
        <v>85</v>
      </c>
      <c r="C79" s="8">
        <v>1</v>
      </c>
      <c r="D79" s="9">
        <v>5.51</v>
      </c>
      <c r="E79" s="9">
        <f t="shared" si="3"/>
        <v>5.51</v>
      </c>
      <c r="F79" s="35">
        <v>0</v>
      </c>
      <c r="G79" s="27">
        <f t="shared" si="4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 t="s">
        <v>169</v>
      </c>
      <c r="B80" s="7" t="s">
        <v>86</v>
      </c>
      <c r="C80" s="8">
        <v>1</v>
      </c>
      <c r="D80" s="9">
        <v>5.51</v>
      </c>
      <c r="E80" s="9">
        <f t="shared" si="3"/>
        <v>5.51</v>
      </c>
      <c r="F80" s="35">
        <v>0</v>
      </c>
      <c r="G80" s="27">
        <f t="shared" si="4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6" t="s">
        <v>170</v>
      </c>
      <c r="B81" s="7" t="s">
        <v>87</v>
      </c>
      <c r="C81" s="8">
        <v>1</v>
      </c>
      <c r="D81" s="9">
        <v>5.51</v>
      </c>
      <c r="E81" s="9">
        <f t="shared" si="3"/>
        <v>5.51</v>
      </c>
      <c r="F81" s="35">
        <v>0</v>
      </c>
      <c r="G81" s="27">
        <f t="shared" si="4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 t="s">
        <v>171</v>
      </c>
      <c r="B82" s="7" t="s">
        <v>88</v>
      </c>
      <c r="C82" s="8">
        <v>1</v>
      </c>
      <c r="D82" s="9">
        <v>5.51</v>
      </c>
      <c r="E82" s="9">
        <f t="shared" si="3"/>
        <v>5.51</v>
      </c>
      <c r="F82" s="35">
        <v>0</v>
      </c>
      <c r="G82" s="27">
        <f t="shared" si="4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6" t="s">
        <v>172</v>
      </c>
      <c r="B83" s="7" t="s">
        <v>89</v>
      </c>
      <c r="C83" s="8">
        <v>1</v>
      </c>
      <c r="D83" s="9">
        <v>5.51</v>
      </c>
      <c r="E83" s="9">
        <f t="shared" si="3"/>
        <v>5.51</v>
      </c>
      <c r="F83" s="35">
        <v>0</v>
      </c>
      <c r="G83" s="27">
        <f t="shared" si="4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6" t="s">
        <v>173</v>
      </c>
      <c r="B84" s="7" t="s">
        <v>90</v>
      </c>
      <c r="C84" s="8">
        <v>1</v>
      </c>
      <c r="D84" s="9">
        <v>5.51</v>
      </c>
      <c r="E84" s="9">
        <f t="shared" si="3"/>
        <v>5.51</v>
      </c>
      <c r="F84" s="35">
        <v>0</v>
      </c>
      <c r="G84" s="27">
        <f t="shared" si="4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 t="s">
        <v>174</v>
      </c>
      <c r="B85" s="7" t="s">
        <v>91</v>
      </c>
      <c r="C85" s="8">
        <v>1</v>
      </c>
      <c r="D85" s="9">
        <v>2846.3</v>
      </c>
      <c r="E85" s="9">
        <f t="shared" si="3"/>
        <v>2846.3</v>
      </c>
      <c r="F85" s="35">
        <v>0</v>
      </c>
      <c r="G85" s="27">
        <f t="shared" si="4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 t="s">
        <v>175</v>
      </c>
      <c r="B86" s="7" t="s">
        <v>92</v>
      </c>
      <c r="C86" s="8">
        <v>1</v>
      </c>
      <c r="D86" s="9">
        <v>5647.5</v>
      </c>
      <c r="E86" s="9">
        <f t="shared" si="3"/>
        <v>5647.5</v>
      </c>
      <c r="F86" s="35">
        <v>0</v>
      </c>
      <c r="G86" s="27">
        <f t="shared" si="4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6" t="s">
        <v>176</v>
      </c>
      <c r="B87" s="7" t="s">
        <v>93</v>
      </c>
      <c r="C87" s="8">
        <v>1</v>
      </c>
      <c r="D87" s="9">
        <v>3347.58</v>
      </c>
      <c r="E87" s="9">
        <f t="shared" si="3"/>
        <v>3347.58</v>
      </c>
      <c r="F87" s="35">
        <v>0</v>
      </c>
      <c r="G87" s="27">
        <f t="shared" si="4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6" t="s">
        <v>177</v>
      </c>
      <c r="B88" s="7" t="s">
        <v>94</v>
      </c>
      <c r="C88" s="8">
        <v>1</v>
      </c>
      <c r="D88" s="9">
        <v>373.45</v>
      </c>
      <c r="E88" s="9">
        <f t="shared" si="3"/>
        <v>373.45</v>
      </c>
      <c r="F88" s="35">
        <v>0</v>
      </c>
      <c r="G88" s="27">
        <f t="shared" si="4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 t="s">
        <v>178</v>
      </c>
      <c r="B89" s="7" t="s">
        <v>95</v>
      </c>
      <c r="C89" s="8">
        <v>1</v>
      </c>
      <c r="D89" s="9">
        <v>6518.72</v>
      </c>
      <c r="E89" s="9">
        <f t="shared" si="3"/>
        <v>6518.72</v>
      </c>
      <c r="F89" s="35">
        <v>0</v>
      </c>
      <c r="G89" s="27">
        <f t="shared" si="4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6" t="s">
        <v>179</v>
      </c>
      <c r="B90" s="7" t="s">
        <v>96</v>
      </c>
      <c r="C90" s="8">
        <v>1</v>
      </c>
      <c r="D90" s="9">
        <v>12301.47</v>
      </c>
      <c r="E90" s="9">
        <f t="shared" si="3"/>
        <v>12301.47</v>
      </c>
      <c r="F90" s="35">
        <v>0</v>
      </c>
      <c r="G90" s="27">
        <f t="shared" si="4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6" t="s">
        <v>180</v>
      </c>
      <c r="B91" s="7" t="s">
        <v>97</v>
      </c>
      <c r="C91" s="8">
        <v>1</v>
      </c>
      <c r="D91" s="9">
        <v>161.94999999999999</v>
      </c>
      <c r="E91" s="9">
        <f t="shared" si="3"/>
        <v>161.94999999999999</v>
      </c>
      <c r="F91" s="35">
        <v>0</v>
      </c>
      <c r="G91" s="27">
        <f t="shared" si="4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 t="s">
        <v>181</v>
      </c>
      <c r="B92" s="7" t="s">
        <v>98</v>
      </c>
      <c r="C92" s="8">
        <v>1</v>
      </c>
      <c r="D92" s="9">
        <v>15895.62</v>
      </c>
      <c r="E92" s="9">
        <f t="shared" si="3"/>
        <v>15895.62</v>
      </c>
      <c r="F92" s="35">
        <v>0</v>
      </c>
      <c r="G92" s="27">
        <f t="shared" si="4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6" t="s">
        <v>182</v>
      </c>
      <c r="B93" s="7" t="s">
        <v>99</v>
      </c>
      <c r="C93" s="8">
        <v>1</v>
      </c>
      <c r="D93" s="9">
        <v>18424.099999999999</v>
      </c>
      <c r="E93" s="9">
        <f t="shared" si="3"/>
        <v>18424.099999999999</v>
      </c>
      <c r="F93" s="35">
        <v>0</v>
      </c>
      <c r="G93" s="27">
        <f t="shared" si="4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6" t="s">
        <v>183</v>
      </c>
      <c r="B94" s="7" t="s">
        <v>100</v>
      </c>
      <c r="C94" s="8">
        <v>1</v>
      </c>
      <c r="D94" s="9">
        <v>16493.59</v>
      </c>
      <c r="E94" s="9">
        <f t="shared" si="3"/>
        <v>16493.59</v>
      </c>
      <c r="F94" s="35">
        <v>0</v>
      </c>
      <c r="G94" s="27">
        <f t="shared" si="4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6" t="s">
        <v>184</v>
      </c>
      <c r="B95" s="7" t="s">
        <v>101</v>
      </c>
      <c r="C95" s="8">
        <v>1</v>
      </c>
      <c r="D95" s="9">
        <v>9752.82</v>
      </c>
      <c r="E95" s="9">
        <f t="shared" si="3"/>
        <v>9752.82</v>
      </c>
      <c r="F95" s="35">
        <v>0</v>
      </c>
      <c r="G95" s="27">
        <f t="shared" si="4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6" t="s">
        <v>185</v>
      </c>
      <c r="B96" s="7" t="s">
        <v>102</v>
      </c>
      <c r="C96" s="8">
        <v>1</v>
      </c>
      <c r="D96" s="9">
        <v>72.66</v>
      </c>
      <c r="E96" s="9">
        <f t="shared" si="3"/>
        <v>72.66</v>
      </c>
      <c r="F96" s="35">
        <v>0</v>
      </c>
      <c r="G96" s="27">
        <f t="shared" si="4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6" t="s">
        <v>186</v>
      </c>
      <c r="B97" s="7" t="s">
        <v>103</v>
      </c>
      <c r="C97" s="8">
        <v>1</v>
      </c>
      <c r="D97" s="9">
        <v>1765.9</v>
      </c>
      <c r="E97" s="9">
        <f t="shared" si="3"/>
        <v>1765.9</v>
      </c>
      <c r="F97" s="35">
        <v>0</v>
      </c>
      <c r="G97" s="27">
        <f t="shared" si="4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6" t="s">
        <v>187</v>
      </c>
      <c r="B98" s="7" t="s">
        <v>104</v>
      </c>
      <c r="C98" s="8">
        <v>1</v>
      </c>
      <c r="D98" s="9">
        <v>2639.84</v>
      </c>
      <c r="E98" s="9">
        <f t="shared" si="3"/>
        <v>2639.84</v>
      </c>
      <c r="F98" s="35">
        <v>0</v>
      </c>
      <c r="G98" s="27">
        <f t="shared" si="4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thickBot="1" x14ac:dyDescent="0.35">
      <c r="A99" s="26" t="s">
        <v>188</v>
      </c>
      <c r="B99" s="7" t="s">
        <v>105</v>
      </c>
      <c r="C99" s="8">
        <v>1</v>
      </c>
      <c r="D99" s="9">
        <v>1677.27</v>
      </c>
      <c r="E99" s="9">
        <f t="shared" si="3"/>
        <v>1677.27</v>
      </c>
      <c r="F99" s="35">
        <v>0</v>
      </c>
      <c r="G99" s="27">
        <f t="shared" si="4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5">
        <v>4</v>
      </c>
      <c r="B100" s="14" t="s">
        <v>106</v>
      </c>
      <c r="C100" s="6"/>
      <c r="D100" s="6"/>
      <c r="E100" s="6"/>
      <c r="F100" s="36"/>
      <c r="G100" s="37"/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thickBot="1" x14ac:dyDescent="0.35">
      <c r="A101" s="26" t="s">
        <v>189</v>
      </c>
      <c r="B101" s="7" t="s">
        <v>107</v>
      </c>
      <c r="C101" s="8">
        <v>1</v>
      </c>
      <c r="D101" s="9">
        <v>40000</v>
      </c>
      <c r="E101" s="9">
        <f t="shared" si="3"/>
        <v>40000</v>
      </c>
      <c r="F101" s="9">
        <v>40000</v>
      </c>
      <c r="G101" s="27">
        <f t="shared" si="4"/>
        <v>40000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3">
      <c r="A102" s="28"/>
      <c r="B102" s="29"/>
      <c r="C102" s="29"/>
      <c r="D102" s="10"/>
      <c r="E102" s="11">
        <f>SUM(E12:E101)</f>
        <v>226356.98999999987</v>
      </c>
      <c r="F102" s="12"/>
      <c r="G102" s="30">
        <f>IF(SUM(G12:G101)=40000,0,SUM(G12:G101))</f>
        <v>0</v>
      </c>
      <c r="H102" s="1"/>
      <c r="I102" s="1"/>
      <c r="J102" s="1"/>
      <c r="K102" s="13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thickBot="1" x14ac:dyDescent="0.35">
      <c r="A103" s="31"/>
      <c r="B103" s="32"/>
      <c r="C103" s="32"/>
      <c r="D103" s="32"/>
      <c r="E103" s="32"/>
      <c r="F103" s="32"/>
      <c r="G103" s="3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thickBot="1" x14ac:dyDescent="0.35">
      <c r="A104" s="42" t="s">
        <v>16</v>
      </c>
      <c r="B104" s="40"/>
      <c r="C104" s="40"/>
      <c r="D104" s="40"/>
      <c r="E104" s="40"/>
      <c r="F104" s="43">
        <f>IF(G102&lt;=151266.4,G102,"ERROR: Límite superado")</f>
        <v>0</v>
      </c>
      <c r="G104" s="4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6" customHeight="1" thickBot="1" x14ac:dyDescent="0.35">
      <c r="A105" s="59" t="s">
        <v>108</v>
      </c>
      <c r="B105" s="38"/>
      <c r="C105" s="38"/>
      <c r="D105" s="38"/>
      <c r="E105" s="38"/>
      <c r="F105" s="38"/>
      <c r="G105" s="3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</sheetData>
  <mergeCells count="10">
    <mergeCell ref="A105:F105"/>
    <mergeCell ref="A8:B9"/>
    <mergeCell ref="A104:E104"/>
    <mergeCell ref="F104:G104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2024-04-12T08:42:18Z</cp:lastPrinted>
  <dcterms:created xsi:type="dcterms:W3CDTF">2019-12-12T10:58:27Z</dcterms:created>
  <dcterms:modified xsi:type="dcterms:W3CDTF">2024-04-12T08:52:13Z</dcterms:modified>
</cp:coreProperties>
</file>