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7315" windowHeight="12600"/>
  </bookViews>
  <sheets>
    <sheet name="Modelo" sheetId="1" r:id="rId1"/>
  </sheets>
  <calcPr calcId="145621"/>
</workbook>
</file>

<file path=xl/calcChain.xml><?xml version="1.0" encoding="utf-8"?>
<calcChain xmlns="http://schemas.openxmlformats.org/spreadsheetml/2006/main">
  <c r="F29" i="1" l="1"/>
  <c r="E29" i="1"/>
  <c r="E26" i="1"/>
  <c r="E25" i="1"/>
  <c r="G17" i="1"/>
  <c r="G18" i="1"/>
  <c r="G19" i="1"/>
  <c r="G20" i="1"/>
  <c r="G21" i="1"/>
  <c r="G22" i="1"/>
  <c r="E17" i="1"/>
  <c r="E18" i="1"/>
  <c r="E19" i="1"/>
  <c r="E20" i="1"/>
  <c r="E21" i="1"/>
  <c r="E22" i="1"/>
  <c r="E16" i="1"/>
  <c r="E13" i="1"/>
  <c r="E31" i="1" l="1"/>
  <c r="G25" i="1" l="1"/>
  <c r="G26" i="1"/>
  <c r="G29" i="1"/>
  <c r="G16" i="1"/>
  <c r="G13" i="1"/>
  <c r="G31" i="1" l="1"/>
  <c r="F33" i="1" s="1"/>
</calcChain>
</file>

<file path=xl/sharedStrings.xml><?xml version="1.0" encoding="utf-8"?>
<sst xmlns="http://schemas.openxmlformats.org/spreadsheetml/2006/main" count="41" uniqueCount="40">
  <si>
    <t>PROPOSICIÓN ECONÓMICA
LOTE 1</t>
  </si>
  <si>
    <t>Rellene únicamente las celdas en blanco.</t>
  </si>
  <si>
    <t>EMPRESA LICITADORA:</t>
  </si>
  <si>
    <t>No.</t>
  </si>
  <si>
    <t>Descripción</t>
  </si>
  <si>
    <t>Cantidad</t>
  </si>
  <si>
    <t>Precio Unitario</t>
  </si>
  <si>
    <t>Importe licitación</t>
  </si>
  <si>
    <t>Precio ofertado</t>
  </si>
  <si>
    <t>Importe ofertado</t>
  </si>
  <si>
    <t>1.2</t>
  </si>
  <si>
    <t>2.1</t>
  </si>
  <si>
    <t>2.2</t>
  </si>
  <si>
    <t>2.3</t>
  </si>
  <si>
    <t>3.1</t>
  </si>
  <si>
    <t>4.1</t>
  </si>
  <si>
    <t>TOTAL PROPOSICIÓN ECONÓMICA DEL LICITADOR (sin IVA):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</si>
  <si>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           ↗</t>
    </r>
  </si>
  <si>
    <t>Plantilla de autocálculo para la presentación de ofertas en el expediente de</t>
  </si>
  <si>
    <t>DIGITALIZACIÓN EN FASE II DEL FONDO DOCUMENTAL DE LA AUTORIDAD PORTUARIA</t>
  </si>
  <si>
    <t>Informes</t>
  </si>
  <si>
    <t>Tratamiento de la documentación física-digitalización</t>
  </si>
  <si>
    <t>2.4</t>
  </si>
  <si>
    <t>2.5</t>
  </si>
  <si>
    <t>2.6</t>
  </si>
  <si>
    <t>2.7</t>
  </si>
  <si>
    <t>Infome mensual de calidad previo a cualquier certificación a remitir al Responsable de la APB con el contenido indicado en el PPT</t>
  </si>
  <si>
    <t>Clasificación de la documentación según lo indicado en el PPTP</t>
  </si>
  <si>
    <t>Traslado de la documentación a digitalizar desde las oficinas de la APB hasta el lugar donde deba ser digitalizada y su devolución. Se incluye la preparación de cajas, así como todos los medios materiales y humanos necesarios.</t>
  </si>
  <si>
    <t>Digitalización de texto original en tamaño A3, con la calidad  y especificaciones indicadas en el PPTP. Se incluyen en esta partida  todos los medios materiales, humanos y técnicos (ordenadores,  programas, licencias, mano de obra, entre otros) necesarios para la  digitalización del documento.</t>
  </si>
  <si>
    <t>Digitalización de texto original en tamaño A4, con la calidad  y especificaciones indicadas en el PPTP. Se incluyen en esta partida  todos los medios materiales, humanos y técnicos (ordenadores,  programas, licencias, mano de obra, entre otros) necesarios para la  digitalización del documento.</t>
  </si>
  <si>
    <t>Digitalización de plano u original en formato superior A3, con  la calidad y especificaciones indicadas en el PPTP. Se incluyen en  esta partida todos los medios materiales, humanos y técnicos  (ordenadores, programas, licencias, mano de obra, entre otros)  necesarios para la digitalización del documento.</t>
  </si>
  <si>
    <t>Digitalización de imágenes, con la calidad y especificaciones  indicadas en el PPTP. Se incluyen en esta partida todos los medios materiales, humanos y técnicos (ordenadores, programas, licencias, mano de obra, entre otros) necesarios para la digitalización del
 documento.</t>
  </si>
  <si>
    <t>Partida de amortización mensual de compra de escáner de características mínimas exigidas en el PPTP para el presente contrato, conforme a la tabla de amortizaciones que se encuentra en la documentación anexa al PPT y el contenido especificado al respecto en el mismo.</t>
  </si>
  <si>
    <t>Tratamiento de la documentación digital-Odilo</t>
  </si>
  <si>
    <t>3.2</t>
  </si>
  <si>
    <t>Trabajos necesarios de preparación previa de documentos digitalizados para posterior carga a programa ODILO A3W, según especificaciones recogidas en el PPTP. Se incluyen en esta partida todos los medios materiales, humanos y técnicos (ordenadores, programas, licencias, mano de obra, entre otros) necesarios para la digitalización del documento.</t>
  </si>
  <si>
    <t>Trabajos necesarios para cargar el documento digitalizado en ODILO A3W según especificaciones recogidas en el PPTP.</t>
  </si>
  <si>
    <t>Partida alzada para consumo de materiales</t>
  </si>
  <si>
    <t>Expediente E22-0065.2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</si>
</sst>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-;\-* #,##0.00_-;_-* &quot;-&quot;??_-;_-@_-"/>
    <numFmt numFmtId="165" formatCode="#,##0.00\ &quot;€&quot;"/>
    <numFmt numFmtId="166" formatCode="_-* #,##0.00\ [$€-C0A]_-;\-* #,##0.00\ [$€-C0A]_-;_-* &quot;-&quot;??\ [$€-C0A]_-;_-@_-"/>
    <numFmt numFmtId="167" formatCode="_-* #,##0.0000\ [$€-C0A]_-;\-* #,##0.0000\ [$€-C0A]_-;_-* &quot;-&quot;??\ [$€-C0A]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0">
    <xf numFmtId="0" fontId="0" fillId="0" borderId="0" xfId="0"/>
    <xf numFmtId="0" fontId="6" fillId="2" borderId="0" xfId="0" applyFont="1" applyFill="1" applyBorder="1" applyAlignment="1" applyProtection="1">
      <alignment horizontal="center" vertical="top" wrapText="1"/>
    </xf>
    <xf numFmtId="0" fontId="0" fillId="2" borderId="0" xfId="0" applyFill="1" applyBorder="1" applyProtection="1"/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/>
    <xf numFmtId="164" fontId="2" fillId="5" borderId="1" xfId="1" applyFont="1" applyFill="1" applyBorder="1"/>
    <xf numFmtId="0" fontId="3" fillId="2" borderId="12" xfId="0" applyFont="1" applyFill="1" applyBorder="1" applyAlignment="1">
      <alignment horizontal="center" vertical="center" wrapText="1"/>
    </xf>
    <xf numFmtId="164" fontId="3" fillId="2" borderId="12" xfId="1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0" fillId="2" borderId="0" xfId="0" applyFill="1" applyBorder="1" applyAlignment="1" applyProtection="1">
      <alignment horizontal="center" wrapText="1"/>
    </xf>
    <xf numFmtId="166" fontId="2" fillId="5" borderId="1" xfId="1" applyNumberFormat="1" applyFont="1" applyFill="1" applyBorder="1"/>
    <xf numFmtId="166" fontId="0" fillId="5" borderId="1" xfId="1" applyNumberFormat="1" applyFont="1" applyFill="1" applyBorder="1"/>
    <xf numFmtId="166" fontId="0" fillId="2" borderId="0" xfId="0" applyNumberFormat="1" applyFill="1" applyBorder="1" applyAlignment="1" applyProtection="1">
      <alignment horizontal="center" wrapText="1"/>
    </xf>
    <xf numFmtId="166" fontId="5" fillId="2" borderId="0" xfId="0" applyNumberFormat="1" applyFont="1" applyFill="1" applyBorder="1" applyAlignment="1" applyProtection="1">
      <alignment horizontal="center" wrapText="1"/>
    </xf>
    <xf numFmtId="166" fontId="5" fillId="4" borderId="1" xfId="1" applyNumberFormat="1" applyFont="1" applyFill="1" applyBorder="1"/>
    <xf numFmtId="166" fontId="0" fillId="2" borderId="1" xfId="1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164" fontId="0" fillId="2" borderId="1" xfId="1" applyFont="1" applyFill="1" applyBorder="1" applyAlignment="1">
      <alignment horizontal="center" vertical="center"/>
    </xf>
    <xf numFmtId="166" fontId="5" fillId="2" borderId="1" xfId="1" applyNumberFormat="1" applyFont="1" applyFill="1" applyBorder="1"/>
    <xf numFmtId="0" fontId="0" fillId="2" borderId="1" xfId="0" applyFill="1" applyBorder="1"/>
    <xf numFmtId="164" fontId="0" fillId="2" borderId="1" xfId="1" applyFont="1" applyFill="1" applyBorder="1"/>
    <xf numFmtId="166" fontId="0" fillId="2" borderId="1" xfId="1" applyNumberFormat="1" applyFont="1" applyFill="1" applyBorder="1"/>
    <xf numFmtId="166" fontId="0" fillId="2" borderId="1" xfId="1" applyNumberFormat="1" applyFont="1" applyFill="1" applyBorder="1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justify" vertical="center" wrapText="1"/>
    </xf>
    <xf numFmtId="0" fontId="0" fillId="2" borderId="1" xfId="0" applyFont="1" applyFill="1" applyBorder="1" applyAlignment="1">
      <alignment vertical="center" wrapText="1"/>
    </xf>
    <xf numFmtId="164" fontId="1" fillId="2" borderId="1" xfId="1" applyFont="1" applyFill="1" applyBorder="1" applyAlignment="1">
      <alignment horizontal="center" vertical="center"/>
    </xf>
    <xf numFmtId="166" fontId="1" fillId="2" borderId="1" xfId="1" applyNumberFormat="1" applyFont="1" applyFill="1" applyBorder="1" applyAlignment="1">
      <alignment horizontal="center" vertical="center"/>
    </xf>
    <xf numFmtId="167" fontId="0" fillId="2" borderId="1" xfId="1" applyNumberFormat="1" applyFont="1" applyFill="1" applyBorder="1" applyAlignment="1">
      <alignment horizontal="center" vertical="center"/>
    </xf>
    <xf numFmtId="167" fontId="1" fillId="2" borderId="1" xfId="1" applyNumberFormat="1" applyFont="1" applyFill="1" applyBorder="1" applyAlignment="1">
      <alignment horizontal="center" vertical="center"/>
    </xf>
    <xf numFmtId="167" fontId="0" fillId="0" borderId="1" xfId="1" applyNumberFormat="1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wrapText="1"/>
    </xf>
    <xf numFmtId="0" fontId="4" fillId="2" borderId="3" xfId="0" applyFont="1" applyFill="1" applyBorder="1" applyAlignment="1" applyProtection="1">
      <alignment horizontal="center" wrapText="1"/>
    </xf>
    <xf numFmtId="0" fontId="4" fillId="2" borderId="4" xfId="0" applyFont="1" applyFill="1" applyBorder="1" applyAlignment="1" applyProtection="1">
      <alignment horizont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top" wrapText="1"/>
    </xf>
    <xf numFmtId="0" fontId="6" fillId="2" borderId="8" xfId="0" applyFont="1" applyFill="1" applyBorder="1" applyAlignment="1" applyProtection="1">
      <alignment horizontal="center" vertical="top" wrapText="1"/>
    </xf>
    <xf numFmtId="0" fontId="6" fillId="2" borderId="9" xfId="0" applyFont="1" applyFill="1" applyBorder="1" applyAlignment="1" applyProtection="1">
      <alignment horizontal="center" vertical="top" wrapText="1"/>
    </xf>
    <xf numFmtId="0" fontId="9" fillId="2" borderId="0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3" fillId="3" borderId="7" xfId="0" applyFont="1" applyFill="1" applyBorder="1" applyAlignment="1" applyProtection="1">
      <alignment horizontal="center" vertical="center" wrapText="1"/>
      <protection locked="0"/>
    </xf>
    <xf numFmtId="0" fontId="3" fillId="3" borderId="8" xfId="0" applyFont="1" applyFill="1" applyBorder="1" applyAlignment="1" applyProtection="1">
      <alignment horizontal="center" vertical="center" wrapText="1"/>
      <protection locked="0"/>
    </xf>
    <xf numFmtId="0" fontId="3" fillId="3" borderId="9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right" vertical="center" wrapText="1"/>
    </xf>
    <xf numFmtId="165" fontId="10" fillId="6" borderId="10" xfId="0" applyNumberFormat="1" applyFont="1" applyFill="1" applyBorder="1" applyAlignment="1" applyProtection="1">
      <alignment horizontal="center" vertical="center" wrapText="1"/>
    </xf>
    <xf numFmtId="165" fontId="10" fillId="6" borderId="11" xfId="0" applyNumberFormat="1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left" vertical="center" wrapText="1" indent="15"/>
    </xf>
    <xf numFmtId="0" fontId="3" fillId="5" borderId="13" xfId="0" applyFont="1" applyFill="1" applyBorder="1" applyAlignment="1">
      <alignment horizontal="left"/>
    </xf>
    <xf numFmtId="0" fontId="3" fillId="5" borderId="14" xfId="0" applyFont="1" applyFill="1" applyBorder="1" applyAlignment="1">
      <alignment horizontal="left"/>
    </xf>
    <xf numFmtId="0" fontId="3" fillId="5" borderId="15" xfId="0" applyFont="1" applyFill="1" applyBorder="1" applyAlignment="1">
      <alignment horizontal="left"/>
    </xf>
    <xf numFmtId="0" fontId="3" fillId="5" borderId="13" xfId="0" applyFont="1" applyFill="1" applyBorder="1" applyAlignment="1">
      <alignment horizontal="left" vertical="center"/>
    </xf>
    <xf numFmtId="0" fontId="3" fillId="5" borderId="14" xfId="0" applyFont="1" applyFill="1" applyBorder="1" applyAlignment="1">
      <alignment horizontal="left" vertical="center"/>
    </xf>
    <xf numFmtId="0" fontId="3" fillId="5" borderId="15" xfId="0" applyFont="1" applyFill="1" applyBorder="1" applyAlignment="1">
      <alignment horizontal="left" vertical="center"/>
    </xf>
  </cellXfs>
  <cellStyles count="2">
    <cellStyle name="Millares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zoomScaleNormal="100" workbookViewId="0">
      <selection activeCell="D18" sqref="D18"/>
    </sheetView>
  </sheetViews>
  <sheetFormatPr baseColWidth="10" defaultRowHeight="15" x14ac:dyDescent="0.25"/>
  <cols>
    <col min="1" max="1" width="6" customWidth="1"/>
    <col min="2" max="2" width="61.5703125" customWidth="1"/>
    <col min="3" max="3" width="11.5703125" bestFit="1" customWidth="1"/>
    <col min="4" max="4" width="12" customWidth="1"/>
    <col min="5" max="5" width="17.140625" customWidth="1"/>
    <col min="6" max="6" width="13" customWidth="1"/>
    <col min="7" max="7" width="16.7109375" customWidth="1"/>
  </cols>
  <sheetData>
    <row r="1" spans="1:7" x14ac:dyDescent="0.25">
      <c r="A1" s="32" t="s">
        <v>18</v>
      </c>
      <c r="B1" s="33"/>
      <c r="C1" s="33"/>
      <c r="D1" s="33"/>
      <c r="E1" s="33"/>
      <c r="F1" s="33"/>
      <c r="G1" s="34"/>
    </row>
    <row r="2" spans="1:7" ht="42" customHeight="1" x14ac:dyDescent="0.25">
      <c r="A2" s="35" t="s">
        <v>19</v>
      </c>
      <c r="B2" s="36"/>
      <c r="C2" s="36"/>
      <c r="D2" s="36"/>
      <c r="E2" s="36"/>
      <c r="F2" s="36"/>
      <c r="G2" s="37"/>
    </row>
    <row r="3" spans="1:7" ht="15.75" thickBot="1" x14ac:dyDescent="0.3">
      <c r="A3" s="38" t="s">
        <v>39</v>
      </c>
      <c r="B3" s="39"/>
      <c r="C3" s="39"/>
      <c r="D3" s="39"/>
      <c r="E3" s="39"/>
      <c r="F3" s="39"/>
      <c r="G3" s="40"/>
    </row>
    <row r="4" spans="1:7" x14ac:dyDescent="0.25">
      <c r="A4" s="1"/>
      <c r="B4" s="1"/>
      <c r="C4" s="1"/>
      <c r="D4" s="1"/>
      <c r="E4" s="1"/>
      <c r="F4" s="1"/>
      <c r="G4" s="1"/>
    </row>
    <row r="5" spans="1:7" ht="21" x14ac:dyDescent="0.25">
      <c r="A5" s="41" t="s">
        <v>0</v>
      </c>
      <c r="B5" s="41"/>
      <c r="C5" s="41"/>
      <c r="D5" s="41"/>
      <c r="E5" s="41"/>
      <c r="F5" s="41"/>
      <c r="G5" s="41"/>
    </row>
    <row r="6" spans="1:7" x14ac:dyDescent="0.25">
      <c r="A6" s="42" t="s">
        <v>1</v>
      </c>
      <c r="B6" s="42"/>
      <c r="C6" s="42"/>
      <c r="D6" s="42"/>
      <c r="E6" s="42"/>
      <c r="F6" s="42"/>
      <c r="G6" s="42"/>
    </row>
    <row r="7" spans="1:7" ht="15.75" thickBot="1" x14ac:dyDescent="0.3">
      <c r="A7" s="2"/>
      <c r="B7" s="2"/>
      <c r="C7" s="2"/>
      <c r="D7" s="2"/>
      <c r="E7" s="2"/>
      <c r="F7" s="2"/>
      <c r="G7" s="2"/>
    </row>
    <row r="8" spans="1:7" x14ac:dyDescent="0.25">
      <c r="A8" s="43" t="s">
        <v>2</v>
      </c>
      <c r="B8" s="43"/>
      <c r="C8" s="44"/>
      <c r="D8" s="45"/>
      <c r="E8" s="45"/>
      <c r="F8" s="45"/>
      <c r="G8" s="46"/>
    </row>
    <row r="9" spans="1:7" ht="15.75" thickBot="1" x14ac:dyDescent="0.3">
      <c r="A9" s="43"/>
      <c r="B9" s="43"/>
      <c r="C9" s="47"/>
      <c r="D9" s="48"/>
      <c r="E9" s="48"/>
      <c r="F9" s="48"/>
      <c r="G9" s="49"/>
    </row>
    <row r="10" spans="1:7" ht="15.75" thickBot="1" x14ac:dyDescent="0.3">
      <c r="A10" s="1"/>
      <c r="B10" s="1"/>
      <c r="C10" s="1"/>
      <c r="D10" s="1"/>
      <c r="E10" s="1"/>
      <c r="F10" s="1"/>
      <c r="G10" s="1"/>
    </row>
    <row r="11" spans="1:7" ht="31.5" x14ac:dyDescent="0.25">
      <c r="A11" s="6" t="s">
        <v>3</v>
      </c>
      <c r="B11" s="6" t="s">
        <v>4</v>
      </c>
      <c r="C11" s="7" t="s">
        <v>5</v>
      </c>
      <c r="D11" s="7" t="s">
        <v>6</v>
      </c>
      <c r="E11" s="7" t="s">
        <v>7</v>
      </c>
      <c r="F11" s="7" t="s">
        <v>8</v>
      </c>
      <c r="G11" s="8" t="s">
        <v>9</v>
      </c>
    </row>
    <row r="12" spans="1:7" ht="15.75" x14ac:dyDescent="0.25">
      <c r="A12" s="3">
        <v>1</v>
      </c>
      <c r="B12" s="54" t="s">
        <v>20</v>
      </c>
      <c r="C12" s="55"/>
      <c r="D12" s="55"/>
      <c r="E12" s="55"/>
      <c r="F12" s="55"/>
      <c r="G12" s="56"/>
    </row>
    <row r="13" spans="1:7" ht="45" x14ac:dyDescent="0.25">
      <c r="A13" s="24" t="s">
        <v>10</v>
      </c>
      <c r="B13" s="25" t="s">
        <v>26</v>
      </c>
      <c r="C13" s="18">
        <v>12</v>
      </c>
      <c r="D13" s="29">
        <v>184.11240000000001</v>
      </c>
      <c r="E13" s="15">
        <f>+D13*C13</f>
        <v>2209.3488000000002</v>
      </c>
      <c r="F13" s="31">
        <v>0</v>
      </c>
      <c r="G13" s="15">
        <f>+IF(F13&gt;D13,0/0,ROUND(C13*F13,2))</f>
        <v>0</v>
      </c>
    </row>
    <row r="14" spans="1:7" ht="7.5" customHeight="1" x14ac:dyDescent="0.25">
      <c r="A14" s="24"/>
      <c r="B14" s="25"/>
      <c r="C14" s="18"/>
      <c r="D14" s="15"/>
      <c r="E14" s="15"/>
      <c r="F14" s="15"/>
      <c r="G14" s="15"/>
    </row>
    <row r="15" spans="1:7" ht="15.75" x14ac:dyDescent="0.25">
      <c r="A15" s="3">
        <v>2</v>
      </c>
      <c r="B15" s="57" t="s">
        <v>21</v>
      </c>
      <c r="C15" s="58"/>
      <c r="D15" s="58"/>
      <c r="E15" s="58"/>
      <c r="F15" s="58"/>
      <c r="G15" s="59"/>
    </row>
    <row r="16" spans="1:7" x14ac:dyDescent="0.25">
      <c r="A16" s="16" t="s">
        <v>11</v>
      </c>
      <c r="B16" s="25" t="s">
        <v>27</v>
      </c>
      <c r="C16" s="18">
        <v>25000</v>
      </c>
      <c r="D16" s="29">
        <v>0.57240000000000002</v>
      </c>
      <c r="E16" s="15">
        <f>+C16*D16</f>
        <v>14310</v>
      </c>
      <c r="F16" s="31">
        <v>0</v>
      </c>
      <c r="G16" s="15">
        <f t="shared" ref="G16:G29" si="0">+IF(F16&gt;D16,0/0,ROUND(C16*F16,2))</f>
        <v>0</v>
      </c>
    </row>
    <row r="17" spans="1:7" ht="60" x14ac:dyDescent="0.25">
      <c r="A17" s="16" t="s">
        <v>12</v>
      </c>
      <c r="B17" s="25" t="s">
        <v>28</v>
      </c>
      <c r="C17" s="18">
        <v>24</v>
      </c>
      <c r="D17" s="29">
        <v>134.50069999999999</v>
      </c>
      <c r="E17" s="15">
        <f t="shared" ref="E17:E22" si="1">+C17*D17</f>
        <v>3228.0167999999999</v>
      </c>
      <c r="F17" s="31">
        <v>0</v>
      </c>
      <c r="G17" s="15">
        <f t="shared" si="0"/>
        <v>0</v>
      </c>
    </row>
    <row r="18" spans="1:7" ht="75" x14ac:dyDescent="0.25">
      <c r="A18" s="16" t="s">
        <v>13</v>
      </c>
      <c r="B18" s="25" t="s">
        <v>30</v>
      </c>
      <c r="C18" s="27">
        <v>125000</v>
      </c>
      <c r="D18" s="30">
        <v>0.1293</v>
      </c>
      <c r="E18" s="28">
        <f t="shared" si="1"/>
        <v>16162.5</v>
      </c>
      <c r="F18" s="31">
        <v>0</v>
      </c>
      <c r="G18" s="28">
        <f t="shared" si="0"/>
        <v>0</v>
      </c>
    </row>
    <row r="19" spans="1:7" ht="75" x14ac:dyDescent="0.25">
      <c r="A19" s="16" t="s">
        <v>22</v>
      </c>
      <c r="B19" s="25" t="s">
        <v>29</v>
      </c>
      <c r="C19" s="18">
        <v>10000</v>
      </c>
      <c r="D19" s="29">
        <v>0.3211</v>
      </c>
      <c r="E19" s="15">
        <f t="shared" si="1"/>
        <v>3211</v>
      </c>
      <c r="F19" s="31">
        <v>0</v>
      </c>
      <c r="G19" s="15">
        <f t="shared" si="0"/>
        <v>0</v>
      </c>
    </row>
    <row r="20" spans="1:7" ht="75" x14ac:dyDescent="0.25">
      <c r="A20" s="16" t="s">
        <v>23</v>
      </c>
      <c r="B20" s="26" t="s">
        <v>31</v>
      </c>
      <c r="C20" s="18">
        <v>2000</v>
      </c>
      <c r="D20" s="29">
        <v>0.58069999999999999</v>
      </c>
      <c r="E20" s="15">
        <f t="shared" si="1"/>
        <v>1161.4000000000001</v>
      </c>
      <c r="F20" s="31">
        <v>0</v>
      </c>
      <c r="G20" s="15">
        <f t="shared" si="0"/>
        <v>0</v>
      </c>
    </row>
    <row r="21" spans="1:7" ht="90" x14ac:dyDescent="0.25">
      <c r="A21" s="16" t="s">
        <v>24</v>
      </c>
      <c r="B21" s="26" t="s">
        <v>32</v>
      </c>
      <c r="C21" s="18">
        <v>100</v>
      </c>
      <c r="D21" s="29">
        <v>0.49640000000000001</v>
      </c>
      <c r="E21" s="15">
        <f t="shared" si="1"/>
        <v>49.64</v>
      </c>
      <c r="F21" s="31">
        <v>0</v>
      </c>
      <c r="G21" s="15">
        <f t="shared" si="0"/>
        <v>0</v>
      </c>
    </row>
    <row r="22" spans="1:7" ht="75" x14ac:dyDescent="0.25">
      <c r="A22" s="16" t="s">
        <v>25</v>
      </c>
      <c r="B22" s="26" t="s">
        <v>33</v>
      </c>
      <c r="C22" s="18">
        <v>12</v>
      </c>
      <c r="D22" s="29">
        <v>262.78750000000002</v>
      </c>
      <c r="E22" s="15">
        <f t="shared" si="1"/>
        <v>3153.4500000000003</v>
      </c>
      <c r="F22" s="31">
        <v>0</v>
      </c>
      <c r="G22" s="15">
        <f t="shared" si="0"/>
        <v>0</v>
      </c>
    </row>
    <row r="23" spans="1:7" ht="7.5" customHeight="1" x14ac:dyDescent="0.25">
      <c r="A23" s="16"/>
      <c r="B23" s="20"/>
      <c r="C23" s="21"/>
      <c r="D23" s="22"/>
      <c r="E23" s="23"/>
      <c r="F23" s="23"/>
      <c r="G23" s="15"/>
    </row>
    <row r="24" spans="1:7" ht="15.75" x14ac:dyDescent="0.25">
      <c r="A24" s="3">
        <v>3</v>
      </c>
      <c r="B24" s="4" t="s">
        <v>34</v>
      </c>
      <c r="C24" s="5"/>
      <c r="D24" s="10"/>
      <c r="E24" s="11"/>
      <c r="F24" s="11"/>
      <c r="G24" s="11"/>
    </row>
    <row r="25" spans="1:7" ht="90" x14ac:dyDescent="0.25">
      <c r="A25" s="16" t="s">
        <v>14</v>
      </c>
      <c r="B25" s="17" t="s">
        <v>36</v>
      </c>
      <c r="C25" s="18">
        <v>10000</v>
      </c>
      <c r="D25" s="29">
        <v>0.30990000000000001</v>
      </c>
      <c r="E25" s="15">
        <f>+C25*D25</f>
        <v>3099</v>
      </c>
      <c r="F25" s="31">
        <v>0</v>
      </c>
      <c r="G25" s="15">
        <f t="shared" si="0"/>
        <v>0</v>
      </c>
    </row>
    <row r="26" spans="1:7" ht="30" x14ac:dyDescent="0.25">
      <c r="A26" s="16" t="s">
        <v>35</v>
      </c>
      <c r="B26" s="17" t="s">
        <v>37</v>
      </c>
      <c r="C26" s="18">
        <v>10000</v>
      </c>
      <c r="D26" s="29">
        <v>0.54559999999999997</v>
      </c>
      <c r="E26" s="15">
        <f>+C26*D26</f>
        <v>5456</v>
      </c>
      <c r="F26" s="31">
        <v>0</v>
      </c>
      <c r="G26" s="15">
        <f t="shared" si="0"/>
        <v>0</v>
      </c>
    </row>
    <row r="27" spans="1:7" ht="7.5" customHeight="1" x14ac:dyDescent="0.25">
      <c r="A27" s="16"/>
      <c r="B27" s="20"/>
      <c r="C27" s="21"/>
      <c r="D27" s="22"/>
      <c r="E27" s="23"/>
      <c r="F27" s="23"/>
      <c r="G27" s="23"/>
    </row>
    <row r="28" spans="1:7" ht="15.75" x14ac:dyDescent="0.25">
      <c r="A28" s="3">
        <v>4</v>
      </c>
      <c r="B28" s="4" t="s">
        <v>38</v>
      </c>
      <c r="C28" s="5"/>
      <c r="D28" s="10"/>
      <c r="E28" s="11"/>
      <c r="F28" s="11"/>
      <c r="G28" s="11"/>
    </row>
    <row r="29" spans="1:7" x14ac:dyDescent="0.25">
      <c r="A29" s="16" t="s">
        <v>15</v>
      </c>
      <c r="B29" s="20" t="s">
        <v>38</v>
      </c>
      <c r="C29" s="18">
        <v>1</v>
      </c>
      <c r="D29" s="15">
        <v>1500</v>
      </c>
      <c r="E29" s="15">
        <f>+C29*D29</f>
        <v>1500</v>
      </c>
      <c r="F29" s="15">
        <f>+E29</f>
        <v>1500</v>
      </c>
      <c r="G29" s="15">
        <f t="shared" si="0"/>
        <v>1500</v>
      </c>
    </row>
    <row r="30" spans="1:7" ht="5.25" customHeight="1" x14ac:dyDescent="0.25">
      <c r="A30" s="16"/>
      <c r="B30" s="20"/>
      <c r="C30" s="21"/>
      <c r="D30" s="22"/>
      <c r="E30" s="23"/>
      <c r="F30" s="23"/>
      <c r="G30" s="23"/>
    </row>
    <row r="31" spans="1:7" ht="18.75" x14ac:dyDescent="0.3">
      <c r="A31" s="9"/>
      <c r="B31" s="9"/>
      <c r="C31" s="9"/>
      <c r="D31" s="12"/>
      <c r="E31" s="19">
        <f>+SUM(E13:E30)</f>
        <v>53540.355600000003</v>
      </c>
      <c r="F31" s="13"/>
      <c r="G31" s="14">
        <f>+SUM(G13:G30)</f>
        <v>1500</v>
      </c>
    </row>
    <row r="32" spans="1:7" ht="15.75" thickBot="1" x14ac:dyDescent="0.3">
      <c r="A32" s="9"/>
      <c r="B32" s="9"/>
      <c r="C32" s="9"/>
      <c r="D32" s="9"/>
      <c r="E32" s="9"/>
      <c r="F32" s="9"/>
      <c r="G32" s="9"/>
    </row>
    <row r="33" spans="1:7" ht="21.75" thickBot="1" x14ac:dyDescent="0.3">
      <c r="A33" s="50" t="s">
        <v>16</v>
      </c>
      <c r="B33" s="50"/>
      <c r="C33" s="50"/>
      <c r="D33" s="50"/>
      <c r="E33" s="50"/>
      <c r="F33" s="51">
        <f>+IF(G31&gt;E31,"ERROR: Límite superado",G31)</f>
        <v>1500</v>
      </c>
      <c r="G33" s="52"/>
    </row>
    <row r="34" spans="1:7" ht="24" customHeight="1" x14ac:dyDescent="0.25">
      <c r="A34" s="53" t="s">
        <v>17</v>
      </c>
      <c r="B34" s="53"/>
      <c r="C34" s="53"/>
      <c r="D34" s="53"/>
      <c r="E34" s="53"/>
      <c r="F34" s="53"/>
      <c r="G34" s="53"/>
    </row>
  </sheetData>
  <sheetProtection password="CD54" sheet="1" objects="1" scenarios="1"/>
  <mergeCells count="12">
    <mergeCell ref="A8:B9"/>
    <mergeCell ref="C8:G9"/>
    <mergeCell ref="A33:E33"/>
    <mergeCell ref="F33:G33"/>
    <mergeCell ref="A34:G34"/>
    <mergeCell ref="B12:G12"/>
    <mergeCell ref="B15:G15"/>
    <mergeCell ref="A1:G1"/>
    <mergeCell ref="A2:G2"/>
    <mergeCell ref="A3:G3"/>
    <mergeCell ref="A5:G5"/>
    <mergeCell ref="A6:G6"/>
  </mergeCells>
  <pageMargins left="0.82677165354330717" right="0.23622047244094491" top="0.74803149606299213" bottom="0.74803149606299213" header="0.31496062992125984" footer="0.31496062992125984"/>
  <pageSetup paperSize="9" scale="6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Modelo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González García</dc:creator>
  <cp:lastModifiedBy>Manuel González García</cp:lastModifiedBy>
  <cp:lastPrinted>2024-06-13T08:15:44Z</cp:lastPrinted>
  <dcterms:created xsi:type="dcterms:W3CDTF">2022-05-27T12:21:08Z</dcterms:created>
  <dcterms:modified xsi:type="dcterms:W3CDTF">2024-06-14T08:22:19Z</dcterms:modified>
</cp:coreProperties>
</file>