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ECONÓMICA'!$A$1:$G$60</definedName>
  </definedNames>
  <calcPr calcId="145621"/>
</workbook>
</file>

<file path=xl/calcChain.xml><?xml version="1.0" encoding="utf-8"?>
<calcChain xmlns="http://schemas.openxmlformats.org/spreadsheetml/2006/main">
  <c r="G57" i="1" l="1"/>
  <c r="G56" i="1" l="1"/>
  <c r="E56" i="1"/>
  <c r="G55" i="1"/>
  <c r="E55" i="1"/>
  <c r="G54" i="1"/>
  <c r="E54" i="1"/>
  <c r="G53" i="1"/>
  <c r="E53" i="1"/>
  <c r="G52" i="1"/>
  <c r="E52" i="1"/>
  <c r="G51" i="1"/>
  <c r="E51" i="1"/>
  <c r="G50" i="1"/>
  <c r="E50" i="1"/>
  <c r="G49" i="1"/>
  <c r="E49" i="1"/>
  <c r="G48" i="1"/>
  <c r="E48" i="1"/>
  <c r="G47" i="1"/>
  <c r="E47" i="1"/>
  <c r="G46" i="1"/>
  <c r="E46" i="1"/>
  <c r="G45" i="1"/>
  <c r="E45" i="1"/>
  <c r="G44" i="1"/>
  <c r="E44" i="1"/>
  <c r="G43" i="1"/>
  <c r="E43" i="1"/>
  <c r="G42" i="1"/>
  <c r="E42" i="1"/>
  <c r="G41" i="1"/>
  <c r="E41" i="1"/>
  <c r="G40" i="1"/>
  <c r="E40" i="1"/>
  <c r="G39" i="1"/>
  <c r="E39" i="1"/>
  <c r="G38" i="1"/>
  <c r="E38" i="1"/>
  <c r="G37" i="1"/>
  <c r="E37" i="1"/>
  <c r="G36" i="1"/>
  <c r="E36" i="1"/>
  <c r="G35" i="1"/>
  <c r="E35" i="1"/>
  <c r="G34" i="1"/>
  <c r="E34" i="1"/>
  <c r="G33" i="1"/>
  <c r="E33" i="1"/>
  <c r="G32" i="1"/>
  <c r="E32" i="1"/>
  <c r="G30" i="1"/>
  <c r="E30" i="1"/>
  <c r="G29" i="1"/>
  <c r="E29" i="1"/>
  <c r="G28" i="1"/>
  <c r="E28" i="1"/>
  <c r="G27" i="1"/>
  <c r="E27" i="1"/>
  <c r="G26" i="1"/>
  <c r="E26" i="1"/>
  <c r="G25" i="1"/>
  <c r="E25" i="1"/>
  <c r="G24" i="1"/>
  <c r="E24" i="1"/>
  <c r="G23" i="1"/>
  <c r="E23" i="1"/>
  <c r="G22" i="1"/>
  <c r="E22" i="1"/>
  <c r="G21" i="1"/>
  <c r="E21" i="1"/>
  <c r="G20" i="1"/>
  <c r="E20" i="1"/>
  <c r="G19" i="1"/>
  <c r="E19" i="1"/>
  <c r="G18" i="1"/>
  <c r="E18" i="1"/>
  <c r="G17" i="1"/>
  <c r="E17" i="1"/>
  <c r="G15" i="1"/>
  <c r="E15" i="1"/>
  <c r="G14" i="1" l="1"/>
  <c r="F59" i="1" s="1"/>
  <c r="E14" i="1"/>
  <c r="E57" i="1" l="1"/>
</calcChain>
</file>

<file path=xl/sharedStrings.xml><?xml version="1.0" encoding="utf-8"?>
<sst xmlns="http://schemas.openxmlformats.org/spreadsheetml/2006/main" count="59" uniqueCount="59">
  <si>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</si>
  <si>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</si>
  <si>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</si>
  <si>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</si>
  <si>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</si>
  <si>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</si>
  <si>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</si>
  <si>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</si>
  <si>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</si>
  <si>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</si>
  <si>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</si>
  <si>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</si>
  <si>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Informe mensual</t>
  </si>
  <si>
    <t>MANTENIMIENTO PREVENTIVO</t>
  </si>
  <si>
    <t>MANTENIMIENTO CORRECTIVO</t>
  </si>
  <si>
    <t>INVENTARIO E INFORMES</t>
  </si>
  <si>
    <t>Actualización inventario</t>
  </si>
  <si>
    <t>marca vial longitudinal de 0,30 blanco</t>
  </si>
  <si>
    <t>marca vial longitudinal de 0,15 aparcamiento blanco</t>
  </si>
  <si>
    <t>marca vial cebreados y pasos de peatones blanco</t>
  </si>
  <si>
    <t>marca vial en flechas y símbolos blanco</t>
  </si>
  <si>
    <t>marca vial longitudinal de 0,30 amarillo</t>
  </si>
  <si>
    <t>marca vial longitudinal de 0,15 aparcamiento amarillo</t>
  </si>
  <si>
    <t>marca vial cebreados y pasos de peatones amarillo</t>
  </si>
  <si>
    <t>marca vial en flechas y símbolos amarillo</t>
  </si>
  <si>
    <t>marca vial longitudinal de 0,15 aparcamiento azul</t>
  </si>
  <si>
    <t>marca vial en flechas y símbolos azul</t>
  </si>
  <si>
    <t>marca vial longitudinal de 0,15 aparcamiento rojo</t>
  </si>
  <si>
    <t>marca vial cebreados y pasos de peatones amarillo rojo/gris/verde</t>
  </si>
  <si>
    <t>marca vial longitudinal de 0,30 Blanco/Amarillo</t>
  </si>
  <si>
    <t>marca vial longitudinal de 0,15 carril bici blanco</t>
  </si>
  <si>
    <t>Incremento de pintado no reflectante a pintado reflectante, en todos los capítulos.</t>
  </si>
  <si>
    <t>Incremento por adición de material antiderrapante en acrílico, en todos los capítulos.</t>
  </si>
  <si>
    <t>Borrado con pintura negra</t>
  </si>
  <si>
    <t>Borrado con fresadora</t>
  </si>
  <si>
    <t>Hidroborrado de marca vial en cebreados y simbología</t>
  </si>
  <si>
    <t>Hidroborrado de marca vial longitudinal</t>
  </si>
  <si>
    <t>Replanteo y Premarcaje</t>
  </si>
  <si>
    <t>Limpieza mecánica</t>
  </si>
  <si>
    <t>Colocación de señal reflectante de aluminio cuadrada</t>
  </si>
  <si>
    <t>Colocación de señal reflectante de aluminio circular</t>
  </si>
  <si>
    <t>Colocación de señal reflectante de aluminio triangular</t>
  </si>
  <si>
    <t>Colocación de señal reflectante de aluminio octogonal</t>
  </si>
  <si>
    <t>Hito flexible con bandas reflectantes H-75</t>
  </si>
  <si>
    <t>Retirada de señal de tráfico</t>
  </si>
  <si>
    <t>Colocación de señal de tráfico mediante fleje a farola o similar</t>
  </si>
  <si>
    <t>Cajetón de 600 x 200mm</t>
  </si>
  <si>
    <t>Cajetón de 600 x 300mm</t>
  </si>
  <si>
    <t>Señal triangular tipo led de 700mm de lado</t>
  </si>
  <si>
    <t>Señal circular tipo led de 600mm de diámetro</t>
  </si>
  <si>
    <t>Señal cuadrada tipo led</t>
  </si>
  <si>
    <t>Señal octogonal tipo led</t>
  </si>
  <si>
    <t>Panel direccional de aluminio 800x400mm</t>
  </si>
  <si>
    <t>Radar disuasorio para exceso de velocidad</t>
  </si>
  <si>
    <t>Partida alzada de mantenimiento correctivo</t>
  </si>
  <si>
    <t>Pilón extraíble</t>
  </si>
  <si>
    <t>MANTENIMIENTO DE SEÑALIZACIÓN HORIZONTAL Y VERTICAL EN LOS PUERTOS DE EIVISSA Y LA SAVINA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</si>
  <si>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25.000,00 € de mantenimiento correctivo que se mantienen inalterables)</t>
    </r>
  </si>
  <si>
    <t>Expediente E24-0097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</si>
</sst>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4" fontId="10" fillId="2" borderId="14" xfId="0" applyNumberFormat="1" applyFont="1" applyFill="1" applyBorder="1" applyAlignment="1" applyProtection="1">
      <alignment vertical="center" wrapText="1"/>
    </xf>
    <xf numFmtId="0" fontId="9" fillId="2" borderId="20" xfId="0" applyFont="1" applyFill="1" applyBorder="1" applyAlignment="1" applyProtection="1">
      <alignment vertical="center" wrapText="1"/>
    </xf>
    <xf numFmtId="164" fontId="10" fillId="2" borderId="21" xfId="0" applyNumberFormat="1" applyFont="1" applyFill="1" applyBorder="1" applyAlignment="1" applyProtection="1">
      <alignment vertical="center" wrapText="1"/>
    </xf>
    <xf numFmtId="164" fontId="10" fillId="2" borderId="19" xfId="0" applyNumberFormat="1" applyFont="1" applyFill="1" applyBorder="1" applyAlignment="1" applyProtection="1">
      <alignment vertical="center" wrapText="1"/>
    </xf>
    <xf numFmtId="0" fontId="6" fillId="2" borderId="0" xfId="0" applyFont="1" applyFill="1" applyBorder="1" applyAlignment="1" applyProtection="1">
      <alignment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7" xfId="0" applyNumberFormat="1" applyFont="1" applyFill="1" applyBorder="1" applyAlignment="1" applyProtection="1">
      <alignment horizontal="center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horizontal="right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60"/>
  <sheetViews>
    <sheetView tabSelected="1" view="pageBreakPreview" zoomScale="115" zoomScaleNormal="100" zoomScaleSheetLayoutView="115" workbookViewId="0">
      <selection activeCell="B11" sqref="B11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18"/>
    <col min="24" max="16384" width="11.44140625" style="1"/>
  </cols>
  <sheetData>
    <row r="1" spans="1:13" ht="15" customHeight="1" x14ac:dyDescent="0.3">
      <c r="A1" s="33" t="s">
        <v>0</v>
      </c>
      <c r="B1" s="34"/>
      <c r="C1" s="34"/>
      <c r="D1" s="34"/>
      <c r="E1" s="34"/>
      <c r="F1" s="34"/>
      <c r="G1" s="35"/>
    </row>
    <row r="2" spans="1:13" ht="18.75" customHeight="1" x14ac:dyDescent="0.3">
      <c r="A2" s="36" t="s">
        <v>56</v>
      </c>
      <c r="B2" s="37"/>
      <c r="C2" s="37"/>
      <c r="D2" s="37"/>
      <c r="E2" s="37"/>
      <c r="F2" s="37"/>
      <c r="G2" s="38"/>
    </row>
    <row r="3" spans="1:13" ht="15.75" customHeight="1" thickBot="1" x14ac:dyDescent="0.35">
      <c r="A3" s="49" t="s">
        <v>58</v>
      </c>
      <c r="B3" s="50"/>
      <c r="C3" s="50"/>
      <c r="D3" s="50"/>
      <c r="E3" s="50"/>
      <c r="F3" s="50"/>
      <c r="G3" s="51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39" t="s">
        <v>11</v>
      </c>
      <c r="B5" s="39"/>
      <c r="C5" s="39"/>
      <c r="D5" s="39"/>
      <c r="E5" s="39"/>
      <c r="F5" s="39"/>
      <c r="G5" s="39"/>
    </row>
    <row r="6" spans="1:13" x14ac:dyDescent="0.3">
      <c r="A6" s="40" t="s">
        <v>1</v>
      </c>
      <c r="B6" s="40"/>
      <c r="C6" s="40"/>
      <c r="D6" s="40"/>
      <c r="E6" s="40"/>
      <c r="F6" s="40"/>
      <c r="G6" s="40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41" t="s">
        <v>2</v>
      </c>
      <c r="B8" s="41"/>
      <c r="C8" s="42"/>
      <c r="D8" s="43"/>
      <c r="E8" s="43"/>
      <c r="F8" s="43"/>
      <c r="G8" s="44"/>
    </row>
    <row r="9" spans="1:13" ht="15.75" customHeight="1" thickBot="1" x14ac:dyDescent="0.35">
      <c r="A9" s="41"/>
      <c r="B9" s="41"/>
      <c r="C9" s="45"/>
      <c r="D9" s="46"/>
      <c r="E9" s="46"/>
      <c r="F9" s="46"/>
      <c r="G9" s="47"/>
    </row>
    <row r="10" spans="1:13" ht="15.75" customHeight="1" x14ac:dyDescent="0.3">
      <c r="A10" s="23"/>
      <c r="B10" s="23"/>
      <c r="C10" s="24"/>
      <c r="D10" s="24"/>
      <c r="E10" s="24"/>
      <c r="F10" s="24"/>
      <c r="G10" s="24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19"/>
      <c r="M12" s="19"/>
    </row>
    <row r="13" spans="1:13" x14ac:dyDescent="0.3">
      <c r="A13" s="6"/>
      <c r="B13" s="7" t="s">
        <v>15</v>
      </c>
      <c r="C13" s="22"/>
      <c r="D13" s="22"/>
      <c r="E13" s="8"/>
      <c r="F13" s="8"/>
      <c r="G13" s="9"/>
      <c r="K13" s="19"/>
      <c r="M13" s="19"/>
    </row>
    <row r="14" spans="1:13" x14ac:dyDescent="0.3">
      <c r="A14" s="5">
        <v>1</v>
      </c>
      <c r="B14" s="10" t="s">
        <v>16</v>
      </c>
      <c r="C14" s="25">
        <v>1</v>
      </c>
      <c r="D14" s="11">
        <v>5138.47</v>
      </c>
      <c r="E14" s="11">
        <f t="shared" ref="E14" si="0">ROUND(C14*D14,2)</f>
        <v>5138.47</v>
      </c>
      <c r="F14" s="21">
        <v>0</v>
      </c>
      <c r="G14" s="12">
        <f t="shared" ref="G14" si="1">IF(F14&gt;D14,F14/0,ROUND(C14*F14,2))</f>
        <v>0</v>
      </c>
      <c r="K14" s="19"/>
      <c r="M14" s="19"/>
    </row>
    <row r="15" spans="1:13" x14ac:dyDescent="0.3">
      <c r="A15" s="5">
        <v>2</v>
      </c>
      <c r="B15" s="10" t="s">
        <v>12</v>
      </c>
      <c r="C15" s="25">
        <v>12</v>
      </c>
      <c r="D15" s="11">
        <v>818.76</v>
      </c>
      <c r="E15" s="11">
        <f t="shared" ref="E15:E56" si="2">ROUND(C15*D15,2)</f>
        <v>9825.1200000000008</v>
      </c>
      <c r="F15" s="21">
        <v>0</v>
      </c>
      <c r="G15" s="12">
        <f t="shared" ref="G15:G56" si="3">IF(F15&gt;D15,F15/0,ROUND(C15*F15,2))</f>
        <v>0</v>
      </c>
      <c r="K15" s="19"/>
      <c r="M15" s="19"/>
    </row>
    <row r="16" spans="1:13" x14ac:dyDescent="0.3">
      <c r="A16" s="6"/>
      <c r="B16" s="7" t="s">
        <v>13</v>
      </c>
      <c r="C16" s="22"/>
      <c r="D16" s="22"/>
      <c r="E16" s="8"/>
      <c r="F16" s="8"/>
      <c r="G16" s="9"/>
      <c r="K16" s="19"/>
      <c r="M16" s="19"/>
    </row>
    <row r="17" spans="1:13" x14ac:dyDescent="0.3">
      <c r="A17" s="5">
        <v>3</v>
      </c>
      <c r="B17" s="10" t="s">
        <v>17</v>
      </c>
      <c r="C17" s="25">
        <v>7809.9</v>
      </c>
      <c r="D17" s="11">
        <v>1.45</v>
      </c>
      <c r="E17" s="11">
        <f t="shared" si="2"/>
        <v>11324.36</v>
      </c>
      <c r="F17" s="21">
        <v>0</v>
      </c>
      <c r="G17" s="12">
        <f t="shared" si="3"/>
        <v>0</v>
      </c>
      <c r="K17" s="19"/>
      <c r="M17" s="19"/>
    </row>
    <row r="18" spans="1:13" x14ac:dyDescent="0.3">
      <c r="A18" s="5">
        <v>4</v>
      </c>
      <c r="B18" s="10" t="s">
        <v>18</v>
      </c>
      <c r="C18" s="25">
        <v>11686.15</v>
      </c>
      <c r="D18" s="11">
        <v>1.37</v>
      </c>
      <c r="E18" s="11">
        <f t="shared" si="2"/>
        <v>16010.03</v>
      </c>
      <c r="F18" s="21">
        <v>0</v>
      </c>
      <c r="G18" s="12">
        <f t="shared" si="3"/>
        <v>0</v>
      </c>
      <c r="K18" s="19"/>
      <c r="M18" s="19"/>
    </row>
    <row r="19" spans="1:13" x14ac:dyDescent="0.3">
      <c r="A19" s="5">
        <v>5</v>
      </c>
      <c r="B19" s="10" t="s">
        <v>19</v>
      </c>
      <c r="C19" s="25">
        <v>1143.45</v>
      </c>
      <c r="D19" s="11">
        <v>11.32</v>
      </c>
      <c r="E19" s="11">
        <f t="shared" si="2"/>
        <v>12943.85</v>
      </c>
      <c r="F19" s="21">
        <v>0</v>
      </c>
      <c r="G19" s="12">
        <f t="shared" si="3"/>
        <v>0</v>
      </c>
      <c r="K19" s="19"/>
      <c r="M19" s="19"/>
    </row>
    <row r="20" spans="1:13" x14ac:dyDescent="0.3">
      <c r="A20" s="5">
        <v>6</v>
      </c>
      <c r="B20" s="10" t="s">
        <v>20</v>
      </c>
      <c r="C20" s="25">
        <v>515.54999999999995</v>
      </c>
      <c r="D20" s="11">
        <v>14.43</v>
      </c>
      <c r="E20" s="11">
        <f t="shared" si="2"/>
        <v>7439.39</v>
      </c>
      <c r="F20" s="21">
        <v>0</v>
      </c>
      <c r="G20" s="12">
        <f t="shared" si="3"/>
        <v>0</v>
      </c>
      <c r="K20" s="19"/>
      <c r="M20" s="19"/>
    </row>
    <row r="21" spans="1:13" x14ac:dyDescent="0.3">
      <c r="A21" s="5">
        <v>7</v>
      </c>
      <c r="B21" s="10" t="s">
        <v>21</v>
      </c>
      <c r="C21" s="25">
        <v>4925.8999999999996</v>
      </c>
      <c r="D21" s="11">
        <v>2.21</v>
      </c>
      <c r="E21" s="11">
        <f t="shared" si="2"/>
        <v>10886.24</v>
      </c>
      <c r="F21" s="21">
        <v>0</v>
      </c>
      <c r="G21" s="12">
        <f t="shared" si="3"/>
        <v>0</v>
      </c>
      <c r="K21" s="19"/>
      <c r="M21" s="19"/>
    </row>
    <row r="22" spans="1:13" x14ac:dyDescent="0.3">
      <c r="A22" s="5">
        <v>8</v>
      </c>
      <c r="B22" s="10" t="s">
        <v>22</v>
      </c>
      <c r="C22" s="25">
        <v>214.9</v>
      </c>
      <c r="D22" s="11">
        <v>0.99</v>
      </c>
      <c r="E22" s="11">
        <f t="shared" si="2"/>
        <v>212.75</v>
      </c>
      <c r="F22" s="21">
        <v>0</v>
      </c>
      <c r="G22" s="12">
        <f t="shared" si="3"/>
        <v>0</v>
      </c>
      <c r="K22" s="19"/>
      <c r="M22" s="19"/>
    </row>
    <row r="23" spans="1:13" x14ac:dyDescent="0.3">
      <c r="A23" s="5">
        <v>9</v>
      </c>
      <c r="B23" s="10" t="s">
        <v>23</v>
      </c>
      <c r="C23" s="25">
        <v>882</v>
      </c>
      <c r="D23" s="11">
        <v>5.81</v>
      </c>
      <c r="E23" s="11">
        <f t="shared" si="2"/>
        <v>5124.42</v>
      </c>
      <c r="F23" s="21">
        <v>0</v>
      </c>
      <c r="G23" s="12">
        <f t="shared" si="3"/>
        <v>0</v>
      </c>
      <c r="K23" s="19"/>
      <c r="M23" s="19"/>
    </row>
    <row r="24" spans="1:13" x14ac:dyDescent="0.3">
      <c r="A24" s="5">
        <v>10</v>
      </c>
      <c r="B24" s="10" t="s">
        <v>24</v>
      </c>
      <c r="C24" s="25">
        <v>8.0500000000000007</v>
      </c>
      <c r="D24" s="11">
        <v>11.1</v>
      </c>
      <c r="E24" s="11">
        <f t="shared" si="2"/>
        <v>89.36</v>
      </c>
      <c r="F24" s="21">
        <v>0</v>
      </c>
      <c r="G24" s="12">
        <f t="shared" si="3"/>
        <v>0</v>
      </c>
      <c r="K24" s="19"/>
      <c r="M24" s="19"/>
    </row>
    <row r="25" spans="1:13" x14ac:dyDescent="0.3">
      <c r="A25" s="5">
        <v>11</v>
      </c>
      <c r="B25" s="10" t="s">
        <v>25</v>
      </c>
      <c r="C25" s="25">
        <v>2145.85</v>
      </c>
      <c r="D25" s="11">
        <v>3.33</v>
      </c>
      <c r="E25" s="11">
        <f t="shared" si="2"/>
        <v>7145.68</v>
      </c>
      <c r="F25" s="21">
        <v>0</v>
      </c>
      <c r="G25" s="12">
        <f t="shared" si="3"/>
        <v>0</v>
      </c>
      <c r="K25" s="19"/>
      <c r="M25" s="19"/>
    </row>
    <row r="26" spans="1:13" x14ac:dyDescent="0.3">
      <c r="A26" s="5">
        <v>12</v>
      </c>
      <c r="B26" s="10" t="s">
        <v>26</v>
      </c>
      <c r="C26" s="25">
        <v>26.6</v>
      </c>
      <c r="D26" s="11">
        <v>12.52</v>
      </c>
      <c r="E26" s="11">
        <f t="shared" si="2"/>
        <v>333.03</v>
      </c>
      <c r="F26" s="21">
        <v>0</v>
      </c>
      <c r="G26" s="12">
        <f t="shared" si="3"/>
        <v>0</v>
      </c>
      <c r="K26" s="19"/>
      <c r="M26" s="19"/>
    </row>
    <row r="27" spans="1:13" x14ac:dyDescent="0.3">
      <c r="A27" s="5">
        <v>13</v>
      </c>
      <c r="B27" s="10" t="s">
        <v>27</v>
      </c>
      <c r="C27" s="25">
        <v>290.5</v>
      </c>
      <c r="D27" s="11">
        <v>2.2000000000000002</v>
      </c>
      <c r="E27" s="11">
        <f t="shared" si="2"/>
        <v>639.1</v>
      </c>
      <c r="F27" s="21">
        <v>0</v>
      </c>
      <c r="G27" s="12">
        <f t="shared" si="3"/>
        <v>0</v>
      </c>
      <c r="K27" s="19"/>
      <c r="M27" s="19"/>
    </row>
    <row r="28" spans="1:13" x14ac:dyDescent="0.3">
      <c r="A28" s="5">
        <v>14</v>
      </c>
      <c r="B28" s="10" t="s">
        <v>28</v>
      </c>
      <c r="C28" s="25">
        <v>1328.6</v>
      </c>
      <c r="D28" s="11">
        <v>8.33</v>
      </c>
      <c r="E28" s="11">
        <f t="shared" si="2"/>
        <v>11067.24</v>
      </c>
      <c r="F28" s="21">
        <v>0</v>
      </c>
      <c r="G28" s="12">
        <f t="shared" si="3"/>
        <v>0</v>
      </c>
      <c r="K28" s="19"/>
      <c r="M28" s="19"/>
    </row>
    <row r="29" spans="1:13" x14ac:dyDescent="0.3">
      <c r="A29" s="5">
        <v>15</v>
      </c>
      <c r="B29" s="10" t="s">
        <v>29</v>
      </c>
      <c r="C29" s="25">
        <v>24.5</v>
      </c>
      <c r="D29" s="11">
        <v>8.33</v>
      </c>
      <c r="E29" s="11">
        <f t="shared" si="2"/>
        <v>204.09</v>
      </c>
      <c r="F29" s="21">
        <v>0</v>
      </c>
      <c r="G29" s="12">
        <f t="shared" si="3"/>
        <v>0</v>
      </c>
      <c r="K29" s="19"/>
      <c r="M29" s="19"/>
    </row>
    <row r="30" spans="1:13" x14ac:dyDescent="0.3">
      <c r="A30" s="5">
        <v>16</v>
      </c>
      <c r="B30" s="10" t="s">
        <v>30</v>
      </c>
      <c r="C30" s="25">
        <v>4653.95</v>
      </c>
      <c r="D30" s="11">
        <v>1.37</v>
      </c>
      <c r="E30" s="11">
        <f t="shared" si="2"/>
        <v>6375.91</v>
      </c>
      <c r="F30" s="21">
        <v>0</v>
      </c>
      <c r="G30" s="12">
        <f t="shared" si="3"/>
        <v>0</v>
      </c>
      <c r="K30" s="19"/>
      <c r="M30" s="19"/>
    </row>
    <row r="31" spans="1:13" x14ac:dyDescent="0.3">
      <c r="A31" s="6"/>
      <c r="B31" s="7" t="s">
        <v>14</v>
      </c>
      <c r="C31" s="22"/>
      <c r="D31" s="22"/>
      <c r="E31" s="8"/>
      <c r="F31" s="8"/>
      <c r="G31" s="9"/>
      <c r="K31" s="19"/>
      <c r="M31" s="19"/>
    </row>
    <row r="32" spans="1:13" x14ac:dyDescent="0.3">
      <c r="A32" s="5">
        <v>17</v>
      </c>
      <c r="B32" s="10" t="s">
        <v>31</v>
      </c>
      <c r="C32" s="25">
        <v>2486.9499999999998</v>
      </c>
      <c r="D32" s="11">
        <v>0.88</v>
      </c>
      <c r="E32" s="11">
        <f t="shared" si="2"/>
        <v>2188.52</v>
      </c>
      <c r="F32" s="21">
        <v>0</v>
      </c>
      <c r="G32" s="12">
        <f t="shared" si="3"/>
        <v>0</v>
      </c>
      <c r="K32" s="19"/>
      <c r="M32" s="19"/>
    </row>
    <row r="33" spans="1:13" x14ac:dyDescent="0.3">
      <c r="A33" s="5">
        <v>18</v>
      </c>
      <c r="B33" s="10" t="s">
        <v>32</v>
      </c>
      <c r="C33" s="25">
        <v>402.5</v>
      </c>
      <c r="D33" s="11">
        <v>2.98</v>
      </c>
      <c r="E33" s="11">
        <f t="shared" si="2"/>
        <v>1199.45</v>
      </c>
      <c r="F33" s="21">
        <v>0</v>
      </c>
      <c r="G33" s="12">
        <f t="shared" si="3"/>
        <v>0</v>
      </c>
      <c r="K33" s="19"/>
      <c r="M33" s="19"/>
    </row>
    <row r="34" spans="1:13" x14ac:dyDescent="0.3">
      <c r="A34" s="5">
        <v>19</v>
      </c>
      <c r="B34" s="10" t="s">
        <v>33</v>
      </c>
      <c r="C34" s="25">
        <v>35</v>
      </c>
      <c r="D34" s="11">
        <v>11.26</v>
      </c>
      <c r="E34" s="11">
        <f t="shared" si="2"/>
        <v>394.1</v>
      </c>
      <c r="F34" s="21">
        <v>0</v>
      </c>
      <c r="G34" s="12">
        <f t="shared" si="3"/>
        <v>0</v>
      </c>
      <c r="K34" s="19"/>
      <c r="M34" s="19"/>
    </row>
    <row r="35" spans="1:13" x14ac:dyDescent="0.3">
      <c r="A35" s="5">
        <v>20</v>
      </c>
      <c r="B35" s="10" t="s">
        <v>34</v>
      </c>
      <c r="C35" s="25">
        <v>35</v>
      </c>
      <c r="D35" s="11">
        <v>31</v>
      </c>
      <c r="E35" s="11">
        <f t="shared" si="2"/>
        <v>1085</v>
      </c>
      <c r="F35" s="21">
        <v>0</v>
      </c>
      <c r="G35" s="12">
        <f t="shared" si="3"/>
        <v>0</v>
      </c>
      <c r="K35" s="19"/>
      <c r="M35" s="19"/>
    </row>
    <row r="36" spans="1:13" x14ac:dyDescent="0.3">
      <c r="A36" s="5">
        <v>21</v>
      </c>
      <c r="B36" s="10" t="s">
        <v>35</v>
      </c>
      <c r="C36" s="25">
        <v>35</v>
      </c>
      <c r="D36" s="11">
        <v>8.69</v>
      </c>
      <c r="E36" s="11">
        <f t="shared" si="2"/>
        <v>304.14999999999998</v>
      </c>
      <c r="F36" s="21">
        <v>0</v>
      </c>
      <c r="G36" s="12">
        <f t="shared" si="3"/>
        <v>0</v>
      </c>
      <c r="K36" s="19"/>
      <c r="M36" s="19"/>
    </row>
    <row r="37" spans="1:13" x14ac:dyDescent="0.3">
      <c r="A37" s="5">
        <v>22</v>
      </c>
      <c r="B37" s="10" t="s">
        <v>36</v>
      </c>
      <c r="C37" s="25">
        <v>35</v>
      </c>
      <c r="D37" s="11">
        <v>2.0099999999999998</v>
      </c>
      <c r="E37" s="11">
        <f t="shared" si="2"/>
        <v>70.349999999999994</v>
      </c>
      <c r="F37" s="21">
        <v>0</v>
      </c>
      <c r="G37" s="12">
        <f t="shared" si="3"/>
        <v>0</v>
      </c>
      <c r="K37" s="19"/>
      <c r="M37" s="19"/>
    </row>
    <row r="38" spans="1:13" x14ac:dyDescent="0.3">
      <c r="A38" s="5">
        <v>23</v>
      </c>
      <c r="B38" s="10" t="s">
        <v>37</v>
      </c>
      <c r="C38" s="25">
        <v>3500</v>
      </c>
      <c r="D38" s="11">
        <v>0.14000000000000001</v>
      </c>
      <c r="E38" s="11">
        <f t="shared" si="2"/>
        <v>490</v>
      </c>
      <c r="F38" s="21">
        <v>0</v>
      </c>
      <c r="G38" s="12">
        <f t="shared" si="3"/>
        <v>0</v>
      </c>
      <c r="K38" s="19"/>
      <c r="M38" s="19"/>
    </row>
    <row r="39" spans="1:13" x14ac:dyDescent="0.3">
      <c r="A39" s="5">
        <v>24</v>
      </c>
      <c r="B39" s="10" t="s">
        <v>38</v>
      </c>
      <c r="C39" s="25">
        <v>7000</v>
      </c>
      <c r="D39" s="11">
        <v>0.1</v>
      </c>
      <c r="E39" s="11">
        <f t="shared" si="2"/>
        <v>700</v>
      </c>
      <c r="F39" s="21">
        <v>0</v>
      </c>
      <c r="G39" s="12">
        <f t="shared" si="3"/>
        <v>0</v>
      </c>
      <c r="K39" s="19"/>
      <c r="M39" s="19"/>
    </row>
    <row r="40" spans="1:13" x14ac:dyDescent="0.3">
      <c r="A40" s="5">
        <v>26</v>
      </c>
      <c r="B40" s="10" t="s">
        <v>39</v>
      </c>
      <c r="C40" s="25">
        <v>10</v>
      </c>
      <c r="D40" s="11">
        <v>530.69000000000005</v>
      </c>
      <c r="E40" s="11">
        <f t="shared" si="2"/>
        <v>5306.9</v>
      </c>
      <c r="F40" s="21">
        <v>0</v>
      </c>
      <c r="G40" s="12">
        <f t="shared" si="3"/>
        <v>0</v>
      </c>
      <c r="K40" s="19"/>
      <c r="M40" s="19"/>
    </row>
    <row r="41" spans="1:13" x14ac:dyDescent="0.3">
      <c r="A41" s="5">
        <v>27</v>
      </c>
      <c r="B41" s="10" t="s">
        <v>40</v>
      </c>
      <c r="C41" s="25">
        <v>10</v>
      </c>
      <c r="D41" s="11">
        <v>533.98</v>
      </c>
      <c r="E41" s="11">
        <f t="shared" si="2"/>
        <v>5339.8</v>
      </c>
      <c r="F41" s="21">
        <v>0</v>
      </c>
      <c r="G41" s="12">
        <f t="shared" si="3"/>
        <v>0</v>
      </c>
      <c r="K41" s="19"/>
      <c r="M41" s="19"/>
    </row>
    <row r="42" spans="1:13" x14ac:dyDescent="0.3">
      <c r="A42" s="5">
        <v>28</v>
      </c>
      <c r="B42" s="10" t="s">
        <v>41</v>
      </c>
      <c r="C42" s="25">
        <v>10</v>
      </c>
      <c r="D42" s="11">
        <v>524.6</v>
      </c>
      <c r="E42" s="11">
        <f t="shared" si="2"/>
        <v>5246</v>
      </c>
      <c r="F42" s="21">
        <v>0</v>
      </c>
      <c r="G42" s="12">
        <f t="shared" si="3"/>
        <v>0</v>
      </c>
      <c r="K42" s="19"/>
      <c r="M42" s="19"/>
    </row>
    <row r="43" spans="1:13" x14ac:dyDescent="0.3">
      <c r="A43" s="5">
        <v>29</v>
      </c>
      <c r="B43" s="10" t="s">
        <v>42</v>
      </c>
      <c r="C43" s="25">
        <v>2</v>
      </c>
      <c r="D43" s="11">
        <v>540.89</v>
      </c>
      <c r="E43" s="11">
        <f t="shared" si="2"/>
        <v>1081.78</v>
      </c>
      <c r="F43" s="21">
        <v>0</v>
      </c>
      <c r="G43" s="12">
        <f t="shared" si="3"/>
        <v>0</v>
      </c>
      <c r="K43" s="19"/>
      <c r="M43" s="19"/>
    </row>
    <row r="44" spans="1:13" x14ac:dyDescent="0.3">
      <c r="A44" s="5">
        <v>30</v>
      </c>
      <c r="B44" s="10" t="s">
        <v>55</v>
      </c>
      <c r="C44" s="25">
        <v>4</v>
      </c>
      <c r="D44" s="11">
        <v>432.62</v>
      </c>
      <c r="E44" s="11">
        <f t="shared" si="2"/>
        <v>1730.48</v>
      </c>
      <c r="F44" s="21">
        <v>0</v>
      </c>
      <c r="G44" s="12">
        <f t="shared" si="3"/>
        <v>0</v>
      </c>
      <c r="K44" s="19"/>
      <c r="M44" s="19"/>
    </row>
    <row r="45" spans="1:13" x14ac:dyDescent="0.3">
      <c r="A45" s="5">
        <v>31</v>
      </c>
      <c r="B45" s="10" t="s">
        <v>43</v>
      </c>
      <c r="C45" s="25">
        <v>35</v>
      </c>
      <c r="D45" s="11">
        <v>59.33</v>
      </c>
      <c r="E45" s="11">
        <f t="shared" si="2"/>
        <v>2076.5500000000002</v>
      </c>
      <c r="F45" s="21">
        <v>0</v>
      </c>
      <c r="G45" s="12">
        <f t="shared" si="3"/>
        <v>0</v>
      </c>
      <c r="K45" s="19"/>
      <c r="M45" s="19"/>
    </row>
    <row r="46" spans="1:13" x14ac:dyDescent="0.3">
      <c r="A46" s="5">
        <v>32</v>
      </c>
      <c r="B46" s="10" t="s">
        <v>44</v>
      </c>
      <c r="C46" s="25">
        <v>35</v>
      </c>
      <c r="D46" s="11">
        <v>72.61</v>
      </c>
      <c r="E46" s="11">
        <f t="shared" si="2"/>
        <v>2541.35</v>
      </c>
      <c r="F46" s="21">
        <v>0</v>
      </c>
      <c r="G46" s="12">
        <f t="shared" si="3"/>
        <v>0</v>
      </c>
      <c r="K46" s="19"/>
      <c r="M46" s="19"/>
    </row>
    <row r="47" spans="1:13" x14ac:dyDescent="0.3">
      <c r="A47" s="5">
        <v>33</v>
      </c>
      <c r="B47" s="10" t="s">
        <v>45</v>
      </c>
      <c r="C47" s="25">
        <v>15</v>
      </c>
      <c r="D47" s="11">
        <v>361.08</v>
      </c>
      <c r="E47" s="11">
        <f t="shared" si="2"/>
        <v>5416.2</v>
      </c>
      <c r="F47" s="21">
        <v>0</v>
      </c>
      <c r="G47" s="12">
        <f t="shared" si="3"/>
        <v>0</v>
      </c>
      <c r="K47" s="19"/>
      <c r="M47" s="19"/>
    </row>
    <row r="48" spans="1:13" x14ac:dyDescent="0.3">
      <c r="A48" s="5">
        <v>34</v>
      </c>
      <c r="B48" s="10" t="s">
        <v>46</v>
      </c>
      <c r="C48" s="25">
        <v>4</v>
      </c>
      <c r="D48" s="11">
        <v>333.75</v>
      </c>
      <c r="E48" s="11">
        <f t="shared" si="2"/>
        <v>1335</v>
      </c>
      <c r="F48" s="21">
        <v>0</v>
      </c>
      <c r="G48" s="12">
        <f t="shared" si="3"/>
        <v>0</v>
      </c>
      <c r="K48" s="19"/>
      <c r="M48" s="19"/>
    </row>
    <row r="49" spans="1:13" x14ac:dyDescent="0.3">
      <c r="A49" s="5">
        <v>35</v>
      </c>
      <c r="B49" s="10" t="s">
        <v>47</v>
      </c>
      <c r="C49" s="25">
        <v>15</v>
      </c>
      <c r="D49" s="11">
        <v>357.88</v>
      </c>
      <c r="E49" s="11">
        <f t="shared" si="2"/>
        <v>5368.2</v>
      </c>
      <c r="F49" s="21">
        <v>0</v>
      </c>
      <c r="G49" s="12">
        <f t="shared" si="3"/>
        <v>0</v>
      </c>
      <c r="K49" s="19"/>
      <c r="M49" s="19"/>
    </row>
    <row r="50" spans="1:13" x14ac:dyDescent="0.3">
      <c r="A50" s="5">
        <v>36</v>
      </c>
      <c r="B50" s="10" t="s">
        <v>48</v>
      </c>
      <c r="C50" s="25">
        <v>4</v>
      </c>
      <c r="D50" s="11">
        <v>547.79999999999995</v>
      </c>
      <c r="E50" s="11">
        <f t="shared" si="2"/>
        <v>2191.1999999999998</v>
      </c>
      <c r="F50" s="21">
        <v>0</v>
      </c>
      <c r="G50" s="12">
        <f t="shared" si="3"/>
        <v>0</v>
      </c>
      <c r="K50" s="19"/>
      <c r="M50" s="19"/>
    </row>
    <row r="51" spans="1:13" x14ac:dyDescent="0.3">
      <c r="A51" s="5">
        <v>37</v>
      </c>
      <c r="B51" s="10" t="s">
        <v>49</v>
      </c>
      <c r="C51" s="25">
        <v>4</v>
      </c>
      <c r="D51" s="11">
        <v>698.03</v>
      </c>
      <c r="E51" s="11">
        <f t="shared" si="2"/>
        <v>2792.12</v>
      </c>
      <c r="F51" s="21">
        <v>0</v>
      </c>
      <c r="G51" s="12">
        <f t="shared" si="3"/>
        <v>0</v>
      </c>
      <c r="K51" s="19"/>
      <c r="M51" s="19"/>
    </row>
    <row r="52" spans="1:13" x14ac:dyDescent="0.3">
      <c r="A52" s="5">
        <v>38</v>
      </c>
      <c r="B52" s="10" t="s">
        <v>50</v>
      </c>
      <c r="C52" s="25">
        <v>4</v>
      </c>
      <c r="D52" s="11">
        <v>673</v>
      </c>
      <c r="E52" s="11">
        <f t="shared" si="2"/>
        <v>2692</v>
      </c>
      <c r="F52" s="21">
        <v>0</v>
      </c>
      <c r="G52" s="12">
        <f t="shared" si="3"/>
        <v>0</v>
      </c>
      <c r="K52" s="19"/>
      <c r="M52" s="19"/>
    </row>
    <row r="53" spans="1:13" x14ac:dyDescent="0.3">
      <c r="A53" s="5">
        <v>39</v>
      </c>
      <c r="B53" s="10" t="s">
        <v>51</v>
      </c>
      <c r="C53" s="25">
        <v>4</v>
      </c>
      <c r="D53" s="11">
        <v>687</v>
      </c>
      <c r="E53" s="11">
        <f t="shared" si="2"/>
        <v>2748</v>
      </c>
      <c r="F53" s="21">
        <v>0</v>
      </c>
      <c r="G53" s="12">
        <f t="shared" si="3"/>
        <v>0</v>
      </c>
      <c r="K53" s="19"/>
      <c r="M53" s="19"/>
    </row>
    <row r="54" spans="1:13" x14ac:dyDescent="0.3">
      <c r="A54" s="5">
        <v>40</v>
      </c>
      <c r="B54" s="10" t="s">
        <v>52</v>
      </c>
      <c r="C54" s="25">
        <v>4</v>
      </c>
      <c r="D54" s="11">
        <v>481.77</v>
      </c>
      <c r="E54" s="11">
        <f t="shared" si="2"/>
        <v>1927.08</v>
      </c>
      <c r="F54" s="21">
        <v>0</v>
      </c>
      <c r="G54" s="12">
        <f t="shared" si="3"/>
        <v>0</v>
      </c>
      <c r="K54" s="19"/>
      <c r="M54" s="19"/>
    </row>
    <row r="55" spans="1:13" x14ac:dyDescent="0.3">
      <c r="A55" s="5">
        <v>41</v>
      </c>
      <c r="B55" s="10" t="s">
        <v>53</v>
      </c>
      <c r="C55" s="25">
        <v>1</v>
      </c>
      <c r="D55" s="11">
        <v>11918.3</v>
      </c>
      <c r="E55" s="11">
        <f t="shared" si="2"/>
        <v>11918.3</v>
      </c>
      <c r="F55" s="21">
        <v>0</v>
      </c>
      <c r="G55" s="12">
        <f t="shared" si="3"/>
        <v>0</v>
      </c>
      <c r="K55" s="19"/>
      <c r="M55" s="19"/>
    </row>
    <row r="56" spans="1:13" ht="15" thickBot="1" x14ac:dyDescent="0.35">
      <c r="A56" s="5">
        <v>42</v>
      </c>
      <c r="B56" s="10" t="s">
        <v>54</v>
      </c>
      <c r="C56" s="25">
        <v>1</v>
      </c>
      <c r="D56" s="11">
        <v>25000</v>
      </c>
      <c r="E56" s="27">
        <f t="shared" si="2"/>
        <v>25000</v>
      </c>
      <c r="F56" s="27">
        <v>25000</v>
      </c>
      <c r="G56" s="28">
        <f t="shared" si="3"/>
        <v>25000</v>
      </c>
      <c r="K56" s="19"/>
      <c r="M56" s="19"/>
    </row>
    <row r="57" spans="1:13" ht="19.5" customHeight="1" x14ac:dyDescent="0.3">
      <c r="A57" s="13"/>
      <c r="B57" s="13"/>
      <c r="C57" s="13"/>
      <c r="D57" s="14"/>
      <c r="E57" s="15">
        <f>SUM(E14:E56)</f>
        <v>195901.57000000004</v>
      </c>
      <c r="F57" s="26"/>
      <c r="G57" s="16">
        <f>IF(SUM(G14:G56)=25000,0,SUM(G14:G56))</f>
        <v>0</v>
      </c>
      <c r="K57" s="20"/>
    </row>
    <row r="58" spans="1:13" ht="15" thickBot="1" x14ac:dyDescent="0.35">
      <c r="A58" s="17"/>
      <c r="B58" s="17"/>
      <c r="C58" s="17"/>
      <c r="D58" s="17"/>
      <c r="E58" s="17"/>
      <c r="F58" s="17"/>
      <c r="G58" s="17"/>
    </row>
    <row r="59" spans="1:13" ht="16.2" thickBot="1" x14ac:dyDescent="0.35">
      <c r="A59" s="30" t="s">
        <v>10</v>
      </c>
      <c r="B59" s="30"/>
      <c r="C59" s="30"/>
      <c r="D59" s="30"/>
      <c r="E59" s="30"/>
      <c r="F59" s="31">
        <f>IF(G57&lt;=392609.91,G57,"ERROR: Límite superado")</f>
        <v>0</v>
      </c>
      <c r="G59" s="32"/>
    </row>
    <row r="60" spans="1:13" ht="31.95" customHeight="1" x14ac:dyDescent="0.3">
      <c r="A60" s="48" t="s">
        <v>57</v>
      </c>
      <c r="B60" s="48"/>
      <c r="C60" s="48"/>
      <c r="D60" s="48"/>
      <c r="E60" s="48"/>
      <c r="F60" s="48"/>
      <c r="G60" s="29"/>
    </row>
  </sheetData>
  <sheetProtection password="C88F" sheet="1" objects="1" scenarios="1"/>
  <mergeCells count="10">
    <mergeCell ref="A60:F60"/>
    <mergeCell ref="A59:E59"/>
    <mergeCell ref="F59:G59"/>
    <mergeCell ref="A1:G1"/>
    <mergeCell ref="A2:G2"/>
    <mergeCell ref="A3:G3"/>
    <mergeCell ref="A5:G5"/>
    <mergeCell ref="A6:G6"/>
    <mergeCell ref="A8:B9"/>
    <mergeCell ref="C8:G9"/>
  </mergeCells>
  <pageMargins left="0.70866141732283472" right="0.70866141732283472" top="1.1417322834645669" bottom="0.94488188976377963" header="0.31496062992125984" footer="0.31496062992125984"/>
  <pageSetup paperSize="9" scale="55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2024-03-18T10:45:28Z</cp:lastPrinted>
  <dcterms:created xsi:type="dcterms:W3CDTF">2019-12-12T10:58:27Z</dcterms:created>
  <dcterms:modified xsi:type="dcterms:W3CDTF">2024-06-11T13:23:29Z</dcterms:modified>
</cp:coreProperties>
</file>