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460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F95" i="1" l="1"/>
  <c r="G93" i="1"/>
  <c r="G92" i="1"/>
  <c r="E92" i="1"/>
  <c r="G90" i="1"/>
  <c r="E90" i="1"/>
  <c r="G89" i="1"/>
  <c r="E89" i="1"/>
  <c r="G88" i="1"/>
  <c r="E88" i="1"/>
  <c r="G87" i="1"/>
  <c r="E87" i="1"/>
  <c r="G86" i="1"/>
  <c r="E86" i="1"/>
  <c r="G85" i="1"/>
  <c r="E85" i="1"/>
  <c r="G84" i="1"/>
  <c r="E84" i="1"/>
  <c r="G83" i="1"/>
  <c r="E83" i="1"/>
  <c r="G82" i="1"/>
  <c r="E82" i="1"/>
  <c r="G81" i="1"/>
  <c r="E81" i="1"/>
  <c r="G80" i="1"/>
  <c r="E80" i="1"/>
  <c r="G79" i="1"/>
  <c r="E79" i="1"/>
  <c r="G78" i="1"/>
  <c r="E78" i="1"/>
  <c r="G76" i="1"/>
  <c r="E76" i="1"/>
  <c r="G75" i="1"/>
  <c r="E75" i="1"/>
  <c r="G74" i="1"/>
  <c r="E74" i="1"/>
  <c r="G73" i="1"/>
  <c r="E73" i="1"/>
  <c r="G72" i="1"/>
  <c r="E72" i="1"/>
  <c r="G71" i="1"/>
  <c r="E71" i="1"/>
  <c r="G70" i="1"/>
  <c r="E70" i="1"/>
  <c r="G69" i="1"/>
  <c r="E69" i="1"/>
  <c r="G68" i="1"/>
  <c r="E68" i="1"/>
  <c r="G67" i="1"/>
  <c r="E67" i="1"/>
  <c r="G66" i="1"/>
  <c r="E66" i="1"/>
  <c r="G65" i="1"/>
  <c r="E65" i="1"/>
  <c r="G64" i="1"/>
  <c r="E64" i="1"/>
  <c r="G63" i="1"/>
  <c r="E63" i="1"/>
  <c r="G61" i="1"/>
  <c r="E61" i="1"/>
  <c r="G60" i="1"/>
  <c r="E60" i="1"/>
  <c r="G59" i="1"/>
  <c r="E59" i="1"/>
  <c r="G57" i="1"/>
  <c r="E57" i="1"/>
  <c r="G55" i="1"/>
  <c r="E55" i="1"/>
  <c r="G54" i="1"/>
  <c r="E54" i="1"/>
  <c r="G53" i="1"/>
  <c r="E53" i="1"/>
  <c r="G52" i="1"/>
  <c r="E52" i="1"/>
  <c r="G51" i="1"/>
  <c r="E51" i="1"/>
  <c r="G50" i="1"/>
  <c r="E50" i="1"/>
  <c r="G48" i="1"/>
  <c r="E48" i="1"/>
  <c r="G46" i="1"/>
  <c r="E46" i="1"/>
  <c r="G45" i="1"/>
  <c r="E45" i="1"/>
  <c r="G44" i="1"/>
  <c r="E44" i="1"/>
  <c r="G43" i="1"/>
  <c r="E43" i="1"/>
  <c r="G41" i="1"/>
  <c r="E41" i="1"/>
  <c r="G40" i="1"/>
  <c r="E40" i="1"/>
  <c r="G39" i="1"/>
  <c r="E39" i="1"/>
  <c r="G38" i="1"/>
  <c r="E38" i="1"/>
  <c r="G37" i="1"/>
  <c r="E37" i="1"/>
  <c r="G35" i="1"/>
  <c r="E35" i="1"/>
  <c r="G34" i="1"/>
  <c r="E34" i="1"/>
  <c r="G33" i="1"/>
  <c r="E33" i="1"/>
  <c r="G32" i="1"/>
  <c r="E32" i="1"/>
  <c r="G31" i="1"/>
  <c r="E31" i="1"/>
  <c r="G30" i="1"/>
  <c r="E30" i="1"/>
  <c r="G29" i="1"/>
  <c r="E29" i="1"/>
  <c r="G28" i="1"/>
  <c r="E28" i="1"/>
  <c r="G27" i="1"/>
  <c r="E27" i="1"/>
  <c r="G26" i="1"/>
  <c r="E26" i="1"/>
  <c r="G25" i="1"/>
  <c r="E25" i="1"/>
  <c r="G24" i="1"/>
  <c r="E24" i="1"/>
  <c r="G23" i="1"/>
  <c r="E23" i="1"/>
  <c r="G22" i="1"/>
  <c r="E22" i="1"/>
  <c r="G21" i="1"/>
  <c r="E21" i="1"/>
  <c r="G20" i="1"/>
  <c r="E20" i="1"/>
  <c r="G19" i="1"/>
  <c r="E19" i="1"/>
  <c r="G18" i="1"/>
  <c r="E18" i="1"/>
  <c r="G17" i="1"/>
  <c r="E17" i="1"/>
  <c r="G16" i="1"/>
  <c r="E16" i="1"/>
  <c r="G14" i="1" l="1"/>
  <c r="E14" i="1"/>
  <c r="E13" i="1" l="1"/>
  <c r="G13" i="1"/>
  <c r="E93" i="1" l="1"/>
</calcChain>
</file>

<file path=xl/sharedStrings.xml><?xml version="1.0" encoding="utf-8"?>
<sst xmlns="http://schemas.openxmlformats.org/spreadsheetml/2006/main" count="177" uniqueCount="177">
  <si>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</si>
  <si>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</si>
  <si>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</si>
  <si>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</si>
  <si>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</si>
  <si>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</si>
  <si>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</si>
  <si>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</si>
  <si>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</si>
  <si>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</si>
  <si>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</si>
  <si>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</si>
  <si>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CONSERVACIÓN Y MANTENIMIENTO DE PAVIMENTOS EN EL PUERTO DE PALMA</t>
  </si>
  <si>
    <t>Expediente E24-0094</t>
  </si>
  <si>
    <t>INFORMES</t>
  </si>
  <si>
    <t>Informe inicial y actualización del estado de los baños</t>
  </si>
  <si>
    <t>Informe mensual de los trabajos realizados</t>
  </si>
  <si>
    <t>DESMONTAJES Y DEMOLICIONES</t>
  </si>
  <si>
    <t>Demolición de pavimento existente de baldosas de terrazo</t>
  </si>
  <si>
    <t>Demolición de aplacado de mármol</t>
  </si>
  <si>
    <t>Demolición de alicatado</t>
  </si>
  <si>
    <t>Demolición de muro de fábrica</t>
  </si>
  <si>
    <t>Demolición de colector albañales de hasta 400 mm de diámetro máximo</t>
  </si>
  <si>
    <t>Desmontaje de bajante interior</t>
  </si>
  <si>
    <t>Desmontaje de red de instalación interior de agua</t>
  </si>
  <si>
    <t>Desmontaje de hoja de puerta y marco de madera</t>
  </si>
  <si>
    <t>Desmontaje de hoja de carpintería acristalada de acero de cualquier tipo situada en fachada</t>
  </si>
  <si>
    <t>Desmontaje de divisiones sanitarias</t>
  </si>
  <si>
    <t>Desmontaje de luminarias</t>
  </si>
  <si>
    <t>Desmontaje de encimera</t>
  </si>
  <si>
    <t>Desmontaje de inodoro con tanque bajo y accesorios</t>
  </si>
  <si>
    <t>Desmontaje de urinarios y accesorios</t>
  </si>
  <si>
    <t>Desmontaje de tapa y asiento de Inodoro en mal estado</t>
  </si>
  <si>
    <t>Desmontaje de grifería de lavabo que presentan signos de envejecimiento y oxidación</t>
  </si>
  <si>
    <t>Desmontaje de grifería de urinario que presentan signos de envejecimiento y oxidación</t>
  </si>
  <si>
    <t>Desmontaje de sifón botella extensible, para lavabo que presenta signos de envejecimiento y oxidación</t>
  </si>
  <si>
    <t>Desmontaje de sifón de botella para urinario, con válvula de desagüe, que presenta signos de envejecimiento y oxidación</t>
  </si>
  <si>
    <t>Desmontaje de desagües para lavabos universal que presenta signos de envejecimiento y oxidación</t>
  </si>
  <si>
    <t>SANEAMIENTO</t>
  </si>
  <si>
    <t>albañal y conexiones de ramales de inodoros y urinarios</t>
  </si>
  <si>
    <t>Suministro e instalación de sumidero sifónico de PVC, D110 mm</t>
  </si>
  <si>
    <t>Suministro y montaje de bajante interior de la red de evacuación de aguas residuales</t>
  </si>
  <si>
    <t>Suministro y montaje de conducto de ventilación</t>
  </si>
  <si>
    <t>Formación de arqueta sifónica enterrada a pie de bajante</t>
  </si>
  <si>
    <t>ELECTRICIDAD</t>
  </si>
  <si>
    <t>Suministro e instalación de luminaria LED para empotrar</t>
  </si>
  <si>
    <t>Suministro e instalación de base de toma de corriente con contacto de tierra (2P+T), tipo Schuko</t>
  </si>
  <si>
    <t>Suministro e instalación de punto de luz sencillo a uno o varios receptores en techo, pared o suelo</t>
  </si>
  <si>
    <t>Suministro e instalación de pulsador-luz a uno o varios receptores en techo, pared o suelo</t>
  </si>
  <si>
    <t>MUROS Y DIVISORIAS</t>
  </si>
  <si>
    <t>Formación de hoja de partición interior de 10 cm de espesor de fábrica para divisiones sanitarias</t>
  </si>
  <si>
    <t>PARAMENTOS INTERIORES</t>
  </si>
  <si>
    <t>Formación de solera de hormigón HNE-20 acabada de 10 cm de espesor</t>
  </si>
  <si>
    <t>Suministro y ejecución de pavimento de baldosas cerámicas de gres porcelánico, medidas según DF</t>
  </si>
  <si>
    <t>Suministro y colocación de pavimento de baldosas de granito Gris Perla, acabado pulido</t>
  </si>
  <si>
    <t>Formación de revestimiento continuo de mortero de cemento de 15 mm de espesor</t>
  </si>
  <si>
    <t>Suministro y colocación de alicatado con azulejo de dimensiones 30 x 60 cm, de bordes rectificados</t>
  </si>
  <si>
    <t>Limpieza de placas en falso techo</t>
  </si>
  <si>
    <t>PINTURAS Y ACABADOS</t>
  </si>
  <si>
    <t>Aplicación de dos manos de pintura plástica para interiores, acabado mate</t>
  </si>
  <si>
    <t>CARPINTERIAS</t>
  </si>
  <si>
    <t>Suministro e instalación de puerta de aseo en divisiones sanitarias de hasta 0,70x2,10 m</t>
  </si>
  <si>
    <t>Suministro e instalación de puerta principal de entrada a aseos</t>
  </si>
  <si>
    <t>Suministro y montaje de carpintería de aluminio, lacado color blanco, para conformado de ventana</t>
  </si>
  <si>
    <t>SANITARIOS</t>
  </si>
  <si>
    <t>Suministro e instalación de lavabo ergonómico de fijación en pared</t>
  </si>
  <si>
    <t>Suministro e instalación de inodoro ROCA VICTORIA o equivalente, de 370x665x780 mm</t>
  </si>
  <si>
    <t>Suministro e instalación de Lavabo Mural de SURFEX® ROCA o equivalente</t>
  </si>
  <si>
    <t>Suministro e instalación de lavabo de porcelana sanitaria sobre encimera, color blanco de 600x340 mm</t>
  </si>
  <si>
    <t>Suministro e instalación de urinario tipo EURET - ROCA o equivalente de porcelana sanitaria</t>
  </si>
  <si>
    <t>Suministro e instalación de gabinete adaptado para personas Ostomizadas</t>
  </si>
  <si>
    <t>Suministro e instalación de grifo electrónico de encimera, antivandálico, para lavabo, de latón acabado cromado</t>
  </si>
  <si>
    <t>Suminstro y colocación de vertedero de porcelana sanitaria, de pie</t>
  </si>
  <si>
    <t>Suministro e instalación de tapa y asiento de inodoro</t>
  </si>
  <si>
    <t>Suministro e instalación de grifería de lavabo</t>
  </si>
  <si>
    <t>Suministro e instalación de grifería de urinario</t>
  </si>
  <si>
    <t>Suministro e instalación de Sifón botella extensible para lavabo</t>
  </si>
  <si>
    <t>Suministro e instalación de Sifón botella extensible para urinario</t>
  </si>
  <si>
    <t>Suministro e instalación de desagües para lavabos universal</t>
  </si>
  <si>
    <t>SEÑALIZACIÓN Y EQUIPAMIENTO</t>
  </si>
  <si>
    <t>Suministro e instalación de dosificador de jabón líquido manual, JOFEL o equivalente</t>
  </si>
  <si>
    <t>Suministro e instalación de dosificador de jabón líquido automático, PRESTO o equivalente</t>
  </si>
  <si>
    <t>Suministro e instalación de soporte mural para dispensador de jabón</t>
  </si>
  <si>
    <t>Suministro e instalación de Portarrollos de papel higiénico, industrial, antivandálico, serie Clásica</t>
  </si>
  <si>
    <t>Suministro, colocación y fijación de perchero en aseos, PRESTO o equivalente, de acero inoxidable</t>
  </si>
  <si>
    <t>Suministro y montaje en la superficie de la pared de cambiador de bebé</t>
  </si>
  <si>
    <t>Suministro y colocación de secamanos eléctrico</t>
  </si>
  <si>
    <t>Suministro e instalación de bacteriostático con funciones de desinfección y desodorización</t>
  </si>
  <si>
    <t>Suministro y colocación de Rótulo señalizador para señalética de W.C.</t>
  </si>
  <si>
    <t>Suministro e instalación de espejo con cristal laminado 4 mm</t>
  </si>
  <si>
    <t>Suministro y colocación de espejo reclinable Nylon de PRESTO o equivalente</t>
  </si>
  <si>
    <t>Suministro y colocación de escobillero de pared, para baño, de acero inoxidable</t>
  </si>
  <si>
    <t>Suministro y colocación de dispensador de papel toalla</t>
  </si>
  <si>
    <t>MANTENIMIENTO CORRECTIVO</t>
  </si>
  <si>
    <t>Partida alzada de mantenimiento correctivo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</si>
  <si>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45.000,00 € de partida alzada que se mantienen inalterables)</t>
    </r>
  </si>
  <si>
    <t>00</t>
  </si>
  <si>
    <t>001</t>
  </si>
  <si>
    <t>002</t>
  </si>
  <si>
    <t>01</t>
  </si>
  <si>
    <t>01.1</t>
  </si>
  <si>
    <t>01.2</t>
  </si>
  <si>
    <t>01.3</t>
  </si>
  <si>
    <t>01.4</t>
  </si>
  <si>
    <t>01.5</t>
  </si>
  <si>
    <t>01.6</t>
  </si>
  <si>
    <t>01.7</t>
  </si>
  <si>
    <t>01.8</t>
  </si>
  <si>
    <t>01.9</t>
  </si>
  <si>
    <t>01.10</t>
  </si>
  <si>
    <t>01.11</t>
  </si>
  <si>
    <t>01.12</t>
  </si>
  <si>
    <t>01.13</t>
  </si>
  <si>
    <t>01.14</t>
  </si>
  <si>
    <t>01.15</t>
  </si>
  <si>
    <t>01.16</t>
  </si>
  <si>
    <t>01.17</t>
  </si>
  <si>
    <t>01.18</t>
  </si>
  <si>
    <t>01.19</t>
  </si>
  <si>
    <t>01.20</t>
  </si>
  <si>
    <t>02</t>
  </si>
  <si>
    <t>02.1</t>
  </si>
  <si>
    <t>02.2</t>
  </si>
  <si>
    <t>02.3</t>
  </si>
  <si>
    <t>02.4</t>
  </si>
  <si>
    <t>02.5</t>
  </si>
  <si>
    <t>03</t>
  </si>
  <si>
    <t>03.1</t>
  </si>
  <si>
    <t>03.2</t>
  </si>
  <si>
    <t>03.3</t>
  </si>
  <si>
    <t>03.4</t>
  </si>
  <si>
    <t>04</t>
  </si>
  <si>
    <t>04.1</t>
  </si>
  <si>
    <t>05</t>
  </si>
  <si>
    <t>05.1</t>
  </si>
  <si>
    <t>05.2</t>
  </si>
  <si>
    <t>05.3</t>
  </si>
  <si>
    <t>05.4</t>
  </si>
  <si>
    <t>05.5</t>
  </si>
  <si>
    <t>05.6</t>
  </si>
  <si>
    <t>06</t>
  </si>
  <si>
    <t>06.1</t>
  </si>
  <si>
    <t>07</t>
  </si>
  <si>
    <t>07.1</t>
  </si>
  <si>
    <t>07.2</t>
  </si>
  <si>
    <t>07.3</t>
  </si>
  <si>
    <t>08</t>
  </si>
  <si>
    <t>08.1</t>
  </si>
  <si>
    <t>08.2</t>
  </si>
  <si>
    <t>08.3</t>
  </si>
  <si>
    <t>08.4</t>
  </si>
  <si>
    <t>08.5</t>
  </si>
  <si>
    <t>08.6</t>
  </si>
  <si>
    <t>08.7</t>
  </si>
  <si>
    <t>08.8</t>
  </si>
  <si>
    <t>08.9</t>
  </si>
  <si>
    <t>08.10</t>
  </si>
  <si>
    <t>08.11</t>
  </si>
  <si>
    <t>08.12</t>
  </si>
  <si>
    <t>08.13</t>
  </si>
  <si>
    <t>08.14</t>
  </si>
  <si>
    <t>09</t>
  </si>
  <si>
    <t>09.1</t>
  </si>
  <si>
    <t>09.2</t>
  </si>
  <si>
    <t>09.3</t>
  </si>
  <si>
    <t>09.4</t>
  </si>
  <si>
    <t>09.5</t>
  </si>
  <si>
    <t>09.6</t>
  </si>
  <si>
    <t>09.7</t>
  </si>
  <si>
    <t>09.9</t>
  </si>
  <si>
    <t>09.10</t>
  </si>
  <si>
    <t>09.12</t>
  </si>
  <si>
    <t>09.13</t>
  </si>
  <si>
    <t>09.14</t>
  </si>
  <si>
    <t>09.15</t>
  </si>
  <si>
    <t>10</t>
  </si>
  <si>
    <t>10.1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</si>
</sst>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7" x14ac:knownFonts="1">
    <font>
      <sz val="11"/>
      <color theme="1"/>
      <name val="Calibri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0" fontId="2" fillId="0" borderId="0" xfId="0" applyFont="1"/>
    <xf numFmtId="0" fontId="2" fillId="2" borderId="6" xfId="0" applyFont="1" applyFill="1" applyBorder="1"/>
    <xf numFmtId="0" fontId="8" fillId="2" borderId="7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 wrapText="1"/>
    </xf>
    <xf numFmtId="4" fontId="9" fillId="0" borderId="0" xfId="0" applyNumberFormat="1" applyFont="1" applyAlignment="1">
      <alignment vertical="top"/>
    </xf>
    <xf numFmtId="164" fontId="10" fillId="4" borderId="8" xfId="0" applyNumberFormat="1" applyFont="1" applyFill="1" applyBorder="1" applyAlignment="1">
      <alignment vertical="center" wrapText="1"/>
    </xf>
    <xf numFmtId="0" fontId="10" fillId="2" borderId="8" xfId="0" applyFont="1" applyFill="1" applyBorder="1" applyAlignment="1">
      <alignment vertical="center" wrapText="1"/>
    </xf>
    <xf numFmtId="2" fontId="10" fillId="2" borderId="8" xfId="0" applyNumberFormat="1" applyFont="1" applyFill="1" applyBorder="1" applyAlignment="1">
      <alignment vertical="center" wrapText="1"/>
    </xf>
    <xf numFmtId="164" fontId="10" fillId="2" borderId="8" xfId="0" applyNumberFormat="1" applyFont="1" applyFill="1" applyBorder="1" applyAlignment="1">
      <alignment vertical="center" wrapText="1"/>
    </xf>
    <xf numFmtId="164" fontId="11" fillId="2" borderId="9" xfId="0" applyNumberFormat="1" applyFont="1" applyFill="1" applyBorder="1" applyAlignment="1">
      <alignment vertical="center" wrapText="1"/>
    </xf>
    <xf numFmtId="164" fontId="11" fillId="5" borderId="10" xfId="0" applyNumberFormat="1" applyFont="1" applyFill="1" applyBorder="1" applyAlignment="1">
      <alignment vertical="center" wrapText="1"/>
    </xf>
    <xf numFmtId="49" fontId="9" fillId="0" borderId="0" xfId="0" applyNumberFormat="1" applyFont="1" applyAlignment="1">
      <alignment vertical="top" wrapText="1"/>
    </xf>
    <xf numFmtId="0" fontId="2" fillId="2" borderId="2" xfId="0" applyFont="1" applyFill="1" applyBorder="1" applyAlignment="1">
      <alignment horizontal="center" wrapText="1"/>
    </xf>
    <xf numFmtId="2" fontId="16" fillId="4" borderId="8" xfId="0" applyNumberFormat="1" applyFont="1" applyFill="1" applyBorder="1" applyAlignment="1">
      <alignment vertical="center" wrapText="1"/>
    </xf>
    <xf numFmtId="0" fontId="12" fillId="2" borderId="12" xfId="0" applyFont="1" applyFill="1" applyBorder="1" applyAlignment="1">
      <alignment vertical="center" wrapText="1"/>
    </xf>
    <xf numFmtId="0" fontId="12" fillId="2" borderId="15" xfId="0" applyFont="1" applyFill="1" applyBorder="1" applyAlignment="1">
      <alignment vertical="center" wrapText="1"/>
    </xf>
    <xf numFmtId="0" fontId="12" fillId="2" borderId="16" xfId="0" applyFont="1" applyFill="1" applyBorder="1" applyAlignment="1">
      <alignment vertical="center" wrapText="1"/>
    </xf>
    <xf numFmtId="0" fontId="2" fillId="2" borderId="20" xfId="0" applyFont="1" applyFill="1" applyBorder="1"/>
    <xf numFmtId="0" fontId="2" fillId="2" borderId="12" xfId="0" applyFont="1" applyFill="1" applyBorder="1"/>
    <xf numFmtId="0" fontId="2" fillId="2" borderId="21" xfId="0" applyFont="1" applyFill="1" applyBorder="1"/>
    <xf numFmtId="0" fontId="2" fillId="2" borderId="22" xfId="0" applyFont="1" applyFill="1" applyBorder="1"/>
    <xf numFmtId="0" fontId="2" fillId="2" borderId="23" xfId="0" applyFont="1" applyFill="1" applyBorder="1"/>
    <xf numFmtId="0" fontId="8" fillId="2" borderId="25" xfId="0" applyFont="1" applyFill="1" applyBorder="1" applyAlignment="1">
      <alignment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164" fontId="10" fillId="2" borderId="28" xfId="0" applyNumberFormat="1" applyFont="1" applyFill="1" applyBorder="1" applyAlignment="1">
      <alignment vertical="center" wrapText="1"/>
    </xf>
    <xf numFmtId="164" fontId="10" fillId="4" borderId="30" xfId="0" applyNumberFormat="1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164" fontId="10" fillId="3" borderId="8" xfId="0" applyNumberFormat="1" applyFont="1" applyFill="1" applyBorder="1" applyAlignment="1" applyProtection="1">
      <alignment vertical="center" wrapText="1"/>
      <protection locked="0"/>
    </xf>
    <xf numFmtId="0" fontId="1" fillId="8" borderId="12" xfId="0" applyFont="1" applyFill="1" applyBorder="1" applyAlignment="1"/>
    <xf numFmtId="164" fontId="10" fillId="3" borderId="35" xfId="0" applyNumberFormat="1" applyFont="1" applyFill="1" applyBorder="1" applyAlignment="1" applyProtection="1">
      <alignment vertical="center" wrapText="1"/>
      <protection locked="0"/>
    </xf>
    <xf numFmtId="164" fontId="10" fillId="2" borderId="36" xfId="0" applyNumberFormat="1" applyFont="1" applyFill="1" applyBorder="1" applyAlignment="1">
      <alignment vertical="center" wrapText="1"/>
    </xf>
    <xf numFmtId="0" fontId="11" fillId="4" borderId="28" xfId="0" applyFont="1" applyFill="1" applyBorder="1" applyAlignment="1">
      <alignment vertical="center" wrapText="1"/>
    </xf>
    <xf numFmtId="0" fontId="10" fillId="7" borderId="20" xfId="0" applyFont="1" applyFill="1" applyBorder="1" applyAlignment="1">
      <alignment horizontal="center" vertical="center" wrapText="1"/>
    </xf>
    <xf numFmtId="0" fontId="10" fillId="7" borderId="12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right" wrapText="1"/>
    </xf>
    <xf numFmtId="0" fontId="7" fillId="2" borderId="20" xfId="0" applyFont="1" applyFill="1" applyBorder="1" applyAlignment="1">
      <alignment horizontal="center" vertical="center" wrapText="1"/>
    </xf>
    <xf numFmtId="0" fontId="1" fillId="0" borderId="12" xfId="0" applyFont="1" applyBorder="1"/>
    <xf numFmtId="0" fontId="1" fillId="0" borderId="20" xfId="0" applyFont="1" applyBorder="1"/>
    <xf numFmtId="0" fontId="13" fillId="2" borderId="11" xfId="0" applyFont="1" applyFill="1" applyBorder="1" applyAlignment="1">
      <alignment horizontal="right" vertical="center" wrapText="1"/>
    </xf>
    <xf numFmtId="0" fontId="1" fillId="0" borderId="1" xfId="0" applyFont="1" applyBorder="1"/>
    <xf numFmtId="164" fontId="14" fillId="6" borderId="13" xfId="0" applyNumberFormat="1" applyFont="1" applyFill="1" applyBorder="1" applyAlignment="1">
      <alignment horizontal="center" vertical="center" wrapText="1"/>
    </xf>
    <xf numFmtId="0" fontId="1" fillId="0" borderId="14" xfId="0" applyFont="1" applyBorder="1"/>
    <xf numFmtId="0" fontId="3" fillId="2" borderId="17" xfId="0" applyFont="1" applyFill="1" applyBorder="1" applyAlignment="1">
      <alignment horizontal="center" vertical="center" wrapText="1"/>
    </xf>
    <xf numFmtId="0" fontId="1" fillId="0" borderId="18" xfId="0" applyFont="1" applyBorder="1"/>
    <xf numFmtId="0" fontId="1" fillId="0" borderId="19" xfId="0" applyFont="1" applyBorder="1"/>
    <xf numFmtId="0" fontId="4" fillId="7" borderId="32" xfId="0" applyFont="1" applyFill="1" applyBorder="1" applyAlignment="1">
      <alignment horizontal="center" vertical="top" wrapText="1"/>
    </xf>
    <xf numFmtId="0" fontId="1" fillId="8" borderId="33" xfId="0" applyFont="1" applyFill="1" applyBorder="1"/>
    <xf numFmtId="0" fontId="1" fillId="8" borderId="34" xfId="0" applyFont="1" applyFill="1" applyBorder="1"/>
    <xf numFmtId="0" fontId="5" fillId="2" borderId="20" xfId="0" applyFont="1" applyFill="1" applyBorder="1" applyAlignment="1">
      <alignment horizontal="center" vertical="center" wrapText="1"/>
    </xf>
    <xf numFmtId="0" fontId="1" fillId="0" borderId="21" xfId="0" applyFont="1" applyBorder="1"/>
    <xf numFmtId="0" fontId="6" fillId="2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1" fillId="0" borderId="2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2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707"/>
  <sheetViews>
    <sheetView tabSelected="1" topLeftCell="A67" workbookViewId="0">
      <selection activeCell="A96" sqref="A96:F96"/>
    </sheetView>
  </sheetViews>
  <sheetFormatPr baseColWidth="10" defaultColWidth="14.44140625" defaultRowHeight="15" customHeight="1" x14ac:dyDescent="0.3"/>
  <cols>
    <col min="1" max="1" width="8.6640625" customWidth="1"/>
    <col min="2" max="2" width="58.88671875" customWidth="1"/>
    <col min="3" max="3" width="14.5546875" customWidth="1"/>
    <col min="4" max="4" width="9.88671875" bestFit="1" customWidth="1"/>
    <col min="5" max="6" width="14.5546875" customWidth="1"/>
    <col min="7" max="7" width="16.109375" customWidth="1"/>
    <col min="8" max="26" width="11.44140625" customWidth="1"/>
  </cols>
  <sheetData>
    <row r="1" spans="1:26" ht="15" customHeight="1" thickBot="1" x14ac:dyDescent="0.35">
      <c r="A1" s="35" t="s">
        <v>0</v>
      </c>
      <c r="B1" s="36"/>
      <c r="C1" s="36"/>
      <c r="D1" s="36"/>
      <c r="E1" s="36"/>
      <c r="F1" s="36"/>
      <c r="G1" s="37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46" t="s">
        <v>12</v>
      </c>
      <c r="B2" s="47"/>
      <c r="C2" s="47"/>
      <c r="D2" s="47"/>
      <c r="E2" s="47"/>
      <c r="F2" s="47"/>
      <c r="G2" s="48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5">
      <c r="A3" s="49" t="s">
        <v>13</v>
      </c>
      <c r="B3" s="50"/>
      <c r="C3" s="50"/>
      <c r="D3" s="50"/>
      <c r="E3" s="50"/>
      <c r="F3" s="50"/>
      <c r="G3" s="5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">
      <c r="A4" s="18"/>
      <c r="B4" s="19"/>
      <c r="C4" s="19"/>
      <c r="D4" s="19"/>
      <c r="E4" s="19"/>
      <c r="F4" s="19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3">
      <c r="A5" s="52" t="s">
        <v>1</v>
      </c>
      <c r="B5" s="40"/>
      <c r="C5" s="40"/>
      <c r="D5" s="40"/>
      <c r="E5" s="40"/>
      <c r="F5" s="40"/>
      <c r="G5" s="5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">
      <c r="A6" s="54" t="s">
        <v>2</v>
      </c>
      <c r="B6" s="40"/>
      <c r="C6" s="40"/>
      <c r="D6" s="40"/>
      <c r="E6" s="40"/>
      <c r="F6" s="40"/>
      <c r="G6" s="5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 x14ac:dyDescent="0.35">
      <c r="A7" s="18"/>
      <c r="B7" s="19"/>
      <c r="C7" s="19"/>
      <c r="D7" s="19"/>
      <c r="E7" s="19"/>
      <c r="F7" s="19"/>
      <c r="G7" s="2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3">
      <c r="A8" s="39" t="s">
        <v>3</v>
      </c>
      <c r="B8" s="40"/>
      <c r="C8" s="55"/>
      <c r="D8" s="56"/>
      <c r="E8" s="56"/>
      <c r="F8" s="56"/>
      <c r="G8" s="57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 x14ac:dyDescent="0.35">
      <c r="A9" s="41"/>
      <c r="B9" s="40"/>
      <c r="C9" s="58"/>
      <c r="D9" s="59"/>
      <c r="E9" s="59"/>
      <c r="F9" s="59"/>
      <c r="G9" s="6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 x14ac:dyDescent="0.35">
      <c r="A10" s="21"/>
      <c r="B10" s="2"/>
      <c r="C10" s="2"/>
      <c r="D10" s="2"/>
      <c r="E10" s="2"/>
      <c r="F10" s="2"/>
      <c r="G10" s="2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8.4" customHeight="1" thickBot="1" x14ac:dyDescent="0.35">
      <c r="A11" s="23" t="s">
        <v>4</v>
      </c>
      <c r="B11" s="3" t="s">
        <v>5</v>
      </c>
      <c r="C11" s="4" t="s">
        <v>6</v>
      </c>
      <c r="D11" s="4" t="s">
        <v>7</v>
      </c>
      <c r="E11" s="4" t="s">
        <v>8</v>
      </c>
      <c r="F11" s="4" t="s">
        <v>9</v>
      </c>
      <c r="G11" s="24" t="s">
        <v>10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3">
      <c r="A12" s="25" t="s">
        <v>96</v>
      </c>
      <c r="B12" s="14" t="s">
        <v>14</v>
      </c>
      <c r="C12" s="6"/>
      <c r="D12" s="6"/>
      <c r="E12" s="6"/>
      <c r="F12" s="28"/>
      <c r="G12" s="29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">
      <c r="A13" s="26" t="s">
        <v>97</v>
      </c>
      <c r="B13" s="7" t="s">
        <v>15</v>
      </c>
      <c r="C13" s="8">
        <v>1</v>
      </c>
      <c r="D13" s="9">
        <v>854.06</v>
      </c>
      <c r="E13" s="9">
        <f>ROUND(C13*D13,2)</f>
        <v>854.06</v>
      </c>
      <c r="F13" s="30">
        <v>0</v>
      </c>
      <c r="G13" s="27">
        <f t="shared" ref="G13" si="0">IF(F13&gt;D13,F13/0,ROUND(C13*F13,2))</f>
        <v>0</v>
      </c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26" t="s">
        <v>98</v>
      </c>
      <c r="B14" s="7" t="s">
        <v>16</v>
      </c>
      <c r="C14" s="8">
        <v>12</v>
      </c>
      <c r="D14" s="9">
        <v>170.81</v>
      </c>
      <c r="E14" s="9">
        <f t="shared" ref="E14" si="1">ROUND(C14*D14,2)</f>
        <v>2049.7199999999998</v>
      </c>
      <c r="F14" s="32">
        <v>0</v>
      </c>
      <c r="G14" s="33">
        <f t="shared" ref="G14" si="2">IF(F14&gt;D14,F14/0,ROUND(C14*F14,2))</f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25" t="s">
        <v>99</v>
      </c>
      <c r="B15" s="14" t="s">
        <v>17</v>
      </c>
      <c r="C15" s="6"/>
      <c r="D15" s="6"/>
      <c r="E15" s="6"/>
      <c r="F15" s="6"/>
      <c r="G15" s="34"/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26" t="s">
        <v>100</v>
      </c>
      <c r="B16" s="7" t="s">
        <v>18</v>
      </c>
      <c r="C16" s="8">
        <v>100</v>
      </c>
      <c r="D16" s="9">
        <v>19.149999999999999</v>
      </c>
      <c r="E16" s="9">
        <f t="shared" ref="E15:E78" si="3">ROUND(C16*D16,2)</f>
        <v>1915</v>
      </c>
      <c r="F16" s="30">
        <v>0</v>
      </c>
      <c r="G16" s="27">
        <f t="shared" ref="G15:G78" si="4">IF(F16&gt;D16,F16/0,ROUND(C16*F16,2))</f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26" t="s">
        <v>101</v>
      </c>
      <c r="B17" s="7" t="s">
        <v>19</v>
      </c>
      <c r="C17" s="8">
        <v>40</v>
      </c>
      <c r="D17" s="9">
        <v>20.79</v>
      </c>
      <c r="E17" s="9">
        <f t="shared" si="3"/>
        <v>831.6</v>
      </c>
      <c r="F17" s="30">
        <v>0</v>
      </c>
      <c r="G17" s="27">
        <f t="shared" si="4"/>
        <v>0</v>
      </c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26" t="s">
        <v>102</v>
      </c>
      <c r="B18" s="7" t="s">
        <v>20</v>
      </c>
      <c r="C18" s="8">
        <v>150</v>
      </c>
      <c r="D18" s="9">
        <v>15.49</v>
      </c>
      <c r="E18" s="9">
        <f t="shared" si="3"/>
        <v>2323.5</v>
      </c>
      <c r="F18" s="30">
        <v>0</v>
      </c>
      <c r="G18" s="27">
        <f t="shared" si="4"/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26" t="s">
        <v>103</v>
      </c>
      <c r="B19" s="7" t="s">
        <v>21</v>
      </c>
      <c r="C19" s="8">
        <v>50</v>
      </c>
      <c r="D19" s="9">
        <v>79.680000000000007</v>
      </c>
      <c r="E19" s="9">
        <f t="shared" si="3"/>
        <v>3984</v>
      </c>
      <c r="F19" s="30">
        <v>0</v>
      </c>
      <c r="G19" s="27">
        <f t="shared" si="4"/>
        <v>0</v>
      </c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26" t="s">
        <v>104</v>
      </c>
      <c r="B20" s="7" t="s">
        <v>22</v>
      </c>
      <c r="C20" s="8">
        <v>50</v>
      </c>
      <c r="D20" s="9">
        <v>22.34</v>
      </c>
      <c r="E20" s="9">
        <f t="shared" si="3"/>
        <v>1117</v>
      </c>
      <c r="F20" s="30">
        <v>0</v>
      </c>
      <c r="G20" s="27">
        <f t="shared" si="4"/>
        <v>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26" t="s">
        <v>105</v>
      </c>
      <c r="B21" s="7" t="s">
        <v>23</v>
      </c>
      <c r="C21" s="8">
        <v>30</v>
      </c>
      <c r="D21" s="9">
        <v>5.91</v>
      </c>
      <c r="E21" s="9">
        <f t="shared" si="3"/>
        <v>177.3</v>
      </c>
      <c r="F21" s="30">
        <v>0</v>
      </c>
      <c r="G21" s="27">
        <f t="shared" si="4"/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26" t="s">
        <v>106</v>
      </c>
      <c r="B22" s="7" t="s">
        <v>24</v>
      </c>
      <c r="C22" s="8">
        <v>2</v>
      </c>
      <c r="D22" s="9">
        <v>96.94</v>
      </c>
      <c r="E22" s="9">
        <f t="shared" si="3"/>
        <v>193.88</v>
      </c>
      <c r="F22" s="30">
        <v>0</v>
      </c>
      <c r="G22" s="27">
        <f t="shared" si="4"/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26" t="s">
        <v>107</v>
      </c>
      <c r="B23" s="7" t="s">
        <v>25</v>
      </c>
      <c r="C23" s="8">
        <v>10</v>
      </c>
      <c r="D23" s="9">
        <v>26</v>
      </c>
      <c r="E23" s="9">
        <f t="shared" si="3"/>
        <v>260</v>
      </c>
      <c r="F23" s="30">
        <v>0</v>
      </c>
      <c r="G23" s="27">
        <f t="shared" si="4"/>
        <v>0</v>
      </c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26" t="s">
        <v>108</v>
      </c>
      <c r="B24" s="7" t="s">
        <v>26</v>
      </c>
      <c r="C24" s="8">
        <v>10</v>
      </c>
      <c r="D24" s="9">
        <v>9.57</v>
      </c>
      <c r="E24" s="9">
        <f t="shared" si="3"/>
        <v>95.7</v>
      </c>
      <c r="F24" s="30">
        <v>0</v>
      </c>
      <c r="G24" s="27">
        <f t="shared" si="4"/>
        <v>0</v>
      </c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26" t="s">
        <v>109</v>
      </c>
      <c r="B25" s="7" t="s">
        <v>27</v>
      </c>
      <c r="C25" s="8">
        <v>44</v>
      </c>
      <c r="D25" s="9">
        <v>9.85</v>
      </c>
      <c r="E25" s="9">
        <f t="shared" si="3"/>
        <v>433.4</v>
      </c>
      <c r="F25" s="30">
        <v>0</v>
      </c>
      <c r="G25" s="27">
        <f t="shared" si="4"/>
        <v>0</v>
      </c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26" t="s">
        <v>110</v>
      </c>
      <c r="B26" s="7" t="s">
        <v>28</v>
      </c>
      <c r="C26" s="8">
        <v>10</v>
      </c>
      <c r="D26" s="9">
        <v>21.35</v>
      </c>
      <c r="E26" s="9">
        <f t="shared" si="3"/>
        <v>213.5</v>
      </c>
      <c r="F26" s="30">
        <v>0</v>
      </c>
      <c r="G26" s="27">
        <f t="shared" si="4"/>
        <v>0</v>
      </c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26" t="s">
        <v>111</v>
      </c>
      <c r="B27" s="7" t="s">
        <v>29</v>
      </c>
      <c r="C27" s="8">
        <v>6</v>
      </c>
      <c r="D27" s="9">
        <v>36.93</v>
      </c>
      <c r="E27" s="9">
        <f t="shared" si="3"/>
        <v>221.58</v>
      </c>
      <c r="F27" s="30">
        <v>0</v>
      </c>
      <c r="G27" s="27">
        <f t="shared" si="4"/>
        <v>0</v>
      </c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26" t="s">
        <v>112</v>
      </c>
      <c r="B28" s="7" t="s">
        <v>30</v>
      </c>
      <c r="C28" s="8">
        <v>10</v>
      </c>
      <c r="D28" s="9">
        <v>38.78</v>
      </c>
      <c r="E28" s="9">
        <f t="shared" si="3"/>
        <v>387.8</v>
      </c>
      <c r="F28" s="30">
        <v>0</v>
      </c>
      <c r="G28" s="27">
        <f t="shared" si="4"/>
        <v>0</v>
      </c>
      <c r="H28" s="1"/>
      <c r="I28" s="1"/>
      <c r="J28" s="1"/>
      <c r="K28" s="5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26" t="s">
        <v>113</v>
      </c>
      <c r="B29" s="7" t="s">
        <v>31</v>
      </c>
      <c r="C29" s="8">
        <v>6</v>
      </c>
      <c r="D29" s="9">
        <v>40.909999999999997</v>
      </c>
      <c r="E29" s="9">
        <f t="shared" si="3"/>
        <v>245.46</v>
      </c>
      <c r="F29" s="30">
        <v>0</v>
      </c>
      <c r="G29" s="27">
        <f t="shared" si="4"/>
        <v>0</v>
      </c>
      <c r="H29" s="1"/>
      <c r="I29" s="1"/>
      <c r="J29" s="1"/>
      <c r="K29" s="5"/>
      <c r="L29" s="1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26" t="s">
        <v>114</v>
      </c>
      <c r="B30" s="7" t="s">
        <v>32</v>
      </c>
      <c r="C30" s="8">
        <v>15</v>
      </c>
      <c r="D30" s="9">
        <v>14.04</v>
      </c>
      <c r="E30" s="9">
        <f t="shared" si="3"/>
        <v>210.6</v>
      </c>
      <c r="F30" s="30">
        <v>0</v>
      </c>
      <c r="G30" s="27">
        <f t="shared" si="4"/>
        <v>0</v>
      </c>
      <c r="H30" s="1"/>
      <c r="I30" s="1"/>
      <c r="J30" s="1"/>
      <c r="K30" s="5"/>
      <c r="L30" s="1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26" t="s">
        <v>115</v>
      </c>
      <c r="B31" s="7" t="s">
        <v>33</v>
      </c>
      <c r="C31" s="8">
        <v>20</v>
      </c>
      <c r="D31" s="9">
        <v>37.96</v>
      </c>
      <c r="E31" s="9">
        <f t="shared" si="3"/>
        <v>759.2</v>
      </c>
      <c r="F31" s="30">
        <v>0</v>
      </c>
      <c r="G31" s="27">
        <f t="shared" si="4"/>
        <v>0</v>
      </c>
      <c r="H31" s="1"/>
      <c r="I31" s="1"/>
      <c r="J31" s="1"/>
      <c r="K31" s="5"/>
      <c r="L31" s="1"/>
      <c r="M31" s="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26" t="s">
        <v>116</v>
      </c>
      <c r="B32" s="7" t="s">
        <v>34</v>
      </c>
      <c r="C32" s="8">
        <v>20</v>
      </c>
      <c r="D32" s="9">
        <v>37.96</v>
      </c>
      <c r="E32" s="9">
        <f t="shared" si="3"/>
        <v>759.2</v>
      </c>
      <c r="F32" s="30">
        <v>0</v>
      </c>
      <c r="G32" s="27">
        <f t="shared" si="4"/>
        <v>0</v>
      </c>
      <c r="H32" s="1"/>
      <c r="I32" s="1"/>
      <c r="J32" s="1"/>
      <c r="K32" s="5"/>
      <c r="L32" s="1"/>
      <c r="M32" s="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26" t="s">
        <v>117</v>
      </c>
      <c r="B33" s="7" t="s">
        <v>35</v>
      </c>
      <c r="C33" s="8">
        <v>20</v>
      </c>
      <c r="D33" s="9">
        <v>1.23</v>
      </c>
      <c r="E33" s="9">
        <f t="shared" si="3"/>
        <v>24.6</v>
      </c>
      <c r="F33" s="30">
        <v>0</v>
      </c>
      <c r="G33" s="27">
        <f t="shared" si="4"/>
        <v>0</v>
      </c>
      <c r="H33" s="1"/>
      <c r="I33" s="1"/>
      <c r="J33" s="1"/>
      <c r="K33" s="5"/>
      <c r="L33" s="1"/>
      <c r="M33" s="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26" t="s">
        <v>118</v>
      </c>
      <c r="B34" s="7" t="s">
        <v>36</v>
      </c>
      <c r="C34" s="8">
        <v>20</v>
      </c>
      <c r="D34" s="9">
        <v>1.23</v>
      </c>
      <c r="E34" s="9">
        <f t="shared" si="3"/>
        <v>24.6</v>
      </c>
      <c r="F34" s="30">
        <v>0</v>
      </c>
      <c r="G34" s="27">
        <f t="shared" si="4"/>
        <v>0</v>
      </c>
      <c r="H34" s="1"/>
      <c r="I34" s="1"/>
      <c r="J34" s="1"/>
      <c r="K34" s="5"/>
      <c r="L34" s="1"/>
      <c r="M34" s="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26" t="s">
        <v>119</v>
      </c>
      <c r="B35" s="7" t="s">
        <v>37</v>
      </c>
      <c r="C35" s="8">
        <v>40</v>
      </c>
      <c r="D35" s="9">
        <v>0.11</v>
      </c>
      <c r="E35" s="9">
        <f t="shared" si="3"/>
        <v>4.4000000000000004</v>
      </c>
      <c r="F35" s="30">
        <v>0</v>
      </c>
      <c r="G35" s="27">
        <f t="shared" si="4"/>
        <v>0</v>
      </c>
      <c r="H35" s="1"/>
      <c r="I35" s="1"/>
      <c r="J35" s="1"/>
      <c r="K35" s="5"/>
      <c r="L35" s="1"/>
      <c r="M35" s="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25" t="s">
        <v>120</v>
      </c>
      <c r="B36" s="14" t="s">
        <v>38</v>
      </c>
      <c r="C36" s="6"/>
      <c r="D36" s="6"/>
      <c r="E36" s="6"/>
      <c r="F36" s="6"/>
      <c r="G36" s="34"/>
      <c r="H36" s="1"/>
      <c r="I36" s="1"/>
      <c r="J36" s="1"/>
      <c r="K36" s="5"/>
      <c r="L36" s="1"/>
      <c r="M36" s="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26" t="s">
        <v>121</v>
      </c>
      <c r="B37" s="7" t="s">
        <v>39</v>
      </c>
      <c r="C37" s="8">
        <v>50</v>
      </c>
      <c r="D37" s="9">
        <v>177.95</v>
      </c>
      <c r="E37" s="9">
        <f t="shared" si="3"/>
        <v>8897.5</v>
      </c>
      <c r="F37" s="30">
        <v>0</v>
      </c>
      <c r="G37" s="27">
        <f t="shared" si="4"/>
        <v>0</v>
      </c>
      <c r="H37" s="1"/>
      <c r="I37" s="1"/>
      <c r="J37" s="1"/>
      <c r="K37" s="5"/>
      <c r="L37" s="1"/>
      <c r="M37" s="5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26" t="s">
        <v>122</v>
      </c>
      <c r="B38" s="7" t="s">
        <v>40</v>
      </c>
      <c r="C38" s="8">
        <v>6</v>
      </c>
      <c r="D38" s="9">
        <v>31.93</v>
      </c>
      <c r="E38" s="9">
        <f t="shared" si="3"/>
        <v>191.58</v>
      </c>
      <c r="F38" s="30">
        <v>0</v>
      </c>
      <c r="G38" s="27">
        <f t="shared" si="4"/>
        <v>0</v>
      </c>
      <c r="H38" s="1"/>
      <c r="I38" s="1"/>
      <c r="J38" s="1"/>
      <c r="K38" s="5"/>
      <c r="L38" s="1"/>
      <c r="M38" s="5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26" t="s">
        <v>123</v>
      </c>
      <c r="B39" s="7" t="s">
        <v>41</v>
      </c>
      <c r="C39" s="8">
        <v>30</v>
      </c>
      <c r="D39" s="9">
        <v>23.82</v>
      </c>
      <c r="E39" s="9">
        <f t="shared" si="3"/>
        <v>714.6</v>
      </c>
      <c r="F39" s="30">
        <v>0</v>
      </c>
      <c r="G39" s="27">
        <f t="shared" si="4"/>
        <v>0</v>
      </c>
      <c r="H39" s="1"/>
      <c r="I39" s="1"/>
      <c r="J39" s="1"/>
      <c r="K39" s="5"/>
      <c r="L39" s="1"/>
      <c r="M39" s="5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26" t="s">
        <v>124</v>
      </c>
      <c r="B40" s="7" t="s">
        <v>42</v>
      </c>
      <c r="C40" s="8">
        <v>20</v>
      </c>
      <c r="D40" s="9">
        <v>23.34</v>
      </c>
      <c r="E40" s="9">
        <f t="shared" si="3"/>
        <v>466.8</v>
      </c>
      <c r="F40" s="30">
        <v>0</v>
      </c>
      <c r="G40" s="27">
        <f t="shared" si="4"/>
        <v>0</v>
      </c>
      <c r="H40" s="1"/>
      <c r="I40" s="1"/>
      <c r="J40" s="1"/>
      <c r="K40" s="5"/>
      <c r="L40" s="1"/>
      <c r="M40" s="5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26" t="s">
        <v>125</v>
      </c>
      <c r="B41" s="7" t="s">
        <v>43</v>
      </c>
      <c r="C41" s="8">
        <v>6</v>
      </c>
      <c r="D41" s="9">
        <v>154.69999999999999</v>
      </c>
      <c r="E41" s="9">
        <f t="shared" si="3"/>
        <v>928.2</v>
      </c>
      <c r="F41" s="30">
        <v>0</v>
      </c>
      <c r="G41" s="27">
        <f t="shared" si="4"/>
        <v>0</v>
      </c>
      <c r="H41" s="1"/>
      <c r="I41" s="1"/>
      <c r="J41" s="1"/>
      <c r="K41" s="5"/>
      <c r="L41" s="1"/>
      <c r="M41" s="5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25" t="s">
        <v>126</v>
      </c>
      <c r="B42" s="14" t="s">
        <v>44</v>
      </c>
      <c r="C42" s="6"/>
      <c r="D42" s="6"/>
      <c r="E42" s="6"/>
      <c r="F42" s="6"/>
      <c r="G42" s="34"/>
      <c r="H42" s="1"/>
      <c r="I42" s="1"/>
      <c r="J42" s="1"/>
      <c r="K42" s="5"/>
      <c r="L42" s="1"/>
      <c r="M42" s="5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26" t="s">
        <v>127</v>
      </c>
      <c r="B43" s="7" t="s">
        <v>45</v>
      </c>
      <c r="C43" s="8">
        <v>10</v>
      </c>
      <c r="D43" s="9">
        <v>112.29</v>
      </c>
      <c r="E43" s="9">
        <f t="shared" si="3"/>
        <v>1122.9000000000001</v>
      </c>
      <c r="F43" s="30">
        <v>0</v>
      </c>
      <c r="G43" s="27">
        <f t="shared" si="4"/>
        <v>0</v>
      </c>
      <c r="H43" s="1"/>
      <c r="I43" s="1"/>
      <c r="J43" s="1"/>
      <c r="K43" s="5"/>
      <c r="L43" s="1"/>
      <c r="M43" s="5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26" t="s">
        <v>128</v>
      </c>
      <c r="B44" s="7" t="s">
        <v>46</v>
      </c>
      <c r="C44" s="8">
        <v>10</v>
      </c>
      <c r="D44" s="9">
        <v>17.55</v>
      </c>
      <c r="E44" s="9">
        <f t="shared" si="3"/>
        <v>175.5</v>
      </c>
      <c r="F44" s="30">
        <v>0</v>
      </c>
      <c r="G44" s="27">
        <f t="shared" si="4"/>
        <v>0</v>
      </c>
      <c r="H44" s="1"/>
      <c r="I44" s="1"/>
      <c r="J44" s="1"/>
      <c r="K44" s="5"/>
      <c r="L44" s="1"/>
      <c r="M44" s="5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26" t="s">
        <v>129</v>
      </c>
      <c r="B45" s="7" t="s">
        <v>47</v>
      </c>
      <c r="C45" s="8">
        <v>10</v>
      </c>
      <c r="D45" s="9">
        <v>187.76</v>
      </c>
      <c r="E45" s="9">
        <f t="shared" si="3"/>
        <v>1877.6</v>
      </c>
      <c r="F45" s="30">
        <v>0</v>
      </c>
      <c r="G45" s="27">
        <f t="shared" si="4"/>
        <v>0</v>
      </c>
      <c r="H45" s="1"/>
      <c r="I45" s="1"/>
      <c r="J45" s="1"/>
      <c r="K45" s="5"/>
      <c r="L45" s="1"/>
      <c r="M45" s="5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26" t="s">
        <v>130</v>
      </c>
      <c r="B46" s="7" t="s">
        <v>48</v>
      </c>
      <c r="C46" s="8">
        <v>10</v>
      </c>
      <c r="D46" s="9">
        <v>133.51</v>
      </c>
      <c r="E46" s="9">
        <f t="shared" si="3"/>
        <v>1335.1</v>
      </c>
      <c r="F46" s="30">
        <v>0</v>
      </c>
      <c r="G46" s="27">
        <f t="shared" si="4"/>
        <v>0</v>
      </c>
      <c r="H46" s="1"/>
      <c r="I46" s="1"/>
      <c r="J46" s="1"/>
      <c r="K46" s="5"/>
      <c r="L46" s="1"/>
      <c r="M46" s="5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25" t="s">
        <v>131</v>
      </c>
      <c r="B47" s="14" t="s">
        <v>49</v>
      </c>
      <c r="C47" s="6"/>
      <c r="D47" s="6"/>
      <c r="E47" s="6"/>
      <c r="F47" s="6"/>
      <c r="G47" s="34"/>
      <c r="H47" s="1"/>
      <c r="I47" s="1"/>
      <c r="J47" s="1"/>
      <c r="K47" s="5"/>
      <c r="L47" s="1"/>
      <c r="M47" s="5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26" t="s">
        <v>132</v>
      </c>
      <c r="B48" s="7" t="s">
        <v>50</v>
      </c>
      <c r="C48" s="8">
        <v>44</v>
      </c>
      <c r="D48" s="9">
        <v>31.15</v>
      </c>
      <c r="E48" s="9">
        <f t="shared" si="3"/>
        <v>1370.6</v>
      </c>
      <c r="F48" s="30">
        <v>0</v>
      </c>
      <c r="G48" s="27">
        <f t="shared" si="4"/>
        <v>0</v>
      </c>
      <c r="H48" s="1"/>
      <c r="I48" s="1"/>
      <c r="J48" s="1"/>
      <c r="K48" s="5"/>
      <c r="L48" s="1"/>
      <c r="M48" s="5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25" t="s">
        <v>133</v>
      </c>
      <c r="B49" s="14" t="s">
        <v>51</v>
      </c>
      <c r="C49" s="6"/>
      <c r="D49" s="6"/>
      <c r="E49" s="6"/>
      <c r="F49" s="6"/>
      <c r="G49" s="34"/>
      <c r="H49" s="1"/>
      <c r="I49" s="1"/>
      <c r="J49" s="1"/>
      <c r="K49" s="5"/>
      <c r="L49" s="1"/>
      <c r="M49" s="5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26" t="s">
        <v>134</v>
      </c>
      <c r="B50" s="7" t="s">
        <v>52</v>
      </c>
      <c r="C50" s="8">
        <v>100</v>
      </c>
      <c r="D50" s="9">
        <v>153.02000000000001</v>
      </c>
      <c r="E50" s="9">
        <f t="shared" si="3"/>
        <v>15302</v>
      </c>
      <c r="F50" s="30">
        <v>0</v>
      </c>
      <c r="G50" s="27">
        <f t="shared" si="4"/>
        <v>0</v>
      </c>
      <c r="H50" s="1"/>
      <c r="I50" s="1"/>
      <c r="J50" s="1"/>
      <c r="K50" s="5"/>
      <c r="L50" s="1"/>
      <c r="M50" s="5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26" t="s">
        <v>135</v>
      </c>
      <c r="B51" s="7" t="s">
        <v>53</v>
      </c>
      <c r="C51" s="8">
        <v>50</v>
      </c>
      <c r="D51" s="9">
        <v>128.19999999999999</v>
      </c>
      <c r="E51" s="9">
        <f t="shared" si="3"/>
        <v>6410</v>
      </c>
      <c r="F51" s="30">
        <v>0</v>
      </c>
      <c r="G51" s="27">
        <f t="shared" si="4"/>
        <v>0</v>
      </c>
      <c r="H51" s="1"/>
      <c r="I51" s="1"/>
      <c r="J51" s="1"/>
      <c r="K51" s="5"/>
      <c r="L51" s="1"/>
      <c r="M51" s="5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26" t="s">
        <v>136</v>
      </c>
      <c r="B52" s="7" t="s">
        <v>54</v>
      </c>
      <c r="C52" s="8">
        <v>50</v>
      </c>
      <c r="D52" s="9">
        <v>133.65</v>
      </c>
      <c r="E52" s="9">
        <f t="shared" si="3"/>
        <v>6682.5</v>
      </c>
      <c r="F52" s="30">
        <v>0</v>
      </c>
      <c r="G52" s="27">
        <f t="shared" si="4"/>
        <v>0</v>
      </c>
      <c r="H52" s="1"/>
      <c r="I52" s="1"/>
      <c r="J52" s="1"/>
      <c r="K52" s="5"/>
      <c r="L52" s="1"/>
      <c r="M52" s="5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26" t="s">
        <v>137</v>
      </c>
      <c r="B53" s="7" t="s">
        <v>55</v>
      </c>
      <c r="C53" s="8">
        <v>150</v>
      </c>
      <c r="D53" s="9">
        <v>21.27</v>
      </c>
      <c r="E53" s="9">
        <f t="shared" si="3"/>
        <v>3190.5</v>
      </c>
      <c r="F53" s="30">
        <v>0</v>
      </c>
      <c r="G53" s="27">
        <f t="shared" si="4"/>
        <v>0</v>
      </c>
      <c r="H53" s="1"/>
      <c r="I53" s="1"/>
      <c r="J53" s="1"/>
      <c r="K53" s="5"/>
      <c r="L53" s="1"/>
      <c r="M53" s="5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26" t="s">
        <v>138</v>
      </c>
      <c r="B54" s="7" t="s">
        <v>56</v>
      </c>
      <c r="C54" s="8">
        <v>150</v>
      </c>
      <c r="D54" s="9">
        <v>38.840000000000003</v>
      </c>
      <c r="E54" s="9">
        <f t="shared" si="3"/>
        <v>5826</v>
      </c>
      <c r="F54" s="30">
        <v>0</v>
      </c>
      <c r="G54" s="27">
        <f t="shared" si="4"/>
        <v>0</v>
      </c>
      <c r="H54" s="1"/>
      <c r="I54" s="1"/>
      <c r="J54" s="1"/>
      <c r="K54" s="5"/>
      <c r="L54" s="1"/>
      <c r="M54" s="5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26" t="s">
        <v>139</v>
      </c>
      <c r="B55" s="7" t="s">
        <v>57</v>
      </c>
      <c r="C55" s="8">
        <v>100</v>
      </c>
      <c r="D55" s="9">
        <v>17.920000000000002</v>
      </c>
      <c r="E55" s="9">
        <f t="shared" si="3"/>
        <v>1792</v>
      </c>
      <c r="F55" s="30">
        <v>0</v>
      </c>
      <c r="G55" s="27">
        <f t="shared" si="4"/>
        <v>0</v>
      </c>
      <c r="H55" s="1"/>
      <c r="I55" s="1"/>
      <c r="J55" s="1"/>
      <c r="K55" s="5"/>
      <c r="L55" s="1"/>
      <c r="M55" s="5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25" t="s">
        <v>140</v>
      </c>
      <c r="B56" s="14" t="s">
        <v>58</v>
      </c>
      <c r="C56" s="6"/>
      <c r="D56" s="6"/>
      <c r="E56" s="6"/>
      <c r="F56" s="6"/>
      <c r="G56" s="34"/>
      <c r="H56" s="1"/>
      <c r="I56" s="1"/>
      <c r="J56" s="1"/>
      <c r="K56" s="5"/>
      <c r="L56" s="1"/>
      <c r="M56" s="5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26" t="s">
        <v>141</v>
      </c>
      <c r="B57" s="7" t="s">
        <v>59</v>
      </c>
      <c r="C57" s="8">
        <v>100</v>
      </c>
      <c r="D57" s="9">
        <v>12.66</v>
      </c>
      <c r="E57" s="9">
        <f t="shared" si="3"/>
        <v>1266</v>
      </c>
      <c r="F57" s="30">
        <v>0</v>
      </c>
      <c r="G57" s="27">
        <f t="shared" si="4"/>
        <v>0</v>
      </c>
      <c r="H57" s="1"/>
      <c r="I57" s="1"/>
      <c r="J57" s="1"/>
      <c r="K57" s="5"/>
      <c r="L57" s="1"/>
      <c r="M57" s="5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25" t="s">
        <v>142</v>
      </c>
      <c r="B58" s="14" t="s">
        <v>60</v>
      </c>
      <c r="C58" s="6"/>
      <c r="D58" s="6"/>
      <c r="E58" s="6"/>
      <c r="F58" s="6"/>
      <c r="G58" s="34"/>
      <c r="H58" s="1"/>
      <c r="I58" s="1"/>
      <c r="J58" s="1"/>
      <c r="K58" s="5"/>
      <c r="L58" s="1"/>
      <c r="M58" s="5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26" t="s">
        <v>143</v>
      </c>
      <c r="B59" s="7" t="s">
        <v>61</v>
      </c>
      <c r="C59" s="8">
        <v>10</v>
      </c>
      <c r="D59" s="9">
        <v>338.69</v>
      </c>
      <c r="E59" s="9">
        <f t="shared" si="3"/>
        <v>3386.9</v>
      </c>
      <c r="F59" s="30">
        <v>0</v>
      </c>
      <c r="G59" s="27">
        <f t="shared" si="4"/>
        <v>0</v>
      </c>
      <c r="H59" s="1"/>
      <c r="I59" s="1"/>
      <c r="J59" s="1"/>
      <c r="K59" s="5"/>
      <c r="L59" s="1"/>
      <c r="M59" s="5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26" t="s">
        <v>144</v>
      </c>
      <c r="B60" s="7" t="s">
        <v>62</v>
      </c>
      <c r="C60" s="8">
        <v>10</v>
      </c>
      <c r="D60" s="9">
        <v>412.11</v>
      </c>
      <c r="E60" s="9">
        <f t="shared" si="3"/>
        <v>4121.1000000000004</v>
      </c>
      <c r="F60" s="30">
        <v>0</v>
      </c>
      <c r="G60" s="27">
        <f t="shared" si="4"/>
        <v>0</v>
      </c>
      <c r="H60" s="1"/>
      <c r="I60" s="1"/>
      <c r="J60" s="1"/>
      <c r="K60" s="5"/>
      <c r="L60" s="1"/>
      <c r="M60" s="5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26" t="s">
        <v>145</v>
      </c>
      <c r="B61" s="7" t="s">
        <v>63</v>
      </c>
      <c r="C61" s="8">
        <v>10</v>
      </c>
      <c r="D61" s="9">
        <v>350.65</v>
      </c>
      <c r="E61" s="9">
        <f t="shared" si="3"/>
        <v>3506.5</v>
      </c>
      <c r="F61" s="30">
        <v>0</v>
      </c>
      <c r="G61" s="27">
        <f t="shared" si="4"/>
        <v>0</v>
      </c>
      <c r="H61" s="1"/>
      <c r="I61" s="1"/>
      <c r="J61" s="1"/>
      <c r="K61" s="5"/>
      <c r="L61" s="1"/>
      <c r="M61" s="5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25" t="s">
        <v>146</v>
      </c>
      <c r="B62" s="14" t="s">
        <v>64</v>
      </c>
      <c r="C62" s="6"/>
      <c r="D62" s="6"/>
      <c r="E62" s="6"/>
      <c r="F62" s="6"/>
      <c r="G62" s="34"/>
      <c r="H62" s="1"/>
      <c r="I62" s="1"/>
      <c r="J62" s="1"/>
      <c r="K62" s="5"/>
      <c r="L62" s="1"/>
      <c r="M62" s="5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26" t="s">
        <v>147</v>
      </c>
      <c r="B63" s="7" t="s">
        <v>65</v>
      </c>
      <c r="C63" s="8">
        <v>2</v>
      </c>
      <c r="D63" s="9">
        <v>879.83</v>
      </c>
      <c r="E63" s="9">
        <f t="shared" si="3"/>
        <v>1759.66</v>
      </c>
      <c r="F63" s="30">
        <v>0</v>
      </c>
      <c r="G63" s="27">
        <f t="shared" si="4"/>
        <v>0</v>
      </c>
      <c r="H63" s="1"/>
      <c r="I63" s="1"/>
      <c r="J63" s="1"/>
      <c r="K63" s="5"/>
      <c r="L63" s="1"/>
      <c r="M63" s="5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26" t="s">
        <v>148</v>
      </c>
      <c r="B64" s="7" t="s">
        <v>66</v>
      </c>
      <c r="C64" s="8">
        <v>10</v>
      </c>
      <c r="D64" s="9">
        <v>535.94000000000005</v>
      </c>
      <c r="E64" s="9">
        <f t="shared" si="3"/>
        <v>5359.4</v>
      </c>
      <c r="F64" s="30">
        <v>0</v>
      </c>
      <c r="G64" s="27">
        <f t="shared" si="4"/>
        <v>0</v>
      </c>
      <c r="H64" s="1"/>
      <c r="I64" s="1"/>
      <c r="J64" s="1"/>
      <c r="K64" s="5"/>
      <c r="L64" s="1"/>
      <c r="M64" s="5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26" t="s">
        <v>149</v>
      </c>
      <c r="B65" s="7" t="s">
        <v>67</v>
      </c>
      <c r="C65" s="8">
        <v>2</v>
      </c>
      <c r="D65" s="9">
        <v>273.35000000000002</v>
      </c>
      <c r="E65" s="9">
        <f t="shared" si="3"/>
        <v>546.70000000000005</v>
      </c>
      <c r="F65" s="30">
        <v>0</v>
      </c>
      <c r="G65" s="27">
        <f t="shared" si="4"/>
        <v>0</v>
      </c>
      <c r="H65" s="1"/>
      <c r="I65" s="1"/>
      <c r="J65" s="1"/>
      <c r="K65" s="5"/>
      <c r="L65" s="1"/>
      <c r="M65" s="5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26" t="s">
        <v>150</v>
      </c>
      <c r="B66" s="7" t="s">
        <v>68</v>
      </c>
      <c r="C66" s="8">
        <v>5</v>
      </c>
      <c r="D66" s="9">
        <v>291.73</v>
      </c>
      <c r="E66" s="9">
        <f t="shared" si="3"/>
        <v>1458.65</v>
      </c>
      <c r="F66" s="30">
        <v>0</v>
      </c>
      <c r="G66" s="27">
        <f t="shared" si="4"/>
        <v>0</v>
      </c>
      <c r="H66" s="1"/>
      <c r="I66" s="1"/>
      <c r="J66" s="1"/>
      <c r="K66" s="5"/>
      <c r="L66" s="1"/>
      <c r="M66" s="5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26" t="s">
        <v>151</v>
      </c>
      <c r="B67" s="7" t="s">
        <v>69</v>
      </c>
      <c r="C67" s="8">
        <v>5</v>
      </c>
      <c r="D67" s="9">
        <v>482.74</v>
      </c>
      <c r="E67" s="9">
        <f t="shared" si="3"/>
        <v>2413.6999999999998</v>
      </c>
      <c r="F67" s="30">
        <v>0</v>
      </c>
      <c r="G67" s="27">
        <f t="shared" si="4"/>
        <v>0</v>
      </c>
      <c r="H67" s="1"/>
      <c r="I67" s="1"/>
      <c r="J67" s="1"/>
      <c r="K67" s="5"/>
      <c r="L67" s="1"/>
      <c r="M67" s="5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26" t="s">
        <v>152</v>
      </c>
      <c r="B68" s="7" t="s">
        <v>70</v>
      </c>
      <c r="C68" s="8">
        <v>4</v>
      </c>
      <c r="D68" s="9">
        <v>2433.91</v>
      </c>
      <c r="E68" s="9">
        <f t="shared" si="3"/>
        <v>9735.64</v>
      </c>
      <c r="F68" s="30">
        <v>0</v>
      </c>
      <c r="G68" s="27">
        <f t="shared" si="4"/>
        <v>0</v>
      </c>
      <c r="H68" s="1"/>
      <c r="I68" s="1"/>
      <c r="J68" s="1"/>
      <c r="K68" s="5"/>
      <c r="L68" s="1"/>
      <c r="M68" s="5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26" t="s">
        <v>153</v>
      </c>
      <c r="B69" s="7" t="s">
        <v>71</v>
      </c>
      <c r="C69" s="8">
        <v>10</v>
      </c>
      <c r="D69" s="9">
        <v>609.28</v>
      </c>
      <c r="E69" s="9">
        <f t="shared" si="3"/>
        <v>6092.8</v>
      </c>
      <c r="F69" s="30">
        <v>0</v>
      </c>
      <c r="G69" s="27">
        <f t="shared" si="4"/>
        <v>0</v>
      </c>
      <c r="H69" s="1"/>
      <c r="I69" s="1"/>
      <c r="J69" s="1"/>
      <c r="K69" s="5"/>
      <c r="L69" s="1"/>
      <c r="M69" s="5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26" t="s">
        <v>154</v>
      </c>
      <c r="B70" s="7" t="s">
        <v>72</v>
      </c>
      <c r="C70" s="8">
        <v>15</v>
      </c>
      <c r="D70" s="9">
        <v>461.47</v>
      </c>
      <c r="E70" s="9">
        <f t="shared" si="3"/>
        <v>6922.05</v>
      </c>
      <c r="F70" s="30">
        <v>0</v>
      </c>
      <c r="G70" s="27">
        <f t="shared" si="4"/>
        <v>0</v>
      </c>
      <c r="H70" s="1"/>
      <c r="I70" s="1"/>
      <c r="J70" s="1"/>
      <c r="K70" s="5"/>
      <c r="L70" s="1"/>
      <c r="M70" s="5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26" t="s">
        <v>155</v>
      </c>
      <c r="B71" s="7" t="s">
        <v>73</v>
      </c>
      <c r="C71" s="8">
        <v>20</v>
      </c>
      <c r="D71" s="9">
        <v>393.82</v>
      </c>
      <c r="E71" s="9">
        <f t="shared" si="3"/>
        <v>7876.4</v>
      </c>
      <c r="F71" s="30">
        <v>0</v>
      </c>
      <c r="G71" s="27">
        <f t="shared" si="4"/>
        <v>0</v>
      </c>
      <c r="H71" s="1"/>
      <c r="I71" s="1"/>
      <c r="J71" s="1"/>
      <c r="K71" s="5"/>
      <c r="L71" s="1"/>
      <c r="M71" s="5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26" t="s">
        <v>156</v>
      </c>
      <c r="B72" s="7" t="s">
        <v>74</v>
      </c>
      <c r="C72" s="8">
        <v>20</v>
      </c>
      <c r="D72" s="9">
        <v>313.61</v>
      </c>
      <c r="E72" s="9">
        <f t="shared" si="3"/>
        <v>6272.2</v>
      </c>
      <c r="F72" s="30">
        <v>0</v>
      </c>
      <c r="G72" s="27">
        <f t="shared" si="4"/>
        <v>0</v>
      </c>
      <c r="H72" s="1"/>
      <c r="I72" s="1"/>
      <c r="J72" s="1"/>
      <c r="K72" s="5"/>
      <c r="L72" s="1"/>
      <c r="M72" s="5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26" t="s">
        <v>157</v>
      </c>
      <c r="B73" s="7" t="s">
        <v>75</v>
      </c>
      <c r="C73" s="8">
        <v>20</v>
      </c>
      <c r="D73" s="9">
        <v>101.39</v>
      </c>
      <c r="E73" s="9">
        <f t="shared" si="3"/>
        <v>2027.8</v>
      </c>
      <c r="F73" s="30">
        <v>0</v>
      </c>
      <c r="G73" s="27">
        <f t="shared" si="4"/>
        <v>0</v>
      </c>
      <c r="H73" s="1"/>
      <c r="I73" s="1"/>
      <c r="J73" s="1"/>
      <c r="K73" s="5"/>
      <c r="L73" s="1"/>
      <c r="M73" s="5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26" t="s">
        <v>158</v>
      </c>
      <c r="B74" s="7" t="s">
        <v>76</v>
      </c>
      <c r="C74" s="8">
        <v>20</v>
      </c>
      <c r="D74" s="9">
        <v>84.1</v>
      </c>
      <c r="E74" s="9">
        <f t="shared" si="3"/>
        <v>1682</v>
      </c>
      <c r="F74" s="30">
        <v>0</v>
      </c>
      <c r="G74" s="27">
        <f t="shared" si="4"/>
        <v>0</v>
      </c>
      <c r="H74" s="1"/>
      <c r="I74" s="1"/>
      <c r="J74" s="1"/>
      <c r="K74" s="5"/>
      <c r="L74" s="1"/>
      <c r="M74" s="5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26" t="s">
        <v>159</v>
      </c>
      <c r="B75" s="7" t="s">
        <v>77</v>
      </c>
      <c r="C75" s="8">
        <v>20</v>
      </c>
      <c r="D75" s="9">
        <v>97.88</v>
      </c>
      <c r="E75" s="9">
        <f t="shared" si="3"/>
        <v>1957.6</v>
      </c>
      <c r="F75" s="30">
        <v>0</v>
      </c>
      <c r="G75" s="27">
        <f t="shared" si="4"/>
        <v>0</v>
      </c>
      <c r="H75" s="1"/>
      <c r="I75" s="1"/>
      <c r="J75" s="1"/>
      <c r="K75" s="5"/>
      <c r="L75" s="1"/>
      <c r="M75" s="5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26" t="s">
        <v>160</v>
      </c>
      <c r="B76" s="7" t="s">
        <v>78</v>
      </c>
      <c r="C76" s="8">
        <v>40</v>
      </c>
      <c r="D76" s="9">
        <v>51.07</v>
      </c>
      <c r="E76" s="9">
        <f t="shared" si="3"/>
        <v>2042.8</v>
      </c>
      <c r="F76" s="30">
        <v>0</v>
      </c>
      <c r="G76" s="27">
        <f t="shared" si="4"/>
        <v>0</v>
      </c>
      <c r="H76" s="1"/>
      <c r="I76" s="1"/>
      <c r="J76" s="1"/>
      <c r="K76" s="5"/>
      <c r="L76" s="1"/>
      <c r="M76" s="5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25" t="s">
        <v>161</v>
      </c>
      <c r="B77" s="14" t="s">
        <v>79</v>
      </c>
      <c r="C77" s="6"/>
      <c r="D77" s="6"/>
      <c r="E77" s="6"/>
      <c r="F77" s="6"/>
      <c r="G77" s="34"/>
      <c r="H77" s="1"/>
      <c r="I77" s="1"/>
      <c r="J77" s="1"/>
      <c r="K77" s="5"/>
      <c r="L77" s="1"/>
      <c r="M77" s="5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26" t="s">
        <v>162</v>
      </c>
      <c r="B78" s="7" t="s">
        <v>80</v>
      </c>
      <c r="C78" s="8">
        <v>5</v>
      </c>
      <c r="D78" s="9">
        <v>62.18</v>
      </c>
      <c r="E78" s="9">
        <f t="shared" si="3"/>
        <v>310.89999999999998</v>
      </c>
      <c r="F78" s="30">
        <v>0</v>
      </c>
      <c r="G78" s="27">
        <f t="shared" si="4"/>
        <v>0</v>
      </c>
      <c r="H78" s="1"/>
      <c r="I78" s="1"/>
      <c r="J78" s="1"/>
      <c r="K78" s="5"/>
      <c r="L78" s="1"/>
      <c r="M78" s="5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26" t="s">
        <v>163</v>
      </c>
      <c r="B79" s="7" t="s">
        <v>81</v>
      </c>
      <c r="C79" s="8">
        <v>5</v>
      </c>
      <c r="D79" s="9">
        <v>225.54</v>
      </c>
      <c r="E79" s="9">
        <f t="shared" ref="E79:E92" si="5">ROUND(C79*D79,2)</f>
        <v>1127.7</v>
      </c>
      <c r="F79" s="30">
        <v>0</v>
      </c>
      <c r="G79" s="27">
        <f t="shared" ref="G79:G92" si="6">IF(F79&gt;D79,F79/0,ROUND(C79*F79,2))</f>
        <v>0</v>
      </c>
      <c r="H79" s="1"/>
      <c r="I79" s="1"/>
      <c r="J79" s="1"/>
      <c r="K79" s="5"/>
      <c r="L79" s="1"/>
      <c r="M79" s="5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26" t="s">
        <v>164</v>
      </c>
      <c r="B80" s="7" t="s">
        <v>82</v>
      </c>
      <c r="C80" s="8">
        <v>10</v>
      </c>
      <c r="D80" s="9">
        <v>56.54</v>
      </c>
      <c r="E80" s="9">
        <f t="shared" si="5"/>
        <v>565.4</v>
      </c>
      <c r="F80" s="30">
        <v>0</v>
      </c>
      <c r="G80" s="27">
        <f t="shared" si="6"/>
        <v>0</v>
      </c>
      <c r="H80" s="1"/>
      <c r="I80" s="1"/>
      <c r="J80" s="1"/>
      <c r="K80" s="5"/>
      <c r="L80" s="1"/>
      <c r="M80" s="5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26" t="s">
        <v>165</v>
      </c>
      <c r="B81" s="7" t="s">
        <v>83</v>
      </c>
      <c r="C81" s="8">
        <v>10</v>
      </c>
      <c r="D81" s="9">
        <v>39.479999999999997</v>
      </c>
      <c r="E81" s="9">
        <f t="shared" si="5"/>
        <v>394.8</v>
      </c>
      <c r="F81" s="30">
        <v>0</v>
      </c>
      <c r="G81" s="27">
        <f t="shared" si="6"/>
        <v>0</v>
      </c>
      <c r="H81" s="1"/>
      <c r="I81" s="1"/>
      <c r="J81" s="1"/>
      <c r="K81" s="5"/>
      <c r="L81" s="1"/>
      <c r="M81" s="5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26" t="s">
        <v>166</v>
      </c>
      <c r="B82" s="7" t="s">
        <v>84</v>
      </c>
      <c r="C82" s="8">
        <v>20</v>
      </c>
      <c r="D82" s="9">
        <v>35.82</v>
      </c>
      <c r="E82" s="9">
        <f t="shared" si="5"/>
        <v>716.4</v>
      </c>
      <c r="F82" s="30">
        <v>0</v>
      </c>
      <c r="G82" s="27">
        <f t="shared" si="6"/>
        <v>0</v>
      </c>
      <c r="H82" s="1"/>
      <c r="I82" s="1"/>
      <c r="J82" s="1"/>
      <c r="K82" s="5"/>
      <c r="L82" s="1"/>
      <c r="M82" s="5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26" t="s">
        <v>167</v>
      </c>
      <c r="B83" s="7" t="s">
        <v>85</v>
      </c>
      <c r="C83" s="8">
        <v>10</v>
      </c>
      <c r="D83" s="9">
        <v>692.14</v>
      </c>
      <c r="E83" s="9">
        <f t="shared" si="5"/>
        <v>6921.4</v>
      </c>
      <c r="F83" s="30">
        <v>0</v>
      </c>
      <c r="G83" s="27">
        <f t="shared" si="6"/>
        <v>0</v>
      </c>
      <c r="H83" s="1"/>
      <c r="I83" s="1"/>
      <c r="J83" s="1"/>
      <c r="K83" s="5"/>
      <c r="L83" s="1"/>
      <c r="M83" s="5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26" t="s">
        <v>168</v>
      </c>
      <c r="B84" s="7" t="s">
        <v>86</v>
      </c>
      <c r="C84" s="8">
        <v>10</v>
      </c>
      <c r="D84" s="9">
        <v>272.3</v>
      </c>
      <c r="E84" s="9">
        <f t="shared" si="5"/>
        <v>2723</v>
      </c>
      <c r="F84" s="30">
        <v>0</v>
      </c>
      <c r="G84" s="27">
        <f t="shared" si="6"/>
        <v>0</v>
      </c>
      <c r="H84" s="1"/>
      <c r="I84" s="1"/>
      <c r="J84" s="1"/>
      <c r="K84" s="5"/>
      <c r="L84" s="1"/>
      <c r="M84" s="5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26" t="s">
        <v>169</v>
      </c>
      <c r="B85" s="7" t="s">
        <v>87</v>
      </c>
      <c r="C85" s="8">
        <v>16</v>
      </c>
      <c r="D85" s="9">
        <v>96.04</v>
      </c>
      <c r="E85" s="9">
        <f t="shared" si="5"/>
        <v>1536.64</v>
      </c>
      <c r="F85" s="30">
        <v>0</v>
      </c>
      <c r="G85" s="27">
        <f t="shared" si="6"/>
        <v>0</v>
      </c>
      <c r="H85" s="1"/>
      <c r="I85" s="1"/>
      <c r="J85" s="1"/>
      <c r="K85" s="5"/>
      <c r="L85" s="1"/>
      <c r="M85" s="5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26" t="s">
        <v>170</v>
      </c>
      <c r="B86" s="7" t="s">
        <v>88</v>
      </c>
      <c r="C86" s="8">
        <v>10</v>
      </c>
      <c r="D86" s="9">
        <v>36.25</v>
      </c>
      <c r="E86" s="9">
        <f t="shared" si="5"/>
        <v>362.5</v>
      </c>
      <c r="F86" s="30">
        <v>0</v>
      </c>
      <c r="G86" s="27">
        <f t="shared" si="6"/>
        <v>0</v>
      </c>
      <c r="H86" s="1"/>
      <c r="I86" s="1"/>
      <c r="J86" s="1"/>
      <c r="K86" s="5"/>
      <c r="L86" s="1"/>
      <c r="M86" s="5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26" t="s">
        <v>171</v>
      </c>
      <c r="B87" s="7" t="s">
        <v>89</v>
      </c>
      <c r="C87" s="8">
        <v>12</v>
      </c>
      <c r="D87" s="9">
        <v>353.1</v>
      </c>
      <c r="E87" s="9">
        <f t="shared" si="5"/>
        <v>4237.2</v>
      </c>
      <c r="F87" s="30">
        <v>0</v>
      </c>
      <c r="G87" s="27">
        <f t="shared" si="6"/>
        <v>0</v>
      </c>
      <c r="H87" s="1"/>
      <c r="I87" s="1"/>
      <c r="J87" s="1"/>
      <c r="K87" s="5"/>
      <c r="L87" s="1"/>
      <c r="M87" s="5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26" t="s">
        <v>172</v>
      </c>
      <c r="B88" s="7" t="s">
        <v>90</v>
      </c>
      <c r="C88" s="8">
        <v>2</v>
      </c>
      <c r="D88" s="9">
        <v>321.5</v>
      </c>
      <c r="E88" s="9">
        <f t="shared" si="5"/>
        <v>643</v>
      </c>
      <c r="F88" s="30">
        <v>0</v>
      </c>
      <c r="G88" s="27">
        <f t="shared" si="6"/>
        <v>0</v>
      </c>
      <c r="H88" s="1"/>
      <c r="I88" s="1"/>
      <c r="J88" s="1"/>
      <c r="K88" s="5"/>
      <c r="L88" s="1"/>
      <c r="M88" s="5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26" t="s">
        <v>173</v>
      </c>
      <c r="B89" s="7" t="s">
        <v>91</v>
      </c>
      <c r="C89" s="8">
        <v>10</v>
      </c>
      <c r="D89" s="9">
        <v>64.63</v>
      </c>
      <c r="E89" s="9">
        <f t="shared" si="5"/>
        <v>646.29999999999995</v>
      </c>
      <c r="F89" s="30">
        <v>0</v>
      </c>
      <c r="G89" s="27">
        <f t="shared" si="6"/>
        <v>0</v>
      </c>
      <c r="H89" s="1"/>
      <c r="I89" s="1"/>
      <c r="J89" s="1"/>
      <c r="K89" s="5"/>
      <c r="L89" s="1"/>
      <c r="M89" s="5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26" t="s">
        <v>174</v>
      </c>
      <c r="B90" s="7" t="s">
        <v>92</v>
      </c>
      <c r="C90" s="8">
        <v>10</v>
      </c>
      <c r="D90" s="9">
        <v>82.76</v>
      </c>
      <c r="E90" s="9">
        <f t="shared" si="5"/>
        <v>827.6</v>
      </c>
      <c r="F90" s="30">
        <v>0</v>
      </c>
      <c r="G90" s="27">
        <f t="shared" si="6"/>
        <v>0</v>
      </c>
      <c r="H90" s="1"/>
      <c r="I90" s="1"/>
      <c r="J90" s="1"/>
      <c r="K90" s="5"/>
      <c r="L90" s="1"/>
      <c r="M90" s="5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25" t="s">
        <v>175</v>
      </c>
      <c r="B91" s="14" t="s">
        <v>93</v>
      </c>
      <c r="C91" s="6"/>
      <c r="D91" s="6"/>
      <c r="E91" s="6"/>
      <c r="F91" s="6"/>
      <c r="G91" s="34"/>
      <c r="H91" s="1"/>
      <c r="I91" s="1"/>
      <c r="J91" s="1"/>
      <c r="K91" s="5"/>
      <c r="L91" s="1"/>
      <c r="M91" s="5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26" t="s">
        <v>176</v>
      </c>
      <c r="B92" s="7" t="s">
        <v>94</v>
      </c>
      <c r="C92" s="8">
        <v>1</v>
      </c>
      <c r="D92" s="9">
        <v>45000</v>
      </c>
      <c r="E92" s="9">
        <f t="shared" si="5"/>
        <v>45000</v>
      </c>
      <c r="F92" s="9">
        <v>45000</v>
      </c>
      <c r="G92" s="27">
        <f t="shared" si="6"/>
        <v>45000</v>
      </c>
      <c r="H92" s="1"/>
      <c r="I92" s="1"/>
      <c r="J92" s="1"/>
      <c r="K92" s="5"/>
      <c r="L92" s="1"/>
      <c r="M92" s="5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9.5" customHeight="1" x14ac:dyDescent="0.3">
      <c r="A93" s="15"/>
      <c r="B93" s="15"/>
      <c r="C93" s="15"/>
      <c r="D93" s="16"/>
      <c r="E93" s="10">
        <f>SUM(E12:E92)</f>
        <v>207810.21999999997</v>
      </c>
      <c r="F93" s="17"/>
      <c r="G93" s="11">
        <f>IF(SUM(G12:G92)=45000,0,SUM(G12:G92))</f>
        <v>0</v>
      </c>
      <c r="H93" s="1"/>
      <c r="I93" s="1"/>
      <c r="J93" s="1"/>
      <c r="K93" s="12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thickBot="1" x14ac:dyDescent="0.35">
      <c r="A94" s="13"/>
      <c r="B94" s="13"/>
      <c r="C94" s="13"/>
      <c r="D94" s="13"/>
      <c r="E94" s="13"/>
      <c r="F94" s="13"/>
      <c r="G94" s="13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thickBot="1" x14ac:dyDescent="0.35">
      <c r="A95" s="42" t="s">
        <v>11</v>
      </c>
      <c r="B95" s="43"/>
      <c r="C95" s="43"/>
      <c r="D95" s="43"/>
      <c r="E95" s="40"/>
      <c r="F95" s="44">
        <f>IF(G93&lt;=207810.22,G93,"ERROR: Límite superado")</f>
        <v>0</v>
      </c>
      <c r="G95" s="45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6" customHeight="1" x14ac:dyDescent="0.3">
      <c r="A96" s="38" t="s">
        <v>95</v>
      </c>
      <c r="B96" s="38"/>
      <c r="C96" s="38"/>
      <c r="D96" s="38"/>
      <c r="E96" s="38"/>
      <c r="F96" s="38"/>
      <c r="G96" s="3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</sheetData>
  <sheetProtection password="C88F" sheet="1" objects="1" scenarios="1"/>
  <mergeCells count="10">
    <mergeCell ref="A1:G1"/>
    <mergeCell ref="A96:F96"/>
    <mergeCell ref="A8:B9"/>
    <mergeCell ref="A95:E95"/>
    <mergeCell ref="F95:G95"/>
    <mergeCell ref="A2:G2"/>
    <mergeCell ref="A3:G3"/>
    <mergeCell ref="A5:G5"/>
    <mergeCell ref="A6:G6"/>
    <mergeCell ref="C8:G9"/>
  </mergeCells>
  <pageMargins left="0.70866141732283472" right="0.70866141732283472" top="1.3779527559055118" bottom="0.98425196850393704" header="0.31496062992125984" footer="0.31496062992125984"/>
  <pageSetup paperSize="9" scale="63" fitToHeight="5" orientation="portrait" r:id="rId1"/>
  <headerFooter>
    <oddHeader>&amp;L&amp;G</oddHeader>
    <oddFooter>&amp;C&amp;P de&amp;N&amp;R&amp;G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2024-06-03T13:42:24Z</cp:lastPrinted>
  <dcterms:created xsi:type="dcterms:W3CDTF">2019-12-12T10:58:27Z</dcterms:created>
  <dcterms:modified xsi:type="dcterms:W3CDTF">2024-07-10T12:25:39Z</dcterms:modified>
</cp:coreProperties>
</file>