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F63" i="1" l="1"/>
  <c r="G61" i="1"/>
  <c r="G60" i="1" l="1"/>
  <c r="E60" i="1"/>
  <c r="G58" i="1"/>
  <c r="E58" i="1"/>
  <c r="G57" i="1"/>
  <c r="E57" i="1"/>
  <c r="G55" i="1"/>
  <c r="E55" i="1"/>
  <c r="G54" i="1"/>
  <c r="E54" i="1"/>
  <c r="G53" i="1"/>
  <c r="E53" i="1"/>
  <c r="G52" i="1"/>
  <c r="E52" i="1"/>
  <c r="G51" i="1"/>
  <c r="E51" i="1"/>
  <c r="G49" i="1"/>
  <c r="E49" i="1"/>
  <c r="G48" i="1"/>
  <c r="E48" i="1"/>
  <c r="G47" i="1"/>
  <c r="E47" i="1"/>
  <c r="G46" i="1"/>
  <c r="E46" i="1"/>
  <c r="G45" i="1"/>
  <c r="E45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2" i="1"/>
  <c r="E22" i="1"/>
  <c r="G21" i="1"/>
  <c r="E21" i="1"/>
  <c r="G20" i="1"/>
  <c r="E20" i="1"/>
  <c r="G19" i="1"/>
  <c r="E19" i="1"/>
  <c r="G18" i="1"/>
  <c r="E18" i="1"/>
  <c r="G17" i="1"/>
  <c r="E17" i="1"/>
  <c r="G16" i="1"/>
  <c r="E16" i="1"/>
  <c r="G15" i="1"/>
  <c r="E15" i="1"/>
  <c r="G14" i="1"/>
  <c r="E14" i="1"/>
  <c r="E13" i="1" l="1"/>
  <c r="G13" i="1"/>
  <c r="E61" i="1" l="1"/>
</calcChain>
</file>

<file path=xl/sharedStrings.xml><?xml version="1.0" encoding="utf-8"?>
<sst xmlns="http://schemas.openxmlformats.org/spreadsheetml/2006/main" count="107" uniqueCount="107">
  <si>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</si>
  <si>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</si>
  <si>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</si>
  <si>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</si>
  <si>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</si>
  <si>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</si>
  <si>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</si>
  <si>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</si>
  <si>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</si>
  <si>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</si>
  <si>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</si>
  <si>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</si>
  <si>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1.1</t>
  </si>
  <si>
    <t>1.2</t>
  </si>
  <si>
    <t>2.1</t>
  </si>
  <si>
    <t>2.2</t>
  </si>
  <si>
    <t>2.3</t>
  </si>
  <si>
    <t>3.1</t>
  </si>
  <si>
    <t>3.2</t>
  </si>
  <si>
    <t>3.3</t>
  </si>
  <si>
    <t>3.4</t>
  </si>
  <si>
    <t>3.5</t>
  </si>
  <si>
    <t>4.1</t>
  </si>
  <si>
    <t>4.2</t>
  </si>
  <si>
    <t>5.1</t>
  </si>
  <si>
    <t>5.2</t>
  </si>
  <si>
    <t>6.1</t>
  </si>
  <si>
    <t>CONSERVACIÓN Y MANTENIMIENTO DE PAVIMENTOS EN EL PUERTO DE PALMA</t>
  </si>
  <si>
    <t>Expediente E24-0094</t>
  </si>
  <si>
    <t>EXCAVACIONES Y DEMOLICIONES</t>
  </si>
  <si>
    <t>Excavación en todo tipo de terrenos</t>
  </si>
  <si>
    <t>Demolición de losa maciza</t>
  </si>
  <si>
    <t>Fresado o demolición de firmes de asfalto</t>
  </si>
  <si>
    <t>Refino y compactación caja medios mecánicos</t>
  </si>
  <si>
    <t>Corte de pavimento c/ disco diamante para juntas</t>
  </si>
  <si>
    <t>Demolición de pavimento de acera</t>
  </si>
  <si>
    <t>Demolición de solera de hormigón hasta 15 cm</t>
  </si>
  <si>
    <t>Demolición de rígola</t>
  </si>
  <si>
    <t>Demolición de bordillo</t>
  </si>
  <si>
    <t>Levantado y recuperación de bordillo</t>
  </si>
  <si>
    <t>FIRMES Y PAVIMENTOS</t>
  </si>
  <si>
    <t>Losa horm.vibr. HM-30/B/20/IIC+Qb, bombeo, vibr.maestreado</t>
  </si>
  <si>
    <t>Montaje y desmontaje de sistema de encofrado para losas de hormigón</t>
  </si>
  <si>
    <t>Firme semiflexible para tránsito T00</t>
  </si>
  <si>
    <t>Pav.mezcla bitum. caliente capa de rodadura AC 16 surf 50/70 e=4cm hasta 500m2</t>
  </si>
  <si>
    <t>Pav.mezcla bitum. caliente capa de rodadura AC 16 surf 50/70 e=4cm entre 500m2 y 1000m2</t>
  </si>
  <si>
    <t>Pav.mezcla bitum. caliente capa de rodadura AC 16 surf 50/70 e=4cm más de 1000m2</t>
  </si>
  <si>
    <t>Capa acabado para pavim. mezcla bituminosa</t>
  </si>
  <si>
    <t>Solera hormigón en masa HM-20/B/20/I E=10cm</t>
  </si>
  <si>
    <t>Reparación puntual baches&lt;20 m2, g=5-8cm, pavim.aglom.caliente AC 16 surf 50/70 s/afectar base</t>
  </si>
  <si>
    <t>Reparación puntual baches&gt;20 m2, g=8-12cm, pavim.aglom.caliente AC 16 surf 50/70 s/afectar base</t>
  </si>
  <si>
    <t>Capa base</t>
  </si>
  <si>
    <t>Suministro y colocación de marco y tapa de fundición, 50x50cm, clase D-400</t>
  </si>
  <si>
    <t>Suministro y colocación de marco y tapa de fundición, 60x60cm, clase D-400</t>
  </si>
  <si>
    <t>Suministro y colocación de marco y tapa de fundición, 120x60cm, clase D-400</t>
  </si>
  <si>
    <t>Acera de baldosa hidráulica</t>
  </si>
  <si>
    <t>Acera baldosa de terrazo para uso exterior</t>
  </si>
  <si>
    <t>Acera de pavimento tipo STOPE TILE o similar</t>
  </si>
  <si>
    <t>Acera de baldosa de piedra</t>
  </si>
  <si>
    <t>Acera de baldosa de piedra recuperada</t>
  </si>
  <si>
    <t>Rígola de hormigón 5x50x50 cm</t>
  </si>
  <si>
    <t>CARRIL BICI</t>
  </si>
  <si>
    <t>Pintado de banda de 10cm de ancho sobre pavimento, con pintura termoplástica</t>
  </si>
  <si>
    <t>Pintado de bandas superficiales, reflectante, maq. accionamiento manual</t>
  </si>
  <si>
    <t>Ojo gato reflector dos caras f/resina</t>
  </si>
  <si>
    <t>Hito delineador isleta 75cm, fij. c/pasador</t>
  </si>
  <si>
    <t>Pintado carril bici con pintura poliuretano al agua color rojo óxido</t>
  </si>
  <si>
    <t>PROTECCIONES</t>
  </si>
  <si>
    <t>Pilona de fundición cilíndrica h=900mm, D=200mm, base 400x400mm, col.fij.mec.</t>
  </si>
  <si>
    <t>Pilona de fundición cilíndrica h=1000mm, D=95mm, base 400x400mm, col.fij.mec.</t>
  </si>
  <si>
    <t>Bolardo retractil totalmente instalado</t>
  </si>
  <si>
    <t>Horquilla fija, de tubo de acero, para protección de contenedores de basura</t>
  </si>
  <si>
    <t>Desmontaje y recolocación de peanas</t>
  </si>
  <si>
    <t>DRENAJES</t>
  </si>
  <si>
    <t>Suministro y colocación de sumidero</t>
  </si>
  <si>
    <t>Suministro y colocación de imbornal</t>
  </si>
  <si>
    <t>PARTIDA ALZADA DE MANTENIMIENTO</t>
  </si>
  <si>
    <t>Partida alzada de mantenimiento a justificar</t>
  </si>
  <si>
    <t>1.3</t>
  </si>
  <si>
    <t>1.4</t>
  </si>
  <si>
    <t>1.5</t>
  </si>
  <si>
    <t>1.6</t>
  </si>
  <si>
    <t>1.7</t>
  </si>
  <si>
    <t>1.8</t>
  </si>
  <si>
    <t>1.9</t>
  </si>
  <si>
    <t>1.10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</si>
  <si>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</si>
  <si>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</si>
  <si>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</si>
  <si>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</si>
  <si>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</si>
  <si>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</si>
  <si>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</si>
  <si>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</si>
  <si>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</si>
  <si>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</si>
  <si>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</si>
  <si>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</si>
  <si>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</si>
  <si>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</si>
  <si>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</si>
  <si>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</si>
  <si>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</si>
  <si>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4.3</t>
  </si>
  <si>
    <t>4.4</t>
  </si>
  <si>
    <t>4.5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</si>
  <si>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68.000,00 € de partida alzada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</si>
</sst>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7" borderId="32" xfId="0" applyFont="1" applyFill="1" applyBorder="1" applyAlignment="1">
      <alignment horizontal="center" vertical="top" wrapText="1"/>
    </xf>
    <xf numFmtId="0" fontId="1" fillId="8" borderId="33" xfId="0" applyFont="1" applyFill="1" applyBorder="1"/>
    <xf numFmtId="0" fontId="1" fillId="8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164" fontId="10" fillId="3" borderId="35" xfId="0" applyNumberFormat="1" applyFont="1" applyFill="1" applyBorder="1" applyAlignment="1" applyProtection="1">
      <alignment vertical="center" wrapText="1"/>
      <protection locked="0"/>
    </xf>
    <xf numFmtId="164" fontId="10" fillId="2" borderId="36" xfId="0" applyNumberFormat="1" applyFont="1" applyFill="1" applyBorder="1" applyAlignment="1">
      <alignment vertical="center" wrapText="1"/>
    </xf>
    <xf numFmtId="0" fontId="11" fillId="4" borderId="2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75"/>
  <sheetViews>
    <sheetView tabSelected="1" topLeftCell="A31" workbookViewId="0">
      <selection activeCell="A64" sqref="A64:F64"/>
    </sheetView>
  </sheetViews>
  <sheetFormatPr baseColWidth="10" defaultColWidth="14.44140625" defaultRowHeight="15" customHeight="1" x14ac:dyDescent="0.3"/>
  <cols>
    <col min="1" max="1" width="8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32" t="s">
        <v>0</v>
      </c>
      <c r="B1" s="33"/>
      <c r="C1" s="33"/>
      <c r="D1" s="33"/>
      <c r="E1" s="33"/>
      <c r="F1" s="33"/>
      <c r="G1" s="3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3" t="s">
        <v>27</v>
      </c>
      <c r="B2" s="44"/>
      <c r="C2" s="44"/>
      <c r="D2" s="44"/>
      <c r="E2" s="44"/>
      <c r="F2" s="44"/>
      <c r="G2" s="4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46" t="s">
        <v>28</v>
      </c>
      <c r="B3" s="47"/>
      <c r="C3" s="47"/>
      <c r="D3" s="47"/>
      <c r="E3" s="47"/>
      <c r="F3" s="47"/>
      <c r="G3" s="4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49" t="s">
        <v>1</v>
      </c>
      <c r="B5" s="37"/>
      <c r="C5" s="37"/>
      <c r="D5" s="37"/>
      <c r="E5" s="37"/>
      <c r="F5" s="37"/>
      <c r="G5" s="5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1" t="s">
        <v>2</v>
      </c>
      <c r="B6" s="37"/>
      <c r="C6" s="37"/>
      <c r="D6" s="37"/>
      <c r="E6" s="37"/>
      <c r="F6" s="37"/>
      <c r="G6" s="5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36" t="s">
        <v>3</v>
      </c>
      <c r="B8" s="37"/>
      <c r="C8" s="52"/>
      <c r="D8" s="53"/>
      <c r="E8" s="53"/>
      <c r="F8" s="53"/>
      <c r="G8" s="5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38"/>
      <c r="B9" s="37"/>
      <c r="C9" s="55"/>
      <c r="D9" s="56"/>
      <c r="E9" s="56"/>
      <c r="F9" s="56"/>
      <c r="G9" s="57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>
        <v>1</v>
      </c>
      <c r="B12" s="14" t="s">
        <v>29</v>
      </c>
      <c r="C12" s="6"/>
      <c r="D12" s="6"/>
      <c r="E12" s="6"/>
      <c r="F12" s="28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 t="s">
        <v>12</v>
      </c>
      <c r="B13" s="7" t="s">
        <v>30</v>
      </c>
      <c r="C13" s="8">
        <v>125</v>
      </c>
      <c r="D13" s="9">
        <v>31.76</v>
      </c>
      <c r="E13" s="9">
        <f>ROUND(C13*D13,2)</f>
        <v>3970</v>
      </c>
      <c r="F13" s="30">
        <v>0</v>
      </c>
      <c r="G13" s="27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6" t="s">
        <v>13</v>
      </c>
      <c r="B14" s="7" t="s">
        <v>31</v>
      </c>
      <c r="C14" s="8">
        <v>25</v>
      </c>
      <c r="D14" s="9">
        <v>159.16</v>
      </c>
      <c r="E14" s="9">
        <f t="shared" ref="E14:E60" si="1">ROUND(C14*D14,2)</f>
        <v>3979</v>
      </c>
      <c r="F14" s="30">
        <v>0</v>
      </c>
      <c r="G14" s="27">
        <f t="shared" ref="G14:G60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6" t="s">
        <v>78</v>
      </c>
      <c r="B15" s="7" t="s">
        <v>32</v>
      </c>
      <c r="C15" s="8">
        <v>5000</v>
      </c>
      <c r="D15" s="9">
        <v>2.15</v>
      </c>
      <c r="E15" s="9">
        <f t="shared" si="1"/>
        <v>10750</v>
      </c>
      <c r="F15" s="30">
        <v>0</v>
      </c>
      <c r="G15" s="27">
        <f t="shared" si="2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6" t="s">
        <v>79</v>
      </c>
      <c r="B16" s="7" t="s">
        <v>33</v>
      </c>
      <c r="C16" s="8">
        <v>250</v>
      </c>
      <c r="D16" s="9">
        <v>1.04</v>
      </c>
      <c r="E16" s="9">
        <f t="shared" si="1"/>
        <v>260</v>
      </c>
      <c r="F16" s="30">
        <v>0</v>
      </c>
      <c r="G16" s="27">
        <f t="shared" si="2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6" t="s">
        <v>80</v>
      </c>
      <c r="B17" s="7" t="s">
        <v>34</v>
      </c>
      <c r="C17" s="8">
        <v>75</v>
      </c>
      <c r="D17" s="9">
        <v>10.35</v>
      </c>
      <c r="E17" s="9">
        <f t="shared" si="1"/>
        <v>776.25</v>
      </c>
      <c r="F17" s="30">
        <v>0</v>
      </c>
      <c r="G17" s="27">
        <f t="shared" si="2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6" t="s">
        <v>81</v>
      </c>
      <c r="B18" s="7" t="s">
        <v>35</v>
      </c>
      <c r="C18" s="8">
        <v>410</v>
      </c>
      <c r="D18" s="9">
        <v>23.05</v>
      </c>
      <c r="E18" s="9">
        <f t="shared" si="1"/>
        <v>9450.5</v>
      </c>
      <c r="F18" s="30">
        <v>0</v>
      </c>
      <c r="G18" s="27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6" t="s">
        <v>82</v>
      </c>
      <c r="B19" s="7" t="s">
        <v>36</v>
      </c>
      <c r="C19" s="8">
        <v>410</v>
      </c>
      <c r="D19" s="9">
        <v>50.74</v>
      </c>
      <c r="E19" s="9">
        <f t="shared" si="1"/>
        <v>20803.400000000001</v>
      </c>
      <c r="F19" s="30">
        <v>0</v>
      </c>
      <c r="G19" s="27">
        <f t="shared" si="2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 t="s">
        <v>83</v>
      </c>
      <c r="B20" s="7" t="s">
        <v>37</v>
      </c>
      <c r="C20" s="8">
        <v>100</v>
      </c>
      <c r="D20" s="9">
        <v>14.54</v>
      </c>
      <c r="E20" s="9">
        <f t="shared" si="1"/>
        <v>1454</v>
      </c>
      <c r="F20" s="30">
        <v>0</v>
      </c>
      <c r="G20" s="27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6" t="s">
        <v>84</v>
      </c>
      <c r="B21" s="7" t="s">
        <v>38</v>
      </c>
      <c r="C21" s="8">
        <v>100</v>
      </c>
      <c r="D21" s="9">
        <v>14.54</v>
      </c>
      <c r="E21" s="9">
        <f t="shared" si="1"/>
        <v>1454</v>
      </c>
      <c r="F21" s="30">
        <v>0</v>
      </c>
      <c r="G21" s="27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6" t="s">
        <v>85</v>
      </c>
      <c r="B22" s="7" t="s">
        <v>39</v>
      </c>
      <c r="C22" s="8">
        <v>75</v>
      </c>
      <c r="D22" s="9">
        <v>24</v>
      </c>
      <c r="E22" s="9">
        <f t="shared" si="1"/>
        <v>1800</v>
      </c>
      <c r="F22" s="58">
        <v>0</v>
      </c>
      <c r="G22" s="59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5">
        <v>2</v>
      </c>
      <c r="B23" s="14" t="s">
        <v>40</v>
      </c>
      <c r="C23" s="6"/>
      <c r="D23" s="6"/>
      <c r="E23" s="6"/>
      <c r="F23" s="6"/>
      <c r="G23" s="60"/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6" t="s">
        <v>14</v>
      </c>
      <c r="B24" s="7" t="s">
        <v>41</v>
      </c>
      <c r="C24" s="8">
        <v>25</v>
      </c>
      <c r="D24" s="9">
        <v>425.94</v>
      </c>
      <c r="E24" s="9">
        <f t="shared" si="1"/>
        <v>10648.5</v>
      </c>
      <c r="F24" s="30">
        <v>0</v>
      </c>
      <c r="G24" s="27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6" t="s">
        <v>15</v>
      </c>
      <c r="B25" s="7" t="s">
        <v>42</v>
      </c>
      <c r="C25" s="8">
        <v>75</v>
      </c>
      <c r="D25" s="9">
        <v>84.17</v>
      </c>
      <c r="E25" s="9">
        <f t="shared" si="1"/>
        <v>6312.75</v>
      </c>
      <c r="F25" s="30">
        <v>0</v>
      </c>
      <c r="G25" s="27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6" t="s">
        <v>16</v>
      </c>
      <c r="B26" s="7" t="s">
        <v>43</v>
      </c>
      <c r="C26" s="8">
        <v>100</v>
      </c>
      <c r="D26" s="9">
        <v>164.49</v>
      </c>
      <c r="E26" s="9">
        <f t="shared" si="1"/>
        <v>16449</v>
      </c>
      <c r="F26" s="30">
        <v>0</v>
      </c>
      <c r="G26" s="27">
        <f t="shared" si="2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6" t="s">
        <v>86</v>
      </c>
      <c r="B27" s="7" t="s">
        <v>44</v>
      </c>
      <c r="C27" s="8">
        <v>250</v>
      </c>
      <c r="D27" s="9">
        <v>64.180000000000007</v>
      </c>
      <c r="E27" s="9">
        <f t="shared" si="1"/>
        <v>16045</v>
      </c>
      <c r="F27" s="30">
        <v>0</v>
      </c>
      <c r="G27" s="27">
        <f t="shared" si="2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6" t="s">
        <v>87</v>
      </c>
      <c r="B28" s="7" t="s">
        <v>45</v>
      </c>
      <c r="C28" s="8">
        <v>250</v>
      </c>
      <c r="D28" s="9">
        <v>47.84</v>
      </c>
      <c r="E28" s="9">
        <f t="shared" si="1"/>
        <v>11960</v>
      </c>
      <c r="F28" s="30">
        <v>0</v>
      </c>
      <c r="G28" s="27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6" t="s">
        <v>88</v>
      </c>
      <c r="B29" s="7" t="s">
        <v>46</v>
      </c>
      <c r="C29" s="8">
        <v>250</v>
      </c>
      <c r="D29" s="9">
        <v>45.36</v>
      </c>
      <c r="E29" s="9">
        <f t="shared" si="1"/>
        <v>11340</v>
      </c>
      <c r="F29" s="30">
        <v>0</v>
      </c>
      <c r="G29" s="27">
        <f t="shared" si="2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6" t="s">
        <v>89</v>
      </c>
      <c r="B30" s="7" t="s">
        <v>47</v>
      </c>
      <c r="C30" s="8">
        <v>250</v>
      </c>
      <c r="D30" s="9">
        <v>31.09</v>
      </c>
      <c r="E30" s="9">
        <f t="shared" si="1"/>
        <v>7772.5</v>
      </c>
      <c r="F30" s="30">
        <v>0</v>
      </c>
      <c r="G30" s="27">
        <f t="shared" si="2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6" t="s">
        <v>90</v>
      </c>
      <c r="B31" s="7" t="s">
        <v>48</v>
      </c>
      <c r="C31" s="8">
        <v>350</v>
      </c>
      <c r="D31" s="9">
        <v>44.22</v>
      </c>
      <c r="E31" s="9">
        <f t="shared" si="1"/>
        <v>15477</v>
      </c>
      <c r="F31" s="30">
        <v>0</v>
      </c>
      <c r="G31" s="27">
        <f t="shared" si="2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6" t="s">
        <v>91</v>
      </c>
      <c r="B32" s="7" t="s">
        <v>49</v>
      </c>
      <c r="C32" s="8">
        <v>50</v>
      </c>
      <c r="D32" s="9">
        <v>180.61</v>
      </c>
      <c r="E32" s="9">
        <f t="shared" si="1"/>
        <v>9030.5</v>
      </c>
      <c r="F32" s="30">
        <v>0</v>
      </c>
      <c r="G32" s="27">
        <f t="shared" si="2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6" t="s">
        <v>92</v>
      </c>
      <c r="B33" s="7" t="s">
        <v>50</v>
      </c>
      <c r="C33" s="8">
        <v>50</v>
      </c>
      <c r="D33" s="9">
        <v>257.49</v>
      </c>
      <c r="E33" s="9">
        <f t="shared" si="1"/>
        <v>12874.5</v>
      </c>
      <c r="F33" s="30">
        <v>0</v>
      </c>
      <c r="G33" s="27">
        <f t="shared" si="2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6" t="s">
        <v>93</v>
      </c>
      <c r="B34" s="7" t="s">
        <v>51</v>
      </c>
      <c r="C34" s="8">
        <v>75</v>
      </c>
      <c r="D34" s="9">
        <v>27.72</v>
      </c>
      <c r="E34" s="9">
        <f t="shared" si="1"/>
        <v>2079</v>
      </c>
      <c r="F34" s="30">
        <v>0</v>
      </c>
      <c r="G34" s="27">
        <f t="shared" si="2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6" t="s">
        <v>94</v>
      </c>
      <c r="B35" s="7" t="s">
        <v>52</v>
      </c>
      <c r="C35" s="8">
        <v>8</v>
      </c>
      <c r="D35" s="9">
        <v>783.86</v>
      </c>
      <c r="E35" s="9">
        <f t="shared" si="1"/>
        <v>6270.88</v>
      </c>
      <c r="F35" s="30">
        <v>0</v>
      </c>
      <c r="G35" s="27">
        <f t="shared" si="2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6" t="s">
        <v>95</v>
      </c>
      <c r="B36" s="7" t="s">
        <v>53</v>
      </c>
      <c r="C36" s="8">
        <v>8</v>
      </c>
      <c r="D36" s="9">
        <v>1387.69</v>
      </c>
      <c r="E36" s="9">
        <f t="shared" si="1"/>
        <v>11101.52</v>
      </c>
      <c r="F36" s="30">
        <v>0</v>
      </c>
      <c r="G36" s="27">
        <f t="shared" si="2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6" t="s">
        <v>96</v>
      </c>
      <c r="B37" s="7" t="s">
        <v>54</v>
      </c>
      <c r="C37" s="8">
        <v>8</v>
      </c>
      <c r="D37" s="9">
        <v>1610.88</v>
      </c>
      <c r="E37" s="9">
        <f t="shared" si="1"/>
        <v>12887.04</v>
      </c>
      <c r="F37" s="30">
        <v>0</v>
      </c>
      <c r="G37" s="27">
        <f t="shared" si="2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6" t="s">
        <v>97</v>
      </c>
      <c r="B38" s="7" t="s">
        <v>55</v>
      </c>
      <c r="C38" s="8">
        <v>325</v>
      </c>
      <c r="D38" s="9">
        <v>114.29</v>
      </c>
      <c r="E38" s="9">
        <f t="shared" si="1"/>
        <v>37144.25</v>
      </c>
      <c r="F38" s="30">
        <v>0</v>
      </c>
      <c r="G38" s="27">
        <f t="shared" si="2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6" t="s">
        <v>98</v>
      </c>
      <c r="B39" s="7" t="s">
        <v>56</v>
      </c>
      <c r="C39" s="8">
        <v>325</v>
      </c>
      <c r="D39" s="9">
        <v>106.43</v>
      </c>
      <c r="E39" s="9">
        <f t="shared" si="1"/>
        <v>34589.75</v>
      </c>
      <c r="F39" s="30">
        <v>0</v>
      </c>
      <c r="G39" s="27">
        <f t="shared" si="2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6" t="s">
        <v>99</v>
      </c>
      <c r="B40" s="7" t="s">
        <v>57</v>
      </c>
      <c r="C40" s="8">
        <v>75</v>
      </c>
      <c r="D40" s="9">
        <v>133.13</v>
      </c>
      <c r="E40" s="9">
        <f t="shared" si="1"/>
        <v>9984.75</v>
      </c>
      <c r="F40" s="30">
        <v>0</v>
      </c>
      <c r="G40" s="27">
        <f t="shared" si="2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6" t="s">
        <v>100</v>
      </c>
      <c r="B41" s="7" t="s">
        <v>58</v>
      </c>
      <c r="C41" s="8">
        <v>75</v>
      </c>
      <c r="D41" s="9">
        <v>330.51</v>
      </c>
      <c r="E41" s="9">
        <f t="shared" si="1"/>
        <v>24788.25</v>
      </c>
      <c r="F41" s="30">
        <v>0</v>
      </c>
      <c r="G41" s="27">
        <f t="shared" si="2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6" t="s">
        <v>101</v>
      </c>
      <c r="B42" s="7" t="s">
        <v>59</v>
      </c>
      <c r="C42" s="8">
        <v>35</v>
      </c>
      <c r="D42" s="9">
        <v>33.18</v>
      </c>
      <c r="E42" s="9">
        <f t="shared" si="1"/>
        <v>1161.3</v>
      </c>
      <c r="F42" s="30">
        <v>0</v>
      </c>
      <c r="G42" s="27">
        <f t="shared" si="2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6" t="s">
        <v>102</v>
      </c>
      <c r="B43" s="7" t="s">
        <v>60</v>
      </c>
      <c r="C43" s="8">
        <v>50</v>
      </c>
      <c r="D43" s="9">
        <v>166.96</v>
      </c>
      <c r="E43" s="9">
        <f t="shared" si="1"/>
        <v>8348</v>
      </c>
      <c r="F43" s="30">
        <v>0</v>
      </c>
      <c r="G43" s="27">
        <f t="shared" si="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5">
        <v>3</v>
      </c>
      <c r="B44" s="14" t="s">
        <v>61</v>
      </c>
      <c r="C44" s="6"/>
      <c r="D44" s="6"/>
      <c r="E44" s="6"/>
      <c r="F44" s="6"/>
      <c r="G44" s="60"/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6" t="s">
        <v>17</v>
      </c>
      <c r="B45" s="7" t="s">
        <v>62</v>
      </c>
      <c r="C45" s="8">
        <v>250</v>
      </c>
      <c r="D45" s="9">
        <v>10.28</v>
      </c>
      <c r="E45" s="9">
        <f t="shared" si="1"/>
        <v>2570</v>
      </c>
      <c r="F45" s="30">
        <v>0</v>
      </c>
      <c r="G45" s="27">
        <f t="shared" si="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6" t="s">
        <v>18</v>
      </c>
      <c r="B46" s="7" t="s">
        <v>63</v>
      </c>
      <c r="C46" s="8">
        <v>25</v>
      </c>
      <c r="D46" s="9">
        <v>17.16</v>
      </c>
      <c r="E46" s="9">
        <f t="shared" si="1"/>
        <v>429</v>
      </c>
      <c r="F46" s="30">
        <v>0</v>
      </c>
      <c r="G46" s="27">
        <f t="shared" si="2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6" t="s">
        <v>19</v>
      </c>
      <c r="B47" s="7" t="s">
        <v>64</v>
      </c>
      <c r="C47" s="8">
        <v>5</v>
      </c>
      <c r="D47" s="9">
        <v>41.47</v>
      </c>
      <c r="E47" s="9">
        <f t="shared" si="1"/>
        <v>207.35</v>
      </c>
      <c r="F47" s="30">
        <v>0</v>
      </c>
      <c r="G47" s="27">
        <f t="shared" si="2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6" t="s">
        <v>20</v>
      </c>
      <c r="B48" s="7" t="s">
        <v>65</v>
      </c>
      <c r="C48" s="8">
        <v>3</v>
      </c>
      <c r="D48" s="9">
        <v>132.80000000000001</v>
      </c>
      <c r="E48" s="9">
        <f t="shared" si="1"/>
        <v>398.4</v>
      </c>
      <c r="F48" s="30">
        <v>0</v>
      </c>
      <c r="G48" s="27">
        <f t="shared" si="2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6" t="s">
        <v>21</v>
      </c>
      <c r="B49" s="7" t="s">
        <v>66</v>
      </c>
      <c r="C49" s="8">
        <v>250</v>
      </c>
      <c r="D49" s="9">
        <v>28.8</v>
      </c>
      <c r="E49" s="9">
        <f t="shared" si="1"/>
        <v>7200</v>
      </c>
      <c r="F49" s="30">
        <v>0</v>
      </c>
      <c r="G49" s="27">
        <f t="shared" si="2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5">
        <v>4</v>
      </c>
      <c r="B50" s="14" t="s">
        <v>67</v>
      </c>
      <c r="C50" s="6"/>
      <c r="D50" s="6"/>
      <c r="E50" s="6"/>
      <c r="F50" s="6"/>
      <c r="G50" s="60"/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6" t="s">
        <v>22</v>
      </c>
      <c r="B51" s="7" t="s">
        <v>68</v>
      </c>
      <c r="C51" s="8">
        <v>5</v>
      </c>
      <c r="D51" s="9">
        <v>445.79</v>
      </c>
      <c r="E51" s="9">
        <f t="shared" si="1"/>
        <v>2228.9499999999998</v>
      </c>
      <c r="F51" s="30">
        <v>0</v>
      </c>
      <c r="G51" s="27">
        <f t="shared" si="2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6" t="s">
        <v>23</v>
      </c>
      <c r="B52" s="7" t="s">
        <v>69</v>
      </c>
      <c r="C52" s="8">
        <v>5</v>
      </c>
      <c r="D52" s="9">
        <v>427.39</v>
      </c>
      <c r="E52" s="9">
        <f t="shared" si="1"/>
        <v>2136.9499999999998</v>
      </c>
      <c r="F52" s="30">
        <v>0</v>
      </c>
      <c r="G52" s="27">
        <f t="shared" si="2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6" t="s">
        <v>103</v>
      </c>
      <c r="B53" s="7" t="s">
        <v>70</v>
      </c>
      <c r="C53" s="8">
        <v>1</v>
      </c>
      <c r="D53" s="9">
        <v>5189.7299999999996</v>
      </c>
      <c r="E53" s="9">
        <f t="shared" si="1"/>
        <v>5189.7299999999996</v>
      </c>
      <c r="F53" s="30">
        <v>0</v>
      </c>
      <c r="G53" s="27">
        <f t="shared" si="2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6" t="s">
        <v>104</v>
      </c>
      <c r="B54" s="7" t="s">
        <v>71</v>
      </c>
      <c r="C54" s="8">
        <v>10</v>
      </c>
      <c r="D54" s="9">
        <v>193.74</v>
      </c>
      <c r="E54" s="9">
        <f t="shared" si="1"/>
        <v>1937.4</v>
      </c>
      <c r="F54" s="30">
        <v>0</v>
      </c>
      <c r="G54" s="27">
        <f t="shared" si="2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6" t="s">
        <v>105</v>
      </c>
      <c r="B55" s="7" t="s">
        <v>72</v>
      </c>
      <c r="C55" s="8">
        <v>5</v>
      </c>
      <c r="D55" s="9">
        <v>384.56</v>
      </c>
      <c r="E55" s="9">
        <f t="shared" si="1"/>
        <v>1922.8</v>
      </c>
      <c r="F55" s="30">
        <v>0</v>
      </c>
      <c r="G55" s="27">
        <f t="shared" si="2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5">
        <v>5</v>
      </c>
      <c r="B56" s="14" t="s">
        <v>73</v>
      </c>
      <c r="C56" s="6"/>
      <c r="D56" s="6"/>
      <c r="E56" s="6"/>
      <c r="F56" s="6"/>
      <c r="G56" s="60"/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6" t="s">
        <v>24</v>
      </c>
      <c r="B57" s="7" t="s">
        <v>74</v>
      </c>
      <c r="C57" s="8">
        <v>3</v>
      </c>
      <c r="D57" s="9">
        <v>456.71</v>
      </c>
      <c r="E57" s="9">
        <f t="shared" si="1"/>
        <v>1370.13</v>
      </c>
      <c r="F57" s="30">
        <v>0</v>
      </c>
      <c r="G57" s="27">
        <f t="shared" si="2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6" t="s">
        <v>25</v>
      </c>
      <c r="B58" s="7" t="s">
        <v>75</v>
      </c>
      <c r="C58" s="8">
        <v>3</v>
      </c>
      <c r="D58" s="9">
        <v>662.89</v>
      </c>
      <c r="E58" s="9">
        <f t="shared" si="1"/>
        <v>1988.67</v>
      </c>
      <c r="F58" s="30">
        <v>0</v>
      </c>
      <c r="G58" s="27">
        <f t="shared" si="2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5">
        <v>6</v>
      </c>
      <c r="B59" s="14" t="s">
        <v>76</v>
      </c>
      <c r="C59" s="6"/>
      <c r="D59" s="6"/>
      <c r="E59" s="6"/>
      <c r="F59" s="6"/>
      <c r="G59" s="60"/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6" t="s">
        <v>26</v>
      </c>
      <c r="B60" s="7" t="s">
        <v>77</v>
      </c>
      <c r="C60" s="8">
        <v>1</v>
      </c>
      <c r="D60" s="9">
        <v>68000</v>
      </c>
      <c r="E60" s="9">
        <f t="shared" si="1"/>
        <v>68000</v>
      </c>
      <c r="F60" s="9">
        <v>68000</v>
      </c>
      <c r="G60" s="27">
        <f t="shared" si="2"/>
        <v>68000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9.5" customHeight="1" x14ac:dyDescent="0.3">
      <c r="A61" s="15"/>
      <c r="B61" s="15"/>
      <c r="C61" s="15"/>
      <c r="D61" s="16"/>
      <c r="E61" s="10">
        <f>SUM(E12:E60)</f>
        <v>416541.01999999996</v>
      </c>
      <c r="F61" s="17"/>
      <c r="G61" s="11">
        <f>IF(SUM(G12:G60)=68000,0,SUM(G12:G60))</f>
        <v>0</v>
      </c>
      <c r="H61" s="1"/>
      <c r="I61" s="1"/>
      <c r="J61" s="1"/>
      <c r="K61" s="1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thickBot="1" x14ac:dyDescent="0.35">
      <c r="A62" s="13"/>
      <c r="B62" s="13"/>
      <c r="C62" s="13"/>
      <c r="D62" s="13"/>
      <c r="E62" s="13"/>
      <c r="F62" s="13"/>
      <c r="G62" s="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thickBot="1" x14ac:dyDescent="0.35">
      <c r="A63" s="39" t="s">
        <v>11</v>
      </c>
      <c r="B63" s="40"/>
      <c r="C63" s="40"/>
      <c r="D63" s="40"/>
      <c r="E63" s="37"/>
      <c r="F63" s="41">
        <f>IF(G61&lt;=416541.02,G61,"ERROR: Límite superado")</f>
        <v>0</v>
      </c>
      <c r="G63" s="4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6" customHeight="1" x14ac:dyDescent="0.3">
      <c r="A64" s="35" t="s">
        <v>106</v>
      </c>
      <c r="B64" s="35"/>
      <c r="C64" s="35"/>
      <c r="D64" s="35"/>
      <c r="E64" s="35"/>
      <c r="F64" s="35"/>
      <c r="G64" s="3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</sheetData>
  <sheetProtection password="C88F" sheet="1" objects="1" scenarios="1"/>
  <mergeCells count="10">
    <mergeCell ref="A1:G1"/>
    <mergeCell ref="A64:F64"/>
    <mergeCell ref="A8:B9"/>
    <mergeCell ref="A63:E63"/>
    <mergeCell ref="F63:G63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2024-06-03T13:42:24Z</cp:lastPrinted>
  <dcterms:created xsi:type="dcterms:W3CDTF">2019-12-12T10:58:27Z</dcterms:created>
  <dcterms:modified xsi:type="dcterms:W3CDTF">2024-07-10T08:32:18Z</dcterms:modified>
</cp:coreProperties>
</file>