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605" windowHeight="16005" activeTab="3"/>
  </bookViews>
  <sheets>
    <sheet name="1 ZONA SUR" sheetId="1" r:id="rId1"/>
    <sheet name="2 ZONA PONIENTE" sheetId="10" r:id="rId2"/>
    <sheet name="3 ZONA COMERCIAL" sheetId="11" r:id="rId3"/>
    <sheet name="4 ZONA BOTAFOC" sheetId="12" r:id="rId4"/>
  </sheets>
  <calcPr calcId="145621"/>
</workbook>
</file>

<file path=xl/calcChain.xml><?xml version="1.0" encoding="utf-8"?>
<calcChain xmlns="http://schemas.openxmlformats.org/spreadsheetml/2006/main">
  <c r="P437" i="12" l="1"/>
  <c r="P436" i="12"/>
  <c r="E363" i="12"/>
  <c r="M437" i="12" s="1"/>
  <c r="N437" i="12" s="1"/>
  <c r="F358" i="12"/>
  <c r="E352" i="12"/>
  <c r="M436" i="12" s="1"/>
  <c r="N436" i="12" s="1"/>
  <c r="F348" i="12"/>
  <c r="P21" i="12"/>
  <c r="P20" i="12"/>
  <c r="N21" i="12"/>
  <c r="N20" i="12"/>
  <c r="N578" i="12"/>
  <c r="N577" i="12"/>
  <c r="N575" i="12"/>
  <c r="N574" i="12"/>
  <c r="P570" i="12"/>
  <c r="N570" i="12"/>
  <c r="P569" i="12"/>
  <c r="N569" i="12"/>
  <c r="S568" i="12"/>
  <c r="P568" i="12"/>
  <c r="N568" i="12"/>
  <c r="N564" i="12"/>
  <c r="N563" i="12"/>
  <c r="N561" i="12"/>
  <c r="N560" i="12"/>
  <c r="P556" i="12"/>
  <c r="N556" i="12"/>
  <c r="P555" i="12"/>
  <c r="N555" i="12"/>
  <c r="P554" i="12"/>
  <c r="N554" i="12"/>
  <c r="P553" i="12"/>
  <c r="N553" i="12"/>
  <c r="P552" i="12"/>
  <c r="N552" i="12"/>
  <c r="P551" i="12"/>
  <c r="N551" i="12"/>
  <c r="P550" i="12"/>
  <c r="N550" i="12"/>
  <c r="P549" i="12"/>
  <c r="N549" i="12"/>
  <c r="P548" i="12"/>
  <c r="N548" i="12"/>
  <c r="N544" i="12"/>
  <c r="N543" i="12"/>
  <c r="N541" i="12"/>
  <c r="N540" i="12"/>
  <c r="P536" i="12"/>
  <c r="N536" i="12"/>
  <c r="P535" i="12"/>
  <c r="N535" i="12"/>
  <c r="P534" i="12"/>
  <c r="N534" i="12"/>
  <c r="N530" i="12"/>
  <c r="N529" i="12"/>
  <c r="N527" i="12"/>
  <c r="N526" i="12"/>
  <c r="P522" i="12"/>
  <c r="N522" i="12"/>
  <c r="P521" i="12"/>
  <c r="N521" i="12"/>
  <c r="P520" i="12"/>
  <c r="N520" i="12"/>
  <c r="P519" i="12"/>
  <c r="N519" i="12"/>
  <c r="N515" i="12"/>
  <c r="N514" i="12"/>
  <c r="N512" i="12"/>
  <c r="N511" i="12"/>
  <c r="P507" i="12"/>
  <c r="N507" i="12"/>
  <c r="P506" i="12"/>
  <c r="N506" i="12"/>
  <c r="P505" i="12"/>
  <c r="N505" i="12"/>
  <c r="P492" i="12"/>
  <c r="N492" i="12"/>
  <c r="P491" i="12"/>
  <c r="N491" i="12"/>
  <c r="P490" i="12"/>
  <c r="N490" i="12"/>
  <c r="P489" i="12"/>
  <c r="N489" i="12"/>
  <c r="P488" i="12"/>
  <c r="N488" i="12"/>
  <c r="P487" i="12"/>
  <c r="N487" i="12"/>
  <c r="P486" i="12"/>
  <c r="N486" i="12"/>
  <c r="P482" i="12"/>
  <c r="N482" i="12"/>
  <c r="P481" i="12"/>
  <c r="N481" i="12"/>
  <c r="P480" i="12"/>
  <c r="N480" i="12"/>
  <c r="P479" i="12"/>
  <c r="N479" i="12"/>
  <c r="P478" i="12"/>
  <c r="N478" i="12"/>
  <c r="P477" i="12"/>
  <c r="N477" i="12"/>
  <c r="P476" i="12"/>
  <c r="N476" i="12"/>
  <c r="P472" i="12"/>
  <c r="N472" i="12"/>
  <c r="P471" i="12"/>
  <c r="N471" i="12"/>
  <c r="P470" i="12"/>
  <c r="N470" i="12"/>
  <c r="P469" i="12"/>
  <c r="N469" i="12"/>
  <c r="P468" i="12"/>
  <c r="N468" i="12"/>
  <c r="P467" i="12"/>
  <c r="N467" i="12"/>
  <c r="P466" i="12"/>
  <c r="N466" i="12"/>
  <c r="P462" i="12"/>
  <c r="N462" i="12"/>
  <c r="P461" i="12"/>
  <c r="N461" i="12"/>
  <c r="P460" i="12"/>
  <c r="N460" i="12"/>
  <c r="P459" i="12"/>
  <c r="N459" i="12"/>
  <c r="P458" i="12"/>
  <c r="N458" i="12"/>
  <c r="P457" i="12"/>
  <c r="N457" i="12"/>
  <c r="P456" i="12"/>
  <c r="N456" i="12"/>
  <c r="P452" i="12"/>
  <c r="N452" i="12"/>
  <c r="P451" i="12"/>
  <c r="N451" i="12"/>
  <c r="P450" i="12"/>
  <c r="N450" i="12"/>
  <c r="P449" i="12"/>
  <c r="N449" i="12"/>
  <c r="P448" i="12"/>
  <c r="N448" i="12"/>
  <c r="P447" i="12"/>
  <c r="N447" i="12"/>
  <c r="P446" i="12"/>
  <c r="N446" i="12"/>
  <c r="P442" i="12"/>
  <c r="P441" i="12"/>
  <c r="P440" i="12"/>
  <c r="P439" i="12"/>
  <c r="P438" i="12"/>
  <c r="P435" i="12"/>
  <c r="P434" i="12"/>
  <c r="P433" i="12"/>
  <c r="P432" i="12"/>
  <c r="P431" i="12"/>
  <c r="E427" i="12"/>
  <c r="M442" i="12" s="1"/>
  <c r="N442" i="12" s="1"/>
  <c r="F422" i="12"/>
  <c r="E416" i="12"/>
  <c r="M441" i="12" s="1"/>
  <c r="N441" i="12" s="1"/>
  <c r="F412" i="12"/>
  <c r="E406" i="12"/>
  <c r="F401" i="12"/>
  <c r="E395" i="12"/>
  <c r="M440" i="12" s="1"/>
  <c r="N440" i="12" s="1"/>
  <c r="F391" i="12"/>
  <c r="E385" i="12"/>
  <c r="M439" i="12" s="1"/>
  <c r="N439" i="12" s="1"/>
  <c r="F380" i="12"/>
  <c r="E374" i="12"/>
  <c r="M438" i="12" s="1"/>
  <c r="N438" i="12" s="1"/>
  <c r="F370" i="12"/>
  <c r="E342" i="12"/>
  <c r="M435" i="12" s="1"/>
  <c r="N435" i="12" s="1"/>
  <c r="F337" i="12"/>
  <c r="E331" i="12"/>
  <c r="M434" i="12" s="1"/>
  <c r="N434" i="12" s="1"/>
  <c r="F327" i="12"/>
  <c r="E321" i="12"/>
  <c r="M433" i="12" s="1"/>
  <c r="N433" i="12" s="1"/>
  <c r="F316" i="12"/>
  <c r="E310" i="12"/>
  <c r="M432" i="12" s="1"/>
  <c r="N432" i="12" s="1"/>
  <c r="F306" i="12"/>
  <c r="F290" i="12"/>
  <c r="F289" i="12"/>
  <c r="F288" i="12"/>
  <c r="G265" i="12"/>
  <c r="G262" i="12"/>
  <c r="G253" i="12"/>
  <c r="G252" i="12"/>
  <c r="G251" i="12"/>
  <c r="G250" i="12"/>
  <c r="G248" i="12"/>
  <c r="G246" i="12"/>
  <c r="G243" i="12"/>
  <c r="G240" i="12"/>
  <c r="F233" i="12"/>
  <c r="F232" i="12"/>
  <c r="F231" i="12"/>
  <c r="F230" i="12"/>
  <c r="F229" i="12"/>
  <c r="D204" i="12"/>
  <c r="D203" i="12"/>
  <c r="G202" i="12" s="1"/>
  <c r="D202" i="12"/>
  <c r="P161" i="12"/>
  <c r="Q161" i="12" s="1"/>
  <c r="O161" i="12"/>
  <c r="P155" i="12"/>
  <c r="N155" i="12"/>
  <c r="P154" i="12"/>
  <c r="N154" i="12"/>
  <c r="S153" i="12"/>
  <c r="P153" i="12"/>
  <c r="N153" i="12"/>
  <c r="P149" i="12"/>
  <c r="N149" i="12"/>
  <c r="P148" i="12"/>
  <c r="N148" i="12"/>
  <c r="P147" i="12"/>
  <c r="N147" i="12"/>
  <c r="P146" i="12"/>
  <c r="N146" i="12"/>
  <c r="P145" i="12"/>
  <c r="N145" i="12"/>
  <c r="P144" i="12"/>
  <c r="N144" i="12"/>
  <c r="P143" i="12"/>
  <c r="N143" i="12"/>
  <c r="P142" i="12"/>
  <c r="N142" i="12"/>
  <c r="P141" i="12"/>
  <c r="N141" i="12"/>
  <c r="P137" i="12"/>
  <c r="N137" i="12"/>
  <c r="P136" i="12"/>
  <c r="N136" i="12"/>
  <c r="P135" i="12"/>
  <c r="N135" i="12"/>
  <c r="R131" i="12"/>
  <c r="R130" i="12"/>
  <c r="P125" i="12"/>
  <c r="P124" i="12"/>
  <c r="P123" i="12"/>
  <c r="K114" i="12"/>
  <c r="J114" i="12"/>
  <c r="K108" i="12"/>
  <c r="J108" i="12"/>
  <c r="K96" i="12"/>
  <c r="J96" i="12"/>
  <c r="P86" i="12"/>
  <c r="Q86" i="12" s="1"/>
  <c r="P74" i="12"/>
  <c r="N74" i="12"/>
  <c r="P73" i="12"/>
  <c r="N73" i="12"/>
  <c r="P72" i="12"/>
  <c r="N72" i="12"/>
  <c r="P71" i="12"/>
  <c r="N71" i="12"/>
  <c r="P66" i="12"/>
  <c r="N66" i="12"/>
  <c r="P65" i="12"/>
  <c r="N65" i="12"/>
  <c r="P64" i="12"/>
  <c r="N64" i="12"/>
  <c r="M61" i="12"/>
  <c r="M60" i="12"/>
  <c r="M59" i="12"/>
  <c r="M58" i="12"/>
  <c r="Q57" i="12"/>
  <c r="L162" i="12" s="1"/>
  <c r="M57" i="12"/>
  <c r="P53" i="12"/>
  <c r="N53" i="12"/>
  <c r="P52" i="12"/>
  <c r="N52" i="12"/>
  <c r="P51" i="12"/>
  <c r="N51" i="12"/>
  <c r="P50" i="12"/>
  <c r="N50" i="12"/>
  <c r="P49" i="12"/>
  <c r="N49" i="12"/>
  <c r="P48" i="12"/>
  <c r="N48" i="12"/>
  <c r="P47" i="12"/>
  <c r="N47" i="12"/>
  <c r="P44" i="12"/>
  <c r="M44" i="12"/>
  <c r="P43" i="12"/>
  <c r="M43" i="12"/>
  <c r="P42" i="12"/>
  <c r="M42" i="12"/>
  <c r="P41" i="12"/>
  <c r="M41" i="12"/>
  <c r="P40" i="12"/>
  <c r="M40" i="12"/>
  <c r="P39" i="12"/>
  <c r="M39" i="12"/>
  <c r="P38" i="12"/>
  <c r="M38" i="12"/>
  <c r="P37" i="12"/>
  <c r="M37" i="12"/>
  <c r="P36" i="12"/>
  <c r="M36" i="12"/>
  <c r="P35" i="12"/>
  <c r="M35" i="12"/>
  <c r="P34" i="12"/>
  <c r="M34" i="12"/>
  <c r="P33" i="12"/>
  <c r="M33" i="12"/>
  <c r="P32" i="12"/>
  <c r="M32" i="12"/>
  <c r="P31" i="12"/>
  <c r="M31" i="12"/>
  <c r="T30" i="12"/>
  <c r="L161" i="12" s="1"/>
  <c r="P30" i="12"/>
  <c r="M30" i="12"/>
  <c r="P26" i="12"/>
  <c r="N26" i="12"/>
  <c r="P25" i="12"/>
  <c r="N25" i="12"/>
  <c r="P24" i="12"/>
  <c r="N24" i="12"/>
  <c r="P23" i="12"/>
  <c r="N23" i="12"/>
  <c r="P22" i="12"/>
  <c r="N22" i="12"/>
  <c r="P19" i="12"/>
  <c r="N19" i="12"/>
  <c r="P18" i="12"/>
  <c r="N18" i="12"/>
  <c r="P17" i="12"/>
  <c r="N17" i="12"/>
  <c r="P16" i="12"/>
  <c r="N16" i="12"/>
  <c r="P15" i="12"/>
  <c r="N15" i="12"/>
  <c r="P14" i="12"/>
  <c r="N14" i="12"/>
  <c r="P13" i="12"/>
  <c r="N13" i="12"/>
  <c r="P12" i="12"/>
  <c r="N12" i="12"/>
  <c r="E359" i="10"/>
  <c r="M424" i="10" s="1"/>
  <c r="F354" i="10"/>
  <c r="P21" i="10"/>
  <c r="N21" i="10"/>
  <c r="N549" i="11"/>
  <c r="N548" i="11"/>
  <c r="N546" i="11"/>
  <c r="N545" i="11"/>
  <c r="P541" i="11"/>
  <c r="N541" i="11"/>
  <c r="P540" i="11"/>
  <c r="N540" i="11"/>
  <c r="S539" i="11"/>
  <c r="P539" i="11"/>
  <c r="N539" i="11"/>
  <c r="N535" i="11"/>
  <c r="N534" i="11"/>
  <c r="N532" i="11"/>
  <c r="N531" i="11"/>
  <c r="P527" i="11"/>
  <c r="N527" i="11"/>
  <c r="P526" i="11"/>
  <c r="N526" i="11"/>
  <c r="P525" i="11"/>
  <c r="N525" i="11"/>
  <c r="P524" i="11"/>
  <c r="N524" i="11"/>
  <c r="P523" i="11"/>
  <c r="N523" i="11"/>
  <c r="P522" i="11"/>
  <c r="N522" i="11"/>
  <c r="P521" i="11"/>
  <c r="N521" i="11"/>
  <c r="P520" i="11"/>
  <c r="N520" i="11"/>
  <c r="P519" i="11"/>
  <c r="N519" i="11"/>
  <c r="N515" i="11"/>
  <c r="N514" i="11"/>
  <c r="N512" i="11"/>
  <c r="N511" i="11"/>
  <c r="P507" i="11"/>
  <c r="N507" i="11"/>
  <c r="P506" i="11"/>
  <c r="N506" i="11"/>
  <c r="P505" i="11"/>
  <c r="N505" i="11"/>
  <c r="N501" i="11"/>
  <c r="N500" i="11"/>
  <c r="N498" i="11"/>
  <c r="N497" i="11"/>
  <c r="P493" i="11"/>
  <c r="N493" i="11"/>
  <c r="P492" i="11"/>
  <c r="N492" i="11"/>
  <c r="P491" i="11"/>
  <c r="N491" i="11"/>
  <c r="P490" i="11"/>
  <c r="N490" i="11"/>
  <c r="N486" i="11"/>
  <c r="N485" i="11"/>
  <c r="N483" i="11"/>
  <c r="N482" i="11"/>
  <c r="P478" i="11"/>
  <c r="N478" i="11"/>
  <c r="P477" i="11"/>
  <c r="N477" i="11"/>
  <c r="P476" i="11"/>
  <c r="N476" i="11"/>
  <c r="P463" i="11"/>
  <c r="N463" i="11"/>
  <c r="P462" i="11"/>
  <c r="N462" i="11"/>
  <c r="P461" i="11"/>
  <c r="N461" i="11"/>
  <c r="P460" i="11"/>
  <c r="N460" i="11"/>
  <c r="P459" i="11"/>
  <c r="N459" i="11"/>
  <c r="P458" i="11"/>
  <c r="N458" i="11"/>
  <c r="P457" i="11"/>
  <c r="N457" i="11"/>
  <c r="P453" i="11"/>
  <c r="N453" i="11"/>
  <c r="P452" i="11"/>
  <c r="N452" i="11"/>
  <c r="P451" i="11"/>
  <c r="N451" i="11"/>
  <c r="P450" i="11"/>
  <c r="N450" i="11"/>
  <c r="P449" i="11"/>
  <c r="N449" i="11"/>
  <c r="P448" i="11"/>
  <c r="N448" i="11"/>
  <c r="P447" i="11"/>
  <c r="N447" i="11"/>
  <c r="P443" i="11"/>
  <c r="N443" i="11"/>
  <c r="P442" i="11"/>
  <c r="N442" i="11"/>
  <c r="P441" i="11"/>
  <c r="N441" i="11"/>
  <c r="P440" i="11"/>
  <c r="N440" i="11"/>
  <c r="P439" i="11"/>
  <c r="N439" i="11"/>
  <c r="P438" i="11"/>
  <c r="N438" i="11"/>
  <c r="P437" i="11"/>
  <c r="N437" i="11"/>
  <c r="P433" i="11"/>
  <c r="N433" i="11"/>
  <c r="P432" i="11"/>
  <c r="N432" i="11"/>
  <c r="P431" i="11"/>
  <c r="N431" i="11"/>
  <c r="P430" i="11"/>
  <c r="N430" i="11"/>
  <c r="P429" i="11"/>
  <c r="N429" i="11"/>
  <c r="P428" i="11"/>
  <c r="N428" i="11"/>
  <c r="P427" i="11"/>
  <c r="N427" i="11"/>
  <c r="P423" i="11"/>
  <c r="N423" i="11"/>
  <c r="P422" i="11"/>
  <c r="N422" i="11"/>
  <c r="P421" i="11"/>
  <c r="N421" i="11"/>
  <c r="P420" i="11"/>
  <c r="N420" i="11"/>
  <c r="P419" i="11"/>
  <c r="N419" i="11"/>
  <c r="P418" i="11"/>
  <c r="N418" i="11"/>
  <c r="P417" i="11"/>
  <c r="N417" i="11"/>
  <c r="P413" i="11"/>
  <c r="P412" i="11"/>
  <c r="P411" i="11"/>
  <c r="P410" i="11"/>
  <c r="P409" i="11"/>
  <c r="P408" i="11"/>
  <c r="P407" i="11"/>
  <c r="P406" i="11"/>
  <c r="P405" i="11"/>
  <c r="P404" i="11"/>
  <c r="E400" i="11"/>
  <c r="M413" i="11" s="1"/>
  <c r="N413" i="11" s="1"/>
  <c r="F395" i="11"/>
  <c r="E389" i="11"/>
  <c r="M412" i="11" s="1"/>
  <c r="N412" i="11" s="1"/>
  <c r="F385" i="11"/>
  <c r="E379" i="11"/>
  <c r="F374" i="11"/>
  <c r="E368" i="11"/>
  <c r="M411" i="11" s="1"/>
  <c r="N411" i="11" s="1"/>
  <c r="F364" i="11"/>
  <c r="E358" i="11"/>
  <c r="M410" i="11" s="1"/>
  <c r="N410" i="11" s="1"/>
  <c r="F353" i="11"/>
  <c r="E347" i="11"/>
  <c r="M409" i="11" s="1"/>
  <c r="N409" i="11" s="1"/>
  <c r="F343" i="11"/>
  <c r="E337" i="11"/>
  <c r="M408" i="11" s="1"/>
  <c r="N408" i="11" s="1"/>
  <c r="F332" i="11"/>
  <c r="E326" i="11"/>
  <c r="M407" i="11" s="1"/>
  <c r="N407" i="11" s="1"/>
  <c r="F322" i="11"/>
  <c r="E316" i="11"/>
  <c r="M406" i="11" s="1"/>
  <c r="N406" i="11" s="1"/>
  <c r="F311" i="11"/>
  <c r="E305" i="11"/>
  <c r="M405" i="11" s="1"/>
  <c r="N405" i="11" s="1"/>
  <c r="F301" i="11"/>
  <c r="F285" i="11"/>
  <c r="F284" i="11"/>
  <c r="F283" i="11"/>
  <c r="G260" i="11"/>
  <c r="G257" i="11"/>
  <c r="G248" i="11"/>
  <c r="G247" i="11"/>
  <c r="G246" i="11"/>
  <c r="G245" i="11"/>
  <c r="G243" i="11"/>
  <c r="G241" i="11"/>
  <c r="G238" i="11"/>
  <c r="G235" i="11"/>
  <c r="F228" i="11"/>
  <c r="F227" i="11"/>
  <c r="F226" i="11"/>
  <c r="F225" i="11"/>
  <c r="F224" i="11"/>
  <c r="D199" i="11"/>
  <c r="D198" i="11"/>
  <c r="G197" i="11"/>
  <c r="D197" i="11"/>
  <c r="P156" i="11"/>
  <c r="Q156" i="11" s="1"/>
  <c r="O156" i="11"/>
  <c r="P150" i="11"/>
  <c r="N150" i="11"/>
  <c r="P149" i="11"/>
  <c r="N149" i="11"/>
  <c r="S148" i="11"/>
  <c r="P148" i="11"/>
  <c r="N148" i="11"/>
  <c r="P144" i="11"/>
  <c r="N144" i="11"/>
  <c r="P143" i="11"/>
  <c r="N143" i="11"/>
  <c r="P142" i="11"/>
  <c r="N142" i="11"/>
  <c r="P141" i="11"/>
  <c r="N141" i="11"/>
  <c r="P140" i="11"/>
  <c r="N140" i="11"/>
  <c r="P139" i="11"/>
  <c r="N139" i="11"/>
  <c r="P138" i="11"/>
  <c r="N138" i="11"/>
  <c r="P137" i="11"/>
  <c r="N137" i="11"/>
  <c r="P136" i="11"/>
  <c r="N136" i="11"/>
  <c r="P132" i="11"/>
  <c r="N132" i="11"/>
  <c r="P131" i="11"/>
  <c r="N131" i="11"/>
  <c r="P130" i="11"/>
  <c r="N130" i="11"/>
  <c r="R126" i="11"/>
  <c r="R125" i="11"/>
  <c r="P120" i="11"/>
  <c r="P119" i="11"/>
  <c r="P118" i="11"/>
  <c r="K109" i="11"/>
  <c r="J109" i="11"/>
  <c r="K103" i="11"/>
  <c r="J103" i="11"/>
  <c r="K91" i="11"/>
  <c r="J91" i="11"/>
  <c r="P83" i="11"/>
  <c r="Q83" i="11" s="1"/>
  <c r="P71" i="11"/>
  <c r="N71" i="11"/>
  <c r="P70" i="11"/>
  <c r="N70" i="11"/>
  <c r="P69" i="11"/>
  <c r="N69" i="11"/>
  <c r="P68" i="11"/>
  <c r="N68" i="11"/>
  <c r="P63" i="11"/>
  <c r="N63" i="11"/>
  <c r="P62" i="11"/>
  <c r="N62" i="11"/>
  <c r="P61" i="11"/>
  <c r="N61" i="11"/>
  <c r="M58" i="11"/>
  <c r="M57" i="11"/>
  <c r="M56" i="11"/>
  <c r="M55" i="11"/>
  <c r="Q54" i="11"/>
  <c r="L157" i="11" s="1"/>
  <c r="M54" i="11"/>
  <c r="P50" i="11"/>
  <c r="N50" i="11"/>
  <c r="P49" i="11"/>
  <c r="N49" i="11"/>
  <c r="P48" i="11"/>
  <c r="N48" i="11"/>
  <c r="P47" i="11"/>
  <c r="N47" i="11"/>
  <c r="P46" i="11"/>
  <c r="N46" i="11"/>
  <c r="P45" i="11"/>
  <c r="N45" i="11"/>
  <c r="P42" i="11"/>
  <c r="M42" i="11"/>
  <c r="P41" i="11"/>
  <c r="M41" i="11"/>
  <c r="P40" i="11"/>
  <c r="M40" i="11"/>
  <c r="P39" i="11"/>
  <c r="M39" i="11"/>
  <c r="P38" i="11"/>
  <c r="M38" i="11"/>
  <c r="P37" i="11"/>
  <c r="M37" i="11"/>
  <c r="P36" i="11"/>
  <c r="M36" i="11"/>
  <c r="P35" i="11"/>
  <c r="M35" i="11"/>
  <c r="P34" i="11"/>
  <c r="M34" i="11"/>
  <c r="P33" i="11"/>
  <c r="M33" i="11"/>
  <c r="P32" i="11"/>
  <c r="M32" i="11"/>
  <c r="P31" i="11"/>
  <c r="M31" i="11"/>
  <c r="P30" i="11"/>
  <c r="M30" i="11"/>
  <c r="P29" i="11"/>
  <c r="M29" i="11"/>
  <c r="T28" i="11"/>
  <c r="L156" i="11" s="1"/>
  <c r="N156" i="11" s="1"/>
  <c r="P28" i="11"/>
  <c r="M28" i="11"/>
  <c r="P24" i="11"/>
  <c r="N24" i="11"/>
  <c r="P23" i="11"/>
  <c r="N23" i="11"/>
  <c r="P22" i="11"/>
  <c r="N22" i="11"/>
  <c r="P21" i="11"/>
  <c r="N21" i="11"/>
  <c r="P20" i="11"/>
  <c r="N20" i="11"/>
  <c r="P19" i="11"/>
  <c r="N19" i="11"/>
  <c r="P18" i="11"/>
  <c r="N18" i="11"/>
  <c r="P17" i="11"/>
  <c r="N17" i="11"/>
  <c r="P16" i="11"/>
  <c r="N16" i="11"/>
  <c r="P15" i="11"/>
  <c r="N15" i="11"/>
  <c r="P14" i="11"/>
  <c r="N14" i="11"/>
  <c r="P13" i="11"/>
  <c r="N13" i="11"/>
  <c r="P12" i="11"/>
  <c r="N12" i="11"/>
  <c r="N558" i="10"/>
  <c r="N557" i="10"/>
  <c r="N555" i="10"/>
  <c r="N554" i="10"/>
  <c r="P550" i="10"/>
  <c r="N550" i="10"/>
  <c r="P549" i="10"/>
  <c r="N549" i="10"/>
  <c r="S548" i="10"/>
  <c r="P548" i="10"/>
  <c r="N548" i="10"/>
  <c r="N544" i="10"/>
  <c r="N543" i="10"/>
  <c r="N541" i="10"/>
  <c r="N540" i="10"/>
  <c r="P536" i="10"/>
  <c r="N536" i="10"/>
  <c r="P535" i="10"/>
  <c r="N535" i="10"/>
  <c r="P534" i="10"/>
  <c r="N534" i="10"/>
  <c r="P533" i="10"/>
  <c r="N533" i="10"/>
  <c r="P532" i="10"/>
  <c r="N532" i="10"/>
  <c r="P531" i="10"/>
  <c r="N531" i="10"/>
  <c r="P530" i="10"/>
  <c r="N530" i="10"/>
  <c r="P529" i="10"/>
  <c r="N529" i="10"/>
  <c r="P528" i="10"/>
  <c r="N528" i="10"/>
  <c r="N524" i="10"/>
  <c r="N523" i="10"/>
  <c r="N521" i="10"/>
  <c r="N520" i="10"/>
  <c r="P516" i="10"/>
  <c r="N516" i="10"/>
  <c r="P515" i="10"/>
  <c r="N515" i="10"/>
  <c r="P514" i="10"/>
  <c r="N514" i="10"/>
  <c r="N510" i="10"/>
  <c r="N509" i="10"/>
  <c r="N507" i="10"/>
  <c r="N506" i="10"/>
  <c r="P502" i="10"/>
  <c r="N502" i="10"/>
  <c r="P501" i="10"/>
  <c r="N501" i="10"/>
  <c r="P500" i="10"/>
  <c r="N500" i="10"/>
  <c r="P499" i="10"/>
  <c r="N499" i="10"/>
  <c r="N495" i="10"/>
  <c r="N494" i="10"/>
  <c r="N492" i="10"/>
  <c r="N491" i="10"/>
  <c r="P487" i="10"/>
  <c r="N487" i="10"/>
  <c r="P486" i="10"/>
  <c r="N486" i="10"/>
  <c r="P485" i="10"/>
  <c r="N485" i="10"/>
  <c r="P472" i="10"/>
  <c r="N472" i="10"/>
  <c r="P471" i="10"/>
  <c r="N471" i="10"/>
  <c r="P470" i="10"/>
  <c r="N470" i="10"/>
  <c r="P469" i="10"/>
  <c r="N469" i="10"/>
  <c r="P468" i="10"/>
  <c r="N468" i="10"/>
  <c r="P467" i="10"/>
  <c r="N467" i="10"/>
  <c r="P463" i="10"/>
  <c r="N463" i="10"/>
  <c r="P462" i="10"/>
  <c r="N462" i="10"/>
  <c r="P461" i="10"/>
  <c r="N461" i="10"/>
  <c r="P460" i="10"/>
  <c r="N460" i="10"/>
  <c r="P459" i="10"/>
  <c r="N459" i="10"/>
  <c r="P458" i="10"/>
  <c r="N458" i="10"/>
  <c r="P454" i="10"/>
  <c r="N454" i="10"/>
  <c r="P453" i="10"/>
  <c r="N453" i="10"/>
  <c r="P452" i="10"/>
  <c r="N452" i="10"/>
  <c r="P451" i="10"/>
  <c r="N451" i="10"/>
  <c r="P450" i="10"/>
  <c r="N450" i="10"/>
  <c r="P449" i="10"/>
  <c r="N449" i="10"/>
  <c r="P445" i="10"/>
  <c r="N445" i="10"/>
  <c r="P444" i="10"/>
  <c r="N444" i="10"/>
  <c r="P443" i="10"/>
  <c r="N443" i="10"/>
  <c r="P442" i="10"/>
  <c r="N442" i="10"/>
  <c r="P441" i="10"/>
  <c r="N441" i="10"/>
  <c r="P440" i="10"/>
  <c r="N440" i="10"/>
  <c r="P436" i="10"/>
  <c r="N436" i="10"/>
  <c r="P435" i="10"/>
  <c r="N435" i="10"/>
  <c r="P434" i="10"/>
  <c r="N434" i="10"/>
  <c r="P433" i="10"/>
  <c r="N433" i="10"/>
  <c r="P432" i="10"/>
  <c r="N432" i="10"/>
  <c r="P431" i="10"/>
  <c r="N431" i="10"/>
  <c r="P427" i="10"/>
  <c r="P426" i="10"/>
  <c r="P425" i="10"/>
  <c r="P423" i="10"/>
  <c r="P422" i="10"/>
  <c r="P421" i="10"/>
  <c r="P420" i="10"/>
  <c r="P419" i="10"/>
  <c r="P418" i="10"/>
  <c r="P417" i="10"/>
  <c r="E413" i="10"/>
  <c r="M427" i="10" s="1"/>
  <c r="N427" i="10" s="1"/>
  <c r="F408" i="10"/>
  <c r="E402" i="10"/>
  <c r="M426" i="10" s="1"/>
  <c r="N426" i="10" s="1"/>
  <c r="F398" i="10"/>
  <c r="E392" i="10"/>
  <c r="F387" i="10"/>
  <c r="E381" i="10"/>
  <c r="M425" i="10" s="1"/>
  <c r="N425" i="10" s="1"/>
  <c r="F377" i="10"/>
  <c r="E371" i="10"/>
  <c r="M423" i="10" s="1"/>
  <c r="N423" i="10" s="1"/>
  <c r="F366" i="10"/>
  <c r="E348" i="10"/>
  <c r="M422" i="10" s="1"/>
  <c r="N422" i="10" s="1"/>
  <c r="F344" i="10"/>
  <c r="E338" i="10"/>
  <c r="M421" i="10" s="1"/>
  <c r="N421" i="10" s="1"/>
  <c r="F333" i="10"/>
  <c r="E327" i="10"/>
  <c r="M420" i="10" s="1"/>
  <c r="N420" i="10" s="1"/>
  <c r="F323" i="10"/>
  <c r="E317" i="10"/>
  <c r="M419" i="10" s="1"/>
  <c r="N419" i="10" s="1"/>
  <c r="F312" i="10"/>
  <c r="E306" i="10"/>
  <c r="M418" i="10" s="1"/>
  <c r="N418" i="10" s="1"/>
  <c r="F302" i="10"/>
  <c r="F286" i="10"/>
  <c r="F285" i="10"/>
  <c r="F284" i="10"/>
  <c r="G261" i="10"/>
  <c r="G258" i="10"/>
  <c r="G249" i="10"/>
  <c r="G248" i="10"/>
  <c r="G247" i="10"/>
  <c r="G246" i="10"/>
  <c r="G244" i="10"/>
  <c r="G242" i="10"/>
  <c r="G239" i="10"/>
  <c r="G236" i="10"/>
  <c r="F229" i="10"/>
  <c r="F228" i="10"/>
  <c r="F227" i="10"/>
  <c r="F226" i="10"/>
  <c r="F225" i="10"/>
  <c r="D200" i="10"/>
  <c r="D199" i="10"/>
  <c r="G198" i="10" s="1"/>
  <c r="D198" i="10"/>
  <c r="P157" i="10"/>
  <c r="Q157" i="10" s="1"/>
  <c r="O157" i="10"/>
  <c r="P151" i="10"/>
  <c r="N151" i="10"/>
  <c r="P150" i="10"/>
  <c r="N150" i="10"/>
  <c r="S149" i="10"/>
  <c r="P149" i="10"/>
  <c r="N149" i="10"/>
  <c r="P145" i="10"/>
  <c r="N145" i="10"/>
  <c r="P144" i="10"/>
  <c r="N144" i="10"/>
  <c r="P143" i="10"/>
  <c r="N143" i="10"/>
  <c r="P142" i="10"/>
  <c r="N142" i="10"/>
  <c r="P141" i="10"/>
  <c r="N141" i="10"/>
  <c r="P140" i="10"/>
  <c r="N140" i="10"/>
  <c r="P139" i="10"/>
  <c r="N139" i="10"/>
  <c r="P138" i="10"/>
  <c r="N138" i="10"/>
  <c r="P137" i="10"/>
  <c r="N137" i="10"/>
  <c r="P133" i="10"/>
  <c r="N133" i="10"/>
  <c r="P132" i="10"/>
  <c r="N132" i="10"/>
  <c r="P131" i="10"/>
  <c r="N131" i="10"/>
  <c r="R127" i="10"/>
  <c r="R126" i="10"/>
  <c r="P121" i="10"/>
  <c r="P120" i="10"/>
  <c r="P119" i="10"/>
  <c r="K110" i="10"/>
  <c r="J110" i="10"/>
  <c r="K104" i="10"/>
  <c r="J104" i="10"/>
  <c r="K93" i="10"/>
  <c r="J93" i="10"/>
  <c r="P84" i="10"/>
  <c r="Q84" i="10" s="1"/>
  <c r="P72" i="10"/>
  <c r="N72" i="10"/>
  <c r="P71" i="10"/>
  <c r="N71" i="10"/>
  <c r="P70" i="10"/>
  <c r="N70" i="10"/>
  <c r="P69" i="10"/>
  <c r="N69" i="10"/>
  <c r="P64" i="10"/>
  <c r="N64" i="10"/>
  <c r="P63" i="10"/>
  <c r="N63" i="10"/>
  <c r="P62" i="10"/>
  <c r="N62" i="10"/>
  <c r="M59" i="10"/>
  <c r="M58" i="10"/>
  <c r="M57" i="10"/>
  <c r="M56" i="10"/>
  <c r="Q55" i="10"/>
  <c r="L158" i="10" s="1"/>
  <c r="M55" i="10"/>
  <c r="P51" i="10"/>
  <c r="N51" i="10"/>
  <c r="P50" i="10"/>
  <c r="N50" i="10"/>
  <c r="P49" i="10"/>
  <c r="N49" i="10"/>
  <c r="P48" i="10"/>
  <c r="N48" i="10"/>
  <c r="P47" i="10"/>
  <c r="N47" i="10"/>
  <c r="P46" i="10"/>
  <c r="N46" i="10"/>
  <c r="P43" i="10"/>
  <c r="M43" i="10"/>
  <c r="P42" i="10"/>
  <c r="M42" i="10"/>
  <c r="P41" i="10"/>
  <c r="M41" i="10"/>
  <c r="P40" i="10"/>
  <c r="M40" i="10"/>
  <c r="P39" i="10"/>
  <c r="M39" i="10"/>
  <c r="P38" i="10"/>
  <c r="M38" i="10"/>
  <c r="P37" i="10"/>
  <c r="M37" i="10"/>
  <c r="P36" i="10"/>
  <c r="M36" i="10"/>
  <c r="P35" i="10"/>
  <c r="M35" i="10"/>
  <c r="P34" i="10"/>
  <c r="M34" i="10"/>
  <c r="P33" i="10"/>
  <c r="M33" i="10"/>
  <c r="P32" i="10"/>
  <c r="M32" i="10"/>
  <c r="P31" i="10"/>
  <c r="M31" i="10"/>
  <c r="P30" i="10"/>
  <c r="M30" i="10"/>
  <c r="T29" i="10"/>
  <c r="L157" i="10" s="1"/>
  <c r="N157" i="10" s="1"/>
  <c r="P29" i="10"/>
  <c r="M29" i="10"/>
  <c r="P25" i="10"/>
  <c r="N25" i="10"/>
  <c r="P24" i="10"/>
  <c r="N24" i="10"/>
  <c r="P23" i="10"/>
  <c r="N23" i="10"/>
  <c r="P22" i="10"/>
  <c r="N22" i="10"/>
  <c r="P20" i="10"/>
  <c r="N20" i="10"/>
  <c r="P19" i="10"/>
  <c r="N19" i="10"/>
  <c r="P18" i="10"/>
  <c r="N18" i="10"/>
  <c r="P17" i="10"/>
  <c r="N17" i="10"/>
  <c r="P16" i="10"/>
  <c r="N16" i="10"/>
  <c r="P15" i="10"/>
  <c r="N15" i="10"/>
  <c r="P14" i="10"/>
  <c r="N14" i="10"/>
  <c r="P13" i="10"/>
  <c r="N13" i="10"/>
  <c r="P12" i="10"/>
  <c r="N12" i="10"/>
  <c r="P571" i="12" l="1"/>
  <c r="P113" i="12"/>
  <c r="Q113" i="12" s="1"/>
  <c r="N508" i="12"/>
  <c r="P557" i="12"/>
  <c r="P67" i="12"/>
  <c r="Q67" i="12" s="1"/>
  <c r="R67" i="12" s="1"/>
  <c r="S64" i="12" s="1"/>
  <c r="N67" i="12"/>
  <c r="N453" i="12"/>
  <c r="N493" i="12"/>
  <c r="N138" i="12"/>
  <c r="Q30" i="12"/>
  <c r="R30" i="12" s="1"/>
  <c r="N523" i="12"/>
  <c r="N537" i="12"/>
  <c r="N571" i="12"/>
  <c r="Q571" i="12" s="1"/>
  <c r="N588" i="12" s="1"/>
  <c r="P54" i="12"/>
  <c r="P473" i="12"/>
  <c r="P108" i="11"/>
  <c r="Q108" i="11" s="1"/>
  <c r="P542" i="11"/>
  <c r="P72" i="11"/>
  <c r="Q28" i="11"/>
  <c r="R28" i="11" s="1"/>
  <c r="N424" i="11"/>
  <c r="P64" i="11"/>
  <c r="P98" i="11"/>
  <c r="Q98" i="11" s="1"/>
  <c r="P151" i="11"/>
  <c r="N133" i="11"/>
  <c r="N542" i="11"/>
  <c r="Q542" i="11" s="1"/>
  <c r="R542" i="11" s="1"/>
  <c r="P133" i="11"/>
  <c r="P494" i="11"/>
  <c r="P508" i="11"/>
  <c r="P51" i="11"/>
  <c r="N479" i="11"/>
  <c r="N64" i="11"/>
  <c r="P434" i="11"/>
  <c r="P454" i="11"/>
  <c r="P479" i="11"/>
  <c r="P138" i="12"/>
  <c r="N150" i="12"/>
  <c r="Q150" i="12" s="1"/>
  <c r="L166" i="12" s="1"/>
  <c r="N166" i="12" s="1"/>
  <c r="N463" i="12"/>
  <c r="P150" i="12"/>
  <c r="P156" i="12"/>
  <c r="P443" i="12"/>
  <c r="P463" i="12"/>
  <c r="P508" i="12"/>
  <c r="Q508" i="12" s="1"/>
  <c r="R508" i="12" s="1"/>
  <c r="S505" i="12" s="1"/>
  <c r="N557" i="12"/>
  <c r="Q557" i="12" s="1"/>
  <c r="R557" i="12" s="1"/>
  <c r="S548" i="12" s="1"/>
  <c r="N27" i="12"/>
  <c r="Q23" i="12" s="1"/>
  <c r="R23" i="12" s="1"/>
  <c r="G254" i="12"/>
  <c r="G264" i="12" s="1"/>
  <c r="P27" i="12"/>
  <c r="P453" i="12"/>
  <c r="Q452" i="12" s="1"/>
  <c r="P493" i="12"/>
  <c r="N57" i="12"/>
  <c r="O57" i="12" s="1"/>
  <c r="N483" i="12"/>
  <c r="Q482" i="12" s="1"/>
  <c r="M500" i="12" s="1"/>
  <c r="N500" i="12" s="1"/>
  <c r="P537" i="12"/>
  <c r="Q537" i="12" s="1"/>
  <c r="R537" i="12" s="1"/>
  <c r="S534" i="12" s="1"/>
  <c r="P75" i="12"/>
  <c r="N156" i="12"/>
  <c r="E229" i="12"/>
  <c r="G263" i="12" s="1"/>
  <c r="P483" i="12"/>
  <c r="N54" i="12"/>
  <c r="N75" i="12"/>
  <c r="P103" i="12"/>
  <c r="Q103" i="12" s="1"/>
  <c r="N473" i="12"/>
  <c r="P523" i="12"/>
  <c r="N162" i="12"/>
  <c r="O583" i="12"/>
  <c r="N161" i="12"/>
  <c r="O582" i="12"/>
  <c r="N54" i="11"/>
  <c r="O54" i="11" s="1"/>
  <c r="P25" i="11"/>
  <c r="N145" i="11"/>
  <c r="E224" i="11"/>
  <c r="G258" i="11" s="1"/>
  <c r="N444" i="11"/>
  <c r="N72" i="11"/>
  <c r="Q72" i="11" s="1"/>
  <c r="L159" i="11" s="1"/>
  <c r="G249" i="11"/>
  <c r="G259" i="11" s="1"/>
  <c r="P424" i="11"/>
  <c r="N464" i="11"/>
  <c r="P464" i="11"/>
  <c r="N528" i="11"/>
  <c r="N25" i="11"/>
  <c r="P145" i="11"/>
  <c r="P444" i="11"/>
  <c r="N494" i="11"/>
  <c r="N454" i="11"/>
  <c r="Q453" i="11" s="1"/>
  <c r="R453" i="11" s="1"/>
  <c r="N508" i="11"/>
  <c r="P528" i="11"/>
  <c r="N51" i="11"/>
  <c r="Q50" i="11" s="1"/>
  <c r="R50" i="11" s="1"/>
  <c r="N151" i="11"/>
  <c r="N434" i="11"/>
  <c r="Q433" i="11" s="1"/>
  <c r="P414" i="11"/>
  <c r="R72" i="11"/>
  <c r="S68" i="11" s="1"/>
  <c r="N157" i="11"/>
  <c r="O554" i="11"/>
  <c r="Q133" i="11"/>
  <c r="O553" i="11"/>
  <c r="P551" i="10"/>
  <c r="P488" i="10"/>
  <c r="N551" i="10"/>
  <c r="P109" i="10"/>
  <c r="Q109" i="10" s="1"/>
  <c r="P73" i="10"/>
  <c r="P65" i="10"/>
  <c r="P446" i="10"/>
  <c r="N134" i="10"/>
  <c r="P152" i="10"/>
  <c r="P503" i="10"/>
  <c r="N65" i="10"/>
  <c r="N446" i="10"/>
  <c r="N488" i="10"/>
  <c r="N52" i="10"/>
  <c r="N146" i="10"/>
  <c r="P464" i="10"/>
  <c r="P455" i="10"/>
  <c r="N437" i="10"/>
  <c r="N26" i="10"/>
  <c r="N73" i="10"/>
  <c r="E225" i="10"/>
  <c r="G259" i="10" s="1"/>
  <c r="Q29" i="10"/>
  <c r="R29" i="10" s="1"/>
  <c r="P52" i="10"/>
  <c r="P146" i="10"/>
  <c r="N455" i="10"/>
  <c r="N503" i="10"/>
  <c r="N152" i="10"/>
  <c r="G250" i="10"/>
  <c r="G260" i="10" s="1"/>
  <c r="G264" i="10" s="1"/>
  <c r="P437" i="10"/>
  <c r="N473" i="10"/>
  <c r="N55" i="10"/>
  <c r="O55" i="10" s="1"/>
  <c r="P428" i="10"/>
  <c r="P473" i="10"/>
  <c r="N517" i="10"/>
  <c r="N537" i="10"/>
  <c r="P134" i="10"/>
  <c r="P26" i="10"/>
  <c r="P100" i="10"/>
  <c r="Q100" i="10" s="1"/>
  <c r="N464" i="10"/>
  <c r="P517" i="10"/>
  <c r="P537" i="10"/>
  <c r="N158" i="10"/>
  <c r="O563" i="10"/>
  <c r="O562" i="10"/>
  <c r="N550" i="1"/>
  <c r="N549" i="1"/>
  <c r="N547" i="1"/>
  <c r="N546" i="1"/>
  <c r="N536" i="1"/>
  <c r="N535" i="1"/>
  <c r="N533" i="1"/>
  <c r="N532" i="1"/>
  <c r="N516" i="1"/>
  <c r="N515" i="1"/>
  <c r="N513" i="1"/>
  <c r="N512" i="1"/>
  <c r="N502" i="1"/>
  <c r="N501" i="1"/>
  <c r="N499" i="1"/>
  <c r="N498" i="1"/>
  <c r="N487" i="1"/>
  <c r="N486" i="1"/>
  <c r="N484" i="1"/>
  <c r="N483" i="1"/>
  <c r="M59" i="1"/>
  <c r="M58" i="1"/>
  <c r="M57" i="1"/>
  <c r="M56" i="1"/>
  <c r="N55" i="1" s="1"/>
  <c r="O55" i="1" s="1"/>
  <c r="Q55" i="1"/>
  <c r="L158" i="1" s="1"/>
  <c r="M55" i="1"/>
  <c r="P42" i="1"/>
  <c r="M42" i="1"/>
  <c r="P41" i="1"/>
  <c r="M41" i="1"/>
  <c r="P40" i="1"/>
  <c r="M40" i="1"/>
  <c r="P39" i="1"/>
  <c r="M39" i="1"/>
  <c r="P38" i="1"/>
  <c r="M38" i="1"/>
  <c r="P37" i="1"/>
  <c r="M37" i="1"/>
  <c r="P36" i="1"/>
  <c r="M36" i="1"/>
  <c r="P35" i="1"/>
  <c r="M35" i="1"/>
  <c r="P34" i="1"/>
  <c r="M34" i="1"/>
  <c r="P33" i="1"/>
  <c r="M33" i="1"/>
  <c r="P32" i="1"/>
  <c r="M32" i="1"/>
  <c r="P31" i="1"/>
  <c r="M31" i="1"/>
  <c r="P30" i="1"/>
  <c r="M30" i="1"/>
  <c r="P29" i="1"/>
  <c r="M29" i="1"/>
  <c r="T28" i="1"/>
  <c r="L157" i="1" s="1"/>
  <c r="P28" i="1"/>
  <c r="M28" i="1"/>
  <c r="P464" i="1"/>
  <c r="N464" i="1"/>
  <c r="P463" i="1"/>
  <c r="N463" i="1"/>
  <c r="P462" i="1"/>
  <c r="N462" i="1"/>
  <c r="P461" i="1"/>
  <c r="N461" i="1"/>
  <c r="P460" i="1"/>
  <c r="N460" i="1"/>
  <c r="P459" i="1"/>
  <c r="N459" i="1"/>
  <c r="P458" i="1"/>
  <c r="N458" i="1"/>
  <c r="P454" i="1"/>
  <c r="N454" i="1"/>
  <c r="P453" i="1"/>
  <c r="N453" i="1"/>
  <c r="P452" i="1"/>
  <c r="N452" i="1"/>
  <c r="P451" i="1"/>
  <c r="N451" i="1"/>
  <c r="P450" i="1"/>
  <c r="N450" i="1"/>
  <c r="P449" i="1"/>
  <c r="N449" i="1"/>
  <c r="P448" i="1"/>
  <c r="N448" i="1"/>
  <c r="P444" i="1"/>
  <c r="N444" i="1"/>
  <c r="P443" i="1"/>
  <c r="N443" i="1"/>
  <c r="P442" i="1"/>
  <c r="N442" i="1"/>
  <c r="P441" i="1"/>
  <c r="N441" i="1"/>
  <c r="P440" i="1"/>
  <c r="N440" i="1"/>
  <c r="P439" i="1"/>
  <c r="N439" i="1"/>
  <c r="P438" i="1"/>
  <c r="N438" i="1"/>
  <c r="P434" i="1"/>
  <c r="N434" i="1"/>
  <c r="P433" i="1"/>
  <c r="N433" i="1"/>
  <c r="P432" i="1"/>
  <c r="N432" i="1"/>
  <c r="P431" i="1"/>
  <c r="N431" i="1"/>
  <c r="P430" i="1"/>
  <c r="N430" i="1"/>
  <c r="P429" i="1"/>
  <c r="N429" i="1"/>
  <c r="P428" i="1"/>
  <c r="N428" i="1"/>
  <c r="E401" i="1"/>
  <c r="M414" i="1" s="1"/>
  <c r="F396" i="1"/>
  <c r="E390" i="1"/>
  <c r="M413" i="1" s="1"/>
  <c r="F386" i="1"/>
  <c r="E380" i="1"/>
  <c r="F375" i="1"/>
  <c r="E369" i="1"/>
  <c r="M412" i="1" s="1"/>
  <c r="F365" i="1"/>
  <c r="E359" i="1"/>
  <c r="M411" i="1" s="1"/>
  <c r="F354" i="1"/>
  <c r="E348" i="1"/>
  <c r="M410" i="1" s="1"/>
  <c r="F344" i="1"/>
  <c r="E338" i="1"/>
  <c r="M409" i="1" s="1"/>
  <c r="F333" i="1"/>
  <c r="E327" i="1"/>
  <c r="M408" i="1" s="1"/>
  <c r="F323" i="1"/>
  <c r="P542" i="1"/>
  <c r="N542" i="1"/>
  <c r="P541" i="1"/>
  <c r="N541" i="1"/>
  <c r="S540" i="1"/>
  <c r="P540" i="1"/>
  <c r="N540" i="1"/>
  <c r="P528" i="1"/>
  <c r="N528" i="1"/>
  <c r="P527" i="1"/>
  <c r="N527" i="1"/>
  <c r="P526" i="1"/>
  <c r="N526" i="1"/>
  <c r="P525" i="1"/>
  <c r="N525" i="1"/>
  <c r="P524" i="1"/>
  <c r="N524" i="1"/>
  <c r="P523" i="1"/>
  <c r="N523" i="1"/>
  <c r="P522" i="1"/>
  <c r="N522" i="1"/>
  <c r="P521" i="1"/>
  <c r="N521" i="1"/>
  <c r="P520" i="1"/>
  <c r="N520" i="1"/>
  <c r="P508" i="1"/>
  <c r="N508" i="1"/>
  <c r="P507" i="1"/>
  <c r="N507" i="1"/>
  <c r="P506" i="1"/>
  <c r="N506" i="1"/>
  <c r="P494" i="1"/>
  <c r="N494" i="1"/>
  <c r="P493" i="1"/>
  <c r="N493" i="1"/>
  <c r="P492" i="1"/>
  <c r="N492" i="1"/>
  <c r="P491" i="1"/>
  <c r="N491" i="1"/>
  <c r="P479" i="1"/>
  <c r="N479" i="1"/>
  <c r="P478" i="1"/>
  <c r="N478" i="1"/>
  <c r="P477" i="1"/>
  <c r="N477" i="1"/>
  <c r="P424" i="1"/>
  <c r="N424" i="1"/>
  <c r="P423" i="1"/>
  <c r="N423" i="1"/>
  <c r="P422" i="1"/>
  <c r="N422" i="1"/>
  <c r="P421" i="1"/>
  <c r="N421" i="1"/>
  <c r="P420" i="1"/>
  <c r="N420" i="1"/>
  <c r="P419" i="1"/>
  <c r="N419" i="1"/>
  <c r="P418" i="1"/>
  <c r="N418" i="1"/>
  <c r="E317" i="1"/>
  <c r="M407" i="1" s="1"/>
  <c r="F312" i="1"/>
  <c r="E306" i="1"/>
  <c r="M406" i="1" s="1"/>
  <c r="F285" i="1"/>
  <c r="F286" i="1"/>
  <c r="F284" i="1"/>
  <c r="P119" i="1"/>
  <c r="P121" i="1"/>
  <c r="P120" i="1"/>
  <c r="R127" i="1"/>
  <c r="R126" i="1"/>
  <c r="P71" i="1"/>
  <c r="N71" i="1"/>
  <c r="P84" i="1"/>
  <c r="Q84" i="1" s="1"/>
  <c r="K92" i="1"/>
  <c r="J92" i="1"/>
  <c r="Q53" i="12" l="1"/>
  <c r="R53" i="12" s="1"/>
  <c r="L163" i="12"/>
  <c r="O584" i="12" s="1"/>
  <c r="Q492" i="12"/>
  <c r="Q462" i="12"/>
  <c r="R462" i="12" s="1"/>
  <c r="Q523" i="12"/>
  <c r="R523" i="12" s="1"/>
  <c r="S519" i="12" s="1"/>
  <c r="Q472" i="12"/>
  <c r="M562" i="12" s="1"/>
  <c r="Q138" i="12"/>
  <c r="R138" i="12" s="1"/>
  <c r="S135" i="12" s="1"/>
  <c r="R150" i="12"/>
  <c r="S141" i="12" s="1"/>
  <c r="R571" i="12"/>
  <c r="Q75" i="12"/>
  <c r="G268" i="12"/>
  <c r="Q508" i="11"/>
  <c r="R508" i="11" s="1"/>
  <c r="S505" i="11" s="1"/>
  <c r="Q151" i="11"/>
  <c r="Q21" i="11"/>
  <c r="R21" i="11" s="1"/>
  <c r="Q479" i="11"/>
  <c r="R479" i="11" s="1"/>
  <c r="S476" i="11" s="1"/>
  <c r="Q463" i="11"/>
  <c r="M472" i="11" s="1"/>
  <c r="N472" i="11" s="1"/>
  <c r="Q423" i="11"/>
  <c r="Q443" i="11"/>
  <c r="M533" i="11" s="1"/>
  <c r="Q531" i="11" s="1"/>
  <c r="Q64" i="11"/>
  <c r="R64" i="11" s="1"/>
  <c r="S61" i="11" s="1"/>
  <c r="Q528" i="11"/>
  <c r="R528" i="11" s="1"/>
  <c r="S519" i="11" s="1"/>
  <c r="M471" i="11"/>
  <c r="N471" i="11" s="1"/>
  <c r="G263" i="11"/>
  <c r="C278" i="11" s="1"/>
  <c r="E282" i="11" s="1"/>
  <c r="Q494" i="11"/>
  <c r="R494" i="11" s="1"/>
  <c r="S490" i="11" s="1"/>
  <c r="Q551" i="10"/>
  <c r="R551" i="10" s="1"/>
  <c r="Q134" i="10"/>
  <c r="Q28" i="1"/>
  <c r="R28" i="1" s="1"/>
  <c r="M498" i="12"/>
  <c r="N498" i="12" s="1"/>
  <c r="R482" i="12"/>
  <c r="Q156" i="12"/>
  <c r="M497" i="12"/>
  <c r="R452" i="12"/>
  <c r="L164" i="12"/>
  <c r="R75" i="12"/>
  <c r="S71" i="12" s="1"/>
  <c r="M501" i="12"/>
  <c r="N501" i="12" s="1"/>
  <c r="R492" i="12"/>
  <c r="C285" i="12"/>
  <c r="C284" i="12"/>
  <c r="C283" i="12"/>
  <c r="E287" i="12" s="1"/>
  <c r="N163" i="12"/>
  <c r="M468" i="11"/>
  <c r="N468" i="11" s="1"/>
  <c r="R423" i="11"/>
  <c r="Q145" i="11"/>
  <c r="N559" i="11"/>
  <c r="M470" i="11"/>
  <c r="N470" i="11" s="1"/>
  <c r="M484" i="11"/>
  <c r="Q482" i="11" s="1"/>
  <c r="N159" i="11"/>
  <c r="O556" i="11"/>
  <c r="R433" i="11"/>
  <c r="M469" i="11"/>
  <c r="N469" i="11" s="1"/>
  <c r="R463" i="11"/>
  <c r="L162" i="11"/>
  <c r="N162" i="11" s="1"/>
  <c r="R151" i="11"/>
  <c r="R133" i="11"/>
  <c r="S130" i="11" s="1"/>
  <c r="L160" i="11"/>
  <c r="C280" i="11"/>
  <c r="C279" i="11"/>
  <c r="Q488" i="10"/>
  <c r="R488" i="10" s="1"/>
  <c r="S485" i="10" s="1"/>
  <c r="Q152" i="10"/>
  <c r="L163" i="10" s="1"/>
  <c r="N163" i="10" s="1"/>
  <c r="Q65" i="10"/>
  <c r="L159" i="10" s="1"/>
  <c r="N159" i="10" s="1"/>
  <c r="Q73" i="10"/>
  <c r="L160" i="10" s="1"/>
  <c r="N160" i="10" s="1"/>
  <c r="Q463" i="10"/>
  <c r="R463" i="10" s="1"/>
  <c r="Q503" i="10"/>
  <c r="R503" i="10" s="1"/>
  <c r="S499" i="10" s="1"/>
  <c r="Q22" i="10"/>
  <c r="R22" i="10" s="1"/>
  <c r="Q517" i="10"/>
  <c r="R517" i="10" s="1"/>
  <c r="S514" i="10" s="1"/>
  <c r="Q436" i="10"/>
  <c r="R436" i="10" s="1"/>
  <c r="Q445" i="10"/>
  <c r="R445" i="10" s="1"/>
  <c r="Q454" i="10"/>
  <c r="M522" i="10" s="1"/>
  <c r="N568" i="10"/>
  <c r="Q537" i="10"/>
  <c r="R537" i="10" s="1"/>
  <c r="S528" i="10" s="1"/>
  <c r="Q472" i="10"/>
  <c r="Q146" i="10"/>
  <c r="Q51" i="10"/>
  <c r="R51" i="10" s="1"/>
  <c r="R134" i="10"/>
  <c r="S131" i="10" s="1"/>
  <c r="L161" i="10"/>
  <c r="C280" i="10"/>
  <c r="C279" i="10"/>
  <c r="E283" i="10" s="1"/>
  <c r="C281" i="10"/>
  <c r="P465" i="1"/>
  <c r="N465" i="1"/>
  <c r="N455" i="1"/>
  <c r="N445" i="1"/>
  <c r="P445" i="1"/>
  <c r="P455" i="1"/>
  <c r="N435" i="1"/>
  <c r="P435" i="1"/>
  <c r="P543" i="1"/>
  <c r="N543" i="1"/>
  <c r="P495" i="1"/>
  <c r="N495" i="1"/>
  <c r="N529" i="1"/>
  <c r="P509" i="1"/>
  <c r="P529" i="1"/>
  <c r="N480" i="1"/>
  <c r="N509" i="1"/>
  <c r="N425" i="1"/>
  <c r="P480" i="1"/>
  <c r="P425" i="1"/>
  <c r="P408" i="1"/>
  <c r="P409" i="1"/>
  <c r="P410" i="1"/>
  <c r="P411" i="1"/>
  <c r="P412" i="1"/>
  <c r="P413" i="1"/>
  <c r="P414" i="1"/>
  <c r="N408" i="1"/>
  <c r="N409" i="1"/>
  <c r="N410" i="1"/>
  <c r="N411" i="1"/>
  <c r="N412" i="1"/>
  <c r="N413" i="1"/>
  <c r="N414" i="1"/>
  <c r="P407" i="1"/>
  <c r="N407" i="1"/>
  <c r="P406" i="1"/>
  <c r="N406" i="1"/>
  <c r="P405" i="1"/>
  <c r="F302" i="1"/>
  <c r="O157" i="1"/>
  <c r="P150" i="1"/>
  <c r="N150" i="1"/>
  <c r="S149" i="1"/>
  <c r="P151" i="1"/>
  <c r="N151" i="1"/>
  <c r="P149" i="1"/>
  <c r="N149" i="1"/>
  <c r="P145" i="1"/>
  <c r="N145" i="1"/>
  <c r="P144" i="1"/>
  <c r="N144" i="1"/>
  <c r="P143" i="1"/>
  <c r="N143" i="1"/>
  <c r="P142" i="1"/>
  <c r="N142" i="1"/>
  <c r="P141" i="1"/>
  <c r="N141" i="1"/>
  <c r="P140" i="1"/>
  <c r="N140" i="1"/>
  <c r="P139" i="1"/>
  <c r="N139" i="1"/>
  <c r="P138" i="1"/>
  <c r="N138" i="1"/>
  <c r="P137" i="1"/>
  <c r="N137" i="1"/>
  <c r="P133" i="1"/>
  <c r="N133" i="1"/>
  <c r="P132" i="1"/>
  <c r="N132" i="1"/>
  <c r="P131" i="1"/>
  <c r="N131" i="1"/>
  <c r="L165" i="12" l="1"/>
  <c r="O586" i="12" s="1"/>
  <c r="M528" i="12"/>
  <c r="M499" i="12"/>
  <c r="N499" i="12" s="1"/>
  <c r="R472" i="12"/>
  <c r="M513" i="12"/>
  <c r="M542" i="12"/>
  <c r="N542" i="12" s="1"/>
  <c r="O540" i="12" s="1"/>
  <c r="M576" i="12"/>
  <c r="N576" i="12" s="1"/>
  <c r="O574" i="12" s="1"/>
  <c r="N165" i="12"/>
  <c r="M499" i="11"/>
  <c r="N499" i="11" s="1"/>
  <c r="O497" i="11" s="1"/>
  <c r="L158" i="11"/>
  <c r="O555" i="11" s="1"/>
  <c r="N158" i="11"/>
  <c r="O468" i="11"/>
  <c r="P468" i="11" s="1"/>
  <c r="M513" i="11"/>
  <c r="R443" i="11"/>
  <c r="M547" i="11"/>
  <c r="N484" i="11"/>
  <c r="O482" i="11" s="1"/>
  <c r="P482" i="11" s="1"/>
  <c r="R152" i="10"/>
  <c r="O565" i="10"/>
  <c r="M480" i="10"/>
  <c r="N480" i="10" s="1"/>
  <c r="R73" i="10"/>
  <c r="S69" i="10" s="1"/>
  <c r="L167" i="12"/>
  <c r="N167" i="12" s="1"/>
  <c r="R156" i="12"/>
  <c r="Q511" i="12"/>
  <c r="N513" i="12"/>
  <c r="O511" i="12" s="1"/>
  <c r="Q560" i="12"/>
  <c r="N562" i="12"/>
  <c r="O560" i="12" s="1"/>
  <c r="F287" i="12"/>
  <c r="F291" i="12" s="1"/>
  <c r="E291" i="12"/>
  <c r="E296" i="12" s="1"/>
  <c r="F296" i="12" s="1"/>
  <c r="E300" i="12" s="1"/>
  <c r="M431" i="12" s="1"/>
  <c r="N431" i="12" s="1"/>
  <c r="N443" i="12" s="1"/>
  <c r="Q439" i="12" s="1"/>
  <c r="O585" i="12"/>
  <c r="N164" i="12"/>
  <c r="N528" i="12"/>
  <c r="O526" i="12" s="1"/>
  <c r="Q526" i="12"/>
  <c r="Q540" i="12"/>
  <c r="Q497" i="12"/>
  <c r="N497" i="12"/>
  <c r="O497" i="12" s="1"/>
  <c r="N533" i="11"/>
  <c r="O531" i="11" s="1"/>
  <c r="P531" i="11" s="1"/>
  <c r="L161" i="11"/>
  <c r="N161" i="11" s="1"/>
  <c r="R145" i="11"/>
  <c r="S136" i="11" s="1"/>
  <c r="O557" i="11"/>
  <c r="N160" i="11"/>
  <c r="F282" i="11"/>
  <c r="F286" i="11" s="1"/>
  <c r="E286" i="11"/>
  <c r="E291" i="11" s="1"/>
  <c r="Q468" i="11"/>
  <c r="R468" i="11" s="1"/>
  <c r="N554" i="11" s="1"/>
  <c r="P554" i="11" s="1"/>
  <c r="O564" i="10"/>
  <c r="R65" i="10"/>
  <c r="S62" i="10" s="1"/>
  <c r="Q520" i="10"/>
  <c r="N522" i="10"/>
  <c r="O520" i="10" s="1"/>
  <c r="P520" i="10" s="1"/>
  <c r="M556" i="10"/>
  <c r="M478" i="10"/>
  <c r="N478" i="10" s="1"/>
  <c r="R454" i="10"/>
  <c r="M508" i="10"/>
  <c r="M493" i="10"/>
  <c r="Q491" i="10" s="1"/>
  <c r="M477" i="10"/>
  <c r="N477" i="10" s="1"/>
  <c r="M542" i="10"/>
  <c r="M479" i="10"/>
  <c r="N479" i="10" s="1"/>
  <c r="R146" i="10"/>
  <c r="S137" i="10" s="1"/>
  <c r="L162" i="10"/>
  <c r="N162" i="10" s="1"/>
  <c r="M481" i="10"/>
  <c r="N481" i="10" s="1"/>
  <c r="R472" i="10"/>
  <c r="F283" i="10"/>
  <c r="F287" i="10" s="1"/>
  <c r="E287" i="10"/>
  <c r="E292" i="10" s="1"/>
  <c r="O566" i="10"/>
  <c r="N161" i="10"/>
  <c r="Q464" i="1"/>
  <c r="R464" i="1" s="1"/>
  <c r="Q454" i="1"/>
  <c r="Q444" i="1"/>
  <c r="M548" i="1" s="1"/>
  <c r="Q434" i="1"/>
  <c r="Q543" i="1"/>
  <c r="R543" i="1" s="1"/>
  <c r="Q424" i="1"/>
  <c r="R424" i="1" s="1"/>
  <c r="Q529" i="1"/>
  <c r="R529" i="1" s="1"/>
  <c r="S520" i="1" s="1"/>
  <c r="Q495" i="1"/>
  <c r="R495" i="1" s="1"/>
  <c r="S491" i="1" s="1"/>
  <c r="Q509" i="1"/>
  <c r="Q480" i="1"/>
  <c r="P415" i="1"/>
  <c r="P134" i="1"/>
  <c r="P152" i="1"/>
  <c r="N152" i="1"/>
  <c r="P146" i="1"/>
  <c r="N146" i="1"/>
  <c r="N134" i="1"/>
  <c r="P72" i="1"/>
  <c r="N72" i="1"/>
  <c r="P70" i="1"/>
  <c r="N70" i="1"/>
  <c r="P69" i="1"/>
  <c r="N69" i="1"/>
  <c r="P64" i="1"/>
  <c r="N64" i="1"/>
  <c r="P63" i="1"/>
  <c r="N63" i="1"/>
  <c r="P62" i="1"/>
  <c r="N62" i="1"/>
  <c r="P51" i="1"/>
  <c r="N51" i="1"/>
  <c r="P50" i="1"/>
  <c r="N50" i="1"/>
  <c r="P49" i="1"/>
  <c r="N49" i="1"/>
  <c r="P48" i="1"/>
  <c r="N48" i="1"/>
  <c r="P47" i="1"/>
  <c r="N47" i="1"/>
  <c r="P46" i="1"/>
  <c r="N46" i="1"/>
  <c r="P45" i="1"/>
  <c r="N45" i="1"/>
  <c r="P13" i="1"/>
  <c r="P14" i="1"/>
  <c r="P15" i="1"/>
  <c r="P16" i="1"/>
  <c r="P17" i="1"/>
  <c r="P18" i="1"/>
  <c r="P19" i="1"/>
  <c r="P20" i="1"/>
  <c r="P21" i="1"/>
  <c r="P22" i="1"/>
  <c r="P23" i="1"/>
  <c r="P24" i="1"/>
  <c r="P12" i="1"/>
  <c r="N13" i="1"/>
  <c r="N14" i="1"/>
  <c r="N15" i="1"/>
  <c r="N16" i="1"/>
  <c r="N17" i="1"/>
  <c r="N18" i="1"/>
  <c r="N19" i="1"/>
  <c r="N20" i="1"/>
  <c r="N21" i="1"/>
  <c r="N22" i="1"/>
  <c r="N23" i="1"/>
  <c r="N24" i="1"/>
  <c r="N12" i="1"/>
  <c r="K110" i="1"/>
  <c r="J110" i="1"/>
  <c r="K104" i="1"/>
  <c r="J104" i="1"/>
  <c r="N168" i="12" l="1"/>
  <c r="Q574" i="12"/>
  <c r="P497" i="11"/>
  <c r="Q497" i="11"/>
  <c r="R497" i="11" s="1"/>
  <c r="N556" i="11" s="1"/>
  <c r="P556" i="11" s="1"/>
  <c r="N547" i="11"/>
  <c r="O545" i="11" s="1"/>
  <c r="Q545" i="11"/>
  <c r="N513" i="11"/>
  <c r="O511" i="11" s="1"/>
  <c r="Q511" i="11"/>
  <c r="N163" i="11"/>
  <c r="R482" i="11"/>
  <c r="N555" i="11" s="1"/>
  <c r="P555" i="11" s="1"/>
  <c r="R531" i="11"/>
  <c r="O558" i="11" s="1"/>
  <c r="N548" i="1"/>
  <c r="O546" i="1" s="1"/>
  <c r="P546" i="1" s="1"/>
  <c r="Q546" i="1"/>
  <c r="N582" i="12"/>
  <c r="P582" i="12" s="1"/>
  <c r="R439" i="12"/>
  <c r="P540" i="12"/>
  <c r="R540" i="12"/>
  <c r="N586" i="12" s="1"/>
  <c r="P586" i="12" s="1"/>
  <c r="P511" i="12"/>
  <c r="R511" i="12"/>
  <c r="N584" i="12" s="1"/>
  <c r="P584" i="12" s="1"/>
  <c r="R574" i="12"/>
  <c r="O588" i="12" s="1"/>
  <c r="P588" i="12" s="1"/>
  <c r="P574" i="12"/>
  <c r="R526" i="12"/>
  <c r="N585" i="12" s="1"/>
  <c r="P585" i="12" s="1"/>
  <c r="P526" i="12"/>
  <c r="R560" i="12"/>
  <c r="P560" i="12"/>
  <c r="P497" i="12"/>
  <c r="R497" i="12"/>
  <c r="N583" i="12" s="1"/>
  <c r="P583" i="12" s="1"/>
  <c r="F291" i="11"/>
  <c r="E295" i="11" s="1"/>
  <c r="M404" i="11" s="1"/>
  <c r="N404" i="11" s="1"/>
  <c r="N414" i="11" s="1"/>
  <c r="Q410" i="11" s="1"/>
  <c r="R520" i="10"/>
  <c r="N566" i="10" s="1"/>
  <c r="Q477" i="10"/>
  <c r="Q506" i="10"/>
  <c r="N508" i="10"/>
  <c r="O506" i="10" s="1"/>
  <c r="O477" i="10"/>
  <c r="Q554" i="10"/>
  <c r="N556" i="10"/>
  <c r="O554" i="10" s="1"/>
  <c r="N164" i="10"/>
  <c r="N493" i="10"/>
  <c r="O491" i="10" s="1"/>
  <c r="P491" i="10" s="1"/>
  <c r="Q540" i="10"/>
  <c r="N542" i="10"/>
  <c r="O540" i="10" s="1"/>
  <c r="F292" i="10"/>
  <c r="E296" i="10" s="1"/>
  <c r="M417" i="10" s="1"/>
  <c r="N417" i="10" s="1"/>
  <c r="N428" i="10" s="1"/>
  <c r="Q423" i="10" s="1"/>
  <c r="N562" i="10" s="1"/>
  <c r="P562" i="10" s="1"/>
  <c r="P566" i="10"/>
  <c r="M514" i="1"/>
  <c r="N514" i="1" s="1"/>
  <c r="O512" i="1" s="1"/>
  <c r="P512" i="1" s="1"/>
  <c r="M534" i="1"/>
  <c r="M485" i="1"/>
  <c r="Q483" i="1" s="1"/>
  <c r="M500" i="1"/>
  <c r="M473" i="1"/>
  <c r="N473" i="1" s="1"/>
  <c r="N560" i="1"/>
  <c r="R454" i="1"/>
  <c r="M472" i="1"/>
  <c r="N472" i="1" s="1"/>
  <c r="R434" i="1"/>
  <c r="M470" i="1"/>
  <c r="N470" i="1" s="1"/>
  <c r="R444" i="1"/>
  <c r="M471" i="1"/>
  <c r="N471" i="1" s="1"/>
  <c r="M469" i="1"/>
  <c r="N469" i="1" s="1"/>
  <c r="R509" i="1"/>
  <c r="S506" i="1" s="1"/>
  <c r="R480" i="1"/>
  <c r="S477" i="1" s="1"/>
  <c r="Q152" i="1"/>
  <c r="L163" i="1" s="1"/>
  <c r="Q134" i="1"/>
  <c r="R134" i="1" s="1"/>
  <c r="S131" i="1" s="1"/>
  <c r="N158" i="1"/>
  <c r="O555" i="1"/>
  <c r="N157" i="1"/>
  <c r="O554" i="1"/>
  <c r="Q146" i="1"/>
  <c r="L162" i="1" s="1"/>
  <c r="P52" i="1"/>
  <c r="P65" i="1"/>
  <c r="P73" i="1"/>
  <c r="N65" i="1"/>
  <c r="N52" i="1"/>
  <c r="N73" i="1"/>
  <c r="N25" i="1"/>
  <c r="P25" i="1"/>
  <c r="P109" i="1"/>
  <c r="Q109" i="1" s="1"/>
  <c r="P99" i="1"/>
  <c r="Q99" i="1" s="1"/>
  <c r="P511" i="11" l="1"/>
  <c r="R511" i="11"/>
  <c r="N557" i="11" s="1"/>
  <c r="P557" i="11" s="1"/>
  <c r="N558" i="11"/>
  <c r="P558" i="11" s="1"/>
  <c r="R545" i="11"/>
  <c r="O559" i="11" s="1"/>
  <c r="P559" i="11" s="1"/>
  <c r="P545" i="11"/>
  <c r="R477" i="10"/>
  <c r="N563" i="10" s="1"/>
  <c r="P563" i="10" s="1"/>
  <c r="N485" i="1"/>
  <c r="O483" i="1" s="1"/>
  <c r="R483" i="1" s="1"/>
  <c r="N556" i="1" s="1"/>
  <c r="Q512" i="1"/>
  <c r="R512" i="1" s="1"/>
  <c r="N558" i="1" s="1"/>
  <c r="R546" i="1"/>
  <c r="O560" i="1" s="1"/>
  <c r="R152" i="1"/>
  <c r="N587" i="12"/>
  <c r="O587" i="12"/>
  <c r="R410" i="11"/>
  <c r="N553" i="11"/>
  <c r="P553" i="11" s="1"/>
  <c r="P477" i="10"/>
  <c r="R491" i="10"/>
  <c r="N564" i="10" s="1"/>
  <c r="P564" i="10" s="1"/>
  <c r="P554" i="10"/>
  <c r="R554" i="10"/>
  <c r="O568" i="10" s="1"/>
  <c r="P568" i="10" s="1"/>
  <c r="R506" i="10"/>
  <c r="N565" i="10" s="1"/>
  <c r="P565" i="10" s="1"/>
  <c r="P506" i="10"/>
  <c r="P540" i="10"/>
  <c r="R540" i="10"/>
  <c r="R423" i="10"/>
  <c r="N534" i="1"/>
  <c r="O532" i="1" s="1"/>
  <c r="P532" i="1" s="1"/>
  <c r="Q532" i="1"/>
  <c r="N500" i="1"/>
  <c r="O498" i="1" s="1"/>
  <c r="P498" i="1" s="1"/>
  <c r="Q498" i="1"/>
  <c r="P483" i="1"/>
  <c r="Q469" i="1"/>
  <c r="O469" i="1"/>
  <c r="L161" i="1"/>
  <c r="N161" i="1" s="1"/>
  <c r="R146" i="1"/>
  <c r="S137" i="1" s="1"/>
  <c r="N163" i="1"/>
  <c r="N162" i="1"/>
  <c r="Q73" i="1"/>
  <c r="R73" i="1" s="1"/>
  <c r="S69" i="1" s="1"/>
  <c r="Q51" i="1"/>
  <c r="R51" i="1" s="1"/>
  <c r="Q65" i="1"/>
  <c r="R65" i="1" s="1"/>
  <c r="S62" i="1" s="1"/>
  <c r="Q21" i="1"/>
  <c r="R21" i="1" s="1"/>
  <c r="P560" i="11" l="1"/>
  <c r="Q553" i="11" s="1"/>
  <c r="R553" i="11" s="1"/>
  <c r="P587" i="12"/>
  <c r="P589" i="12" s="1"/>
  <c r="Q582" i="12" s="1"/>
  <c r="R582" i="12" s="1"/>
  <c r="O567" i="10"/>
  <c r="N567" i="10"/>
  <c r="R532" i="1"/>
  <c r="R498" i="1"/>
  <c r="N557" i="1" s="1"/>
  <c r="R469" i="1"/>
  <c r="P469" i="1"/>
  <c r="O558" i="1"/>
  <c r="P558" i="1" s="1"/>
  <c r="P560" i="1"/>
  <c r="L160" i="1"/>
  <c r="O557" i="1" s="1"/>
  <c r="L159" i="1"/>
  <c r="N555" i="1" l="1"/>
  <c r="P555" i="1" s="1"/>
  <c r="O559" i="1"/>
  <c r="N559" i="1"/>
  <c r="P557" i="1"/>
  <c r="P567" i="10"/>
  <c r="P569" i="10" s="1"/>
  <c r="Q562" i="10" s="1"/>
  <c r="R562" i="10" s="1"/>
  <c r="N160" i="1"/>
  <c r="N159" i="1"/>
  <c r="O556" i="1"/>
  <c r="P556" i="1" s="1"/>
  <c r="G261" i="1"/>
  <c r="D198" i="1"/>
  <c r="D200" i="1"/>
  <c r="D199" i="1"/>
  <c r="F225" i="1"/>
  <c r="F226" i="1"/>
  <c r="F229" i="1"/>
  <c r="F228" i="1"/>
  <c r="F227" i="1"/>
  <c r="G258" i="1"/>
  <c r="G249" i="1"/>
  <c r="G248" i="1"/>
  <c r="G247" i="1"/>
  <c r="G246" i="1"/>
  <c r="G244" i="1"/>
  <c r="G242" i="1"/>
  <c r="G239" i="1"/>
  <c r="G236" i="1"/>
  <c r="P559" i="1" l="1"/>
  <c r="N164" i="1"/>
  <c r="P157" i="1" s="1"/>
  <c r="Q157" i="1" s="1"/>
  <c r="G198" i="1"/>
  <c r="E225" i="1"/>
  <c r="G259" i="1" s="1"/>
  <c r="G250" i="1"/>
  <c r="G260" i="1" s="1"/>
  <c r="G264" i="1" l="1"/>
  <c r="C280" i="1" s="1"/>
  <c r="C279" i="1" l="1"/>
  <c r="E283" i="1" s="1"/>
  <c r="F283" i="1" s="1"/>
  <c r="C281" i="1"/>
  <c r="F287" i="1" l="1"/>
  <c r="E287" i="1"/>
  <c r="E292" i="1" s="1"/>
  <c r="F292" i="1" s="1"/>
  <c r="E296" i="1" s="1"/>
  <c r="M405" i="1" s="1"/>
  <c r="N405" i="1" s="1"/>
  <c r="N415" i="1" s="1"/>
  <c r="Q411" i="1" s="1"/>
  <c r="R411" i="1" l="1"/>
  <c r="N554" i="1"/>
  <c r="P554" i="1" s="1"/>
  <c r="P561" i="1" l="1"/>
  <c r="Q554" i="1" s="1"/>
  <c r="R554" i="1" s="1"/>
</calcChain>
</file>

<file path=xl/sharedStrings.xml><?xml version="1.0" encoding="utf-8"?>
<sst xmlns="http://schemas.openxmlformats.org/spreadsheetml/2006/main" count="4193" uniqueCount="481">
  <si>
    <t>INFORME MENSUAL</t>
  </si>
  <si>
    <t>C</t>
  </si>
  <si>
    <t>0/1</t>
  </si>
  <si>
    <t>IC</t>
  </si>
  <si>
    <t>El indicador que no corresponde por no aplicarse en ese momento será 1</t>
  </si>
  <si>
    <t>a) Área de observación (S):</t>
  </si>
  <si>
    <t>Comprende un tramo del conjunto calzada/acera, en un único lado o en ambos lados del vial, que el equipo ha acabado de limpiar en el momento del control</t>
  </si>
  <si>
    <r>
      <t>S (m</t>
    </r>
    <r>
      <rPr>
        <vertAlign val="superscript"/>
        <sz val="11"/>
        <color theme="1"/>
        <rFont val="Calibri"/>
        <family val="2"/>
        <scheme val="minor"/>
      </rPr>
      <t>2</t>
    </r>
    <r>
      <rPr>
        <sz val="11"/>
        <color theme="1"/>
        <rFont val="Calibri"/>
        <family val="2"/>
        <scheme val="minor"/>
      </rPr>
      <t>)= L (m) . E(m)</t>
    </r>
  </si>
  <si>
    <r>
      <t>La longitud del tramo inspeccionado será variable en función de  la anchura equivalente, de modo que la parcela de muestra tenga una superficie comprendida entre 300 y 500 m</t>
    </r>
    <r>
      <rPr>
        <vertAlign val="superscript"/>
        <sz val="11"/>
        <color theme="1"/>
        <rFont val="Calibri"/>
        <family val="2"/>
        <scheme val="minor"/>
      </rPr>
      <t>2</t>
    </r>
  </si>
  <si>
    <t>La anchura equivalente depende de dos factores: la anchura real de la acera y la modalidad de aparcamiento real en el momento de control, según la siguiente tabla:</t>
  </si>
  <si>
    <t>&lt;2</t>
  </si>
  <si>
    <t>&lt;5</t>
  </si>
  <si>
    <t>&lt;7</t>
  </si>
  <si>
    <t>&lt;10</t>
  </si>
  <si>
    <t>Anchura aceras</t>
  </si>
  <si>
    <t>Sin aparcamiento</t>
  </si>
  <si>
    <t>Aparcamiento en línea</t>
  </si>
  <si>
    <t>Aparcamiento en batería</t>
  </si>
  <si>
    <t>Anchura equivalente (m)</t>
  </si>
  <si>
    <t>La prestación satisfactoria de los servicios de limpieza depende de manera directa de las condiciones meteorológicas, así como del estado del tramo de acera/calzada objeto de inspección, por lo que es necesario incluir factores de corrección</t>
  </si>
  <si>
    <t>La corrección se evalúa del siguiente modo:</t>
  </si>
  <si>
    <t>Se incluye en el cálculo del índice de suciedad con el fin de tener en cuenta las circunstancias climatológicas extraordinarias y su intensidad, así com el estado del pavimento.</t>
  </si>
  <si>
    <t xml:space="preserve">Su valor se muestra en la siguiente tabla, partiendo del valor 1 que se aplica en buenas condiciones climatológicas </t>
  </si>
  <si>
    <t>Tabla 1. Datos de anchura equivalente (m)</t>
  </si>
  <si>
    <t>Factor Corrector (λ)</t>
  </si>
  <si>
    <t>Pavimento</t>
  </si>
  <si>
    <t>Viento/Lluvia</t>
  </si>
  <si>
    <t>Poco</t>
  </si>
  <si>
    <t>Medio</t>
  </si>
  <si>
    <t>Mucho</t>
  </si>
  <si>
    <t>Buen estado</t>
  </si>
  <si>
    <t>Mal estado</t>
  </si>
  <si>
    <t>Asfalto</t>
  </si>
  <si>
    <t>Tierra</t>
  </si>
  <si>
    <t>Opción*</t>
  </si>
  <si>
    <t>* Por defecto se tomará 1</t>
  </si>
  <si>
    <t>• Factor de correción (λ):</t>
  </si>
  <si>
    <t>Para obtener índice de suciedad representativo se tendrán en cuenta los siguientes parámetros:
 • Área de observación
 • Condiciones meteorológicas y estado del pavimento
 • Cantidad total ponderada de residuos</t>
  </si>
  <si>
    <t>En el cálculo del índice de suciedad se debe tener en cuenta un factor “n” que incluye el número de circunstancias extraordinarias que se producen durante la prestación del servicio. Su valor varía es 1 &lt; n &lt; 2, partiendo de la base de que su valor siempre es 1 en buenas condiciones.</t>
  </si>
  <si>
    <t>c) Cantidad total ponderada de residuos ( C)</t>
  </si>
  <si>
    <r>
      <t xml:space="preserve">• </t>
    </r>
    <r>
      <rPr>
        <sz val="11"/>
        <color theme="1"/>
        <rFont val="Calibri"/>
        <family val="2"/>
        <scheme val="minor"/>
      </rPr>
      <t>Número de circunstancias extraordinarias (n)</t>
    </r>
  </si>
  <si>
    <t>Clasificación de residuos</t>
  </si>
  <si>
    <t>Residuos inorgánicos</t>
  </si>
  <si>
    <t>Pequeños</t>
  </si>
  <si>
    <t>Medianos</t>
  </si>
  <si>
    <t>Grandes</t>
  </si>
  <si>
    <t>Valor de ponderación</t>
  </si>
  <si>
    <t>Nº de Residuos</t>
  </si>
  <si>
    <t>Residuos orgánicos</t>
  </si>
  <si>
    <t>Vacías</t>
  </si>
  <si>
    <t>Sin limpiar</t>
  </si>
  <si>
    <t>Limpios</t>
  </si>
  <si>
    <t>Residuos de barrido no recogidos</t>
  </si>
  <si>
    <t>Hojas</t>
  </si>
  <si>
    <t>Excrementos de animales</t>
  </si>
  <si>
    <t>Residuos pegados al pavimento</t>
  </si>
  <si>
    <t>Papeleras</t>
  </si>
  <si>
    <t>Alcorques, jardineras, parterres, maceteros</t>
  </si>
  <si>
    <t>Sin Vaciar</t>
  </si>
  <si>
    <t>Total Residuos</t>
  </si>
  <si>
    <t xml:space="preserve">Rellenar celdar en color </t>
  </si>
  <si>
    <t>TOTAL</t>
  </si>
  <si>
    <t>Una vez definidos estos tres parámetros (área de observación, condiciones meteorológicas y estado del pavimento, y cantidad total ponderada de residuos), el Índice de Suciedad se calcula a partir de la siguiente fórmula:</t>
  </si>
  <si>
    <t>Según los valores que se van obteniendo del Índice de Suciedad para cada una de las parcelas de estudio observadas, y ponderando en función de la gravedad del defecto detectado, se obtiene un Índice de Suciedad único para calificar la prestación del Servicio de Limpieza Viaria, según la siguiente tabla:</t>
  </si>
  <si>
    <t>Tablo 4. Valores del índice de Suciedad para valorar la prestación del servicio de limpieza</t>
  </si>
  <si>
    <t>Calificación</t>
  </si>
  <si>
    <t>Prestación del Servicio</t>
  </si>
  <si>
    <t>Índice de Suciedad</t>
  </si>
  <si>
    <t>&lt;70</t>
  </si>
  <si>
    <r>
      <t>70</t>
    </r>
    <r>
      <rPr>
        <sz val="11"/>
        <color theme="1"/>
        <rFont val="Calibri"/>
        <family val="2"/>
      </rPr>
      <t>≤I&lt;100</t>
    </r>
  </si>
  <si>
    <r>
      <t>100</t>
    </r>
    <r>
      <rPr>
        <sz val="11"/>
        <color theme="1"/>
        <rFont val="Calibri"/>
        <family val="2"/>
      </rPr>
      <t>≤I&lt;150</t>
    </r>
  </si>
  <si>
    <r>
      <t>150</t>
    </r>
    <r>
      <rPr>
        <sz val="11"/>
        <color theme="1"/>
        <rFont val="Calibri"/>
        <family val="2"/>
      </rPr>
      <t>≥</t>
    </r>
  </si>
  <si>
    <r>
      <t>200</t>
    </r>
    <r>
      <rPr>
        <sz val="11"/>
        <color theme="1"/>
        <rFont val="Calibri"/>
        <family val="2"/>
      </rPr>
      <t>≥</t>
    </r>
  </si>
  <si>
    <t>Muy buena</t>
  </si>
  <si>
    <t>Buena</t>
  </si>
  <si>
    <t>Regular</t>
  </si>
  <si>
    <t>Deficiente</t>
  </si>
  <si>
    <t>Muy defieciente</t>
  </si>
  <si>
    <t>λ=</t>
  </si>
  <si>
    <r>
      <t>b) Condiciones de observación y estado de pavimento (</t>
    </r>
    <r>
      <rPr>
        <b/>
        <sz val="11"/>
        <color theme="1"/>
        <rFont val="Calibri"/>
        <family val="2"/>
      </rPr>
      <t>λ,n):</t>
    </r>
  </si>
  <si>
    <t>Entre 1-3</t>
  </si>
  <si>
    <t>Entre 3-6</t>
  </si>
  <si>
    <t>Entre 6-9</t>
  </si>
  <si>
    <t>C=</t>
  </si>
  <si>
    <t>S=</t>
  </si>
  <si>
    <t>nº circ. Extr.</t>
  </si>
  <si>
    <t>≥9</t>
  </si>
  <si>
    <t>Entre 0-1</t>
  </si>
  <si>
    <t>Valor</t>
  </si>
  <si>
    <t>Nº  circ. extraordinarias</t>
  </si>
  <si>
    <t>Aux</t>
  </si>
  <si>
    <t>Valor (n)</t>
  </si>
  <si>
    <t>n=</t>
  </si>
  <si>
    <t>L1=</t>
  </si>
  <si>
    <t>L2=</t>
  </si>
  <si>
    <t>L (m)</t>
  </si>
  <si>
    <t>Opción E (m)</t>
  </si>
  <si>
    <t>S1=</t>
  </si>
  <si>
    <t>S2=</t>
  </si>
  <si>
    <t>S3=</t>
  </si>
  <si>
    <r>
      <t>S (m</t>
    </r>
    <r>
      <rPr>
        <vertAlign val="superscript"/>
        <sz val="11"/>
        <color theme="0"/>
        <rFont val="Calibri"/>
        <family val="2"/>
        <scheme val="minor"/>
      </rPr>
      <t>2</t>
    </r>
    <r>
      <rPr>
        <sz val="11"/>
        <color theme="0"/>
        <rFont val="Calibri"/>
        <family val="2"/>
        <scheme val="minor"/>
      </rPr>
      <t>)</t>
    </r>
  </si>
  <si>
    <r>
      <t>S(m</t>
    </r>
    <r>
      <rPr>
        <vertAlign val="superscript"/>
        <sz val="11"/>
        <color theme="0"/>
        <rFont val="Calibri"/>
        <family val="2"/>
        <scheme val="minor"/>
      </rPr>
      <t>2</t>
    </r>
    <r>
      <rPr>
        <sz val="11"/>
        <color theme="0"/>
        <rFont val="Calibri"/>
        <family val="2"/>
        <scheme val="minor"/>
      </rPr>
      <t>)</t>
    </r>
  </si>
  <si>
    <r>
      <t>S (m</t>
    </r>
    <r>
      <rPr>
        <vertAlign val="superscript"/>
        <sz val="11"/>
        <color theme="1"/>
        <rFont val="Calibri"/>
        <family val="2"/>
        <scheme val="minor"/>
      </rPr>
      <t>2</t>
    </r>
    <r>
      <rPr>
        <sz val="11"/>
        <color theme="1"/>
        <rFont val="Calibri"/>
        <family val="2"/>
        <scheme val="minor"/>
      </rPr>
      <t>) elegir: S1=300 m</t>
    </r>
    <r>
      <rPr>
        <vertAlign val="superscript"/>
        <sz val="11"/>
        <color theme="1"/>
        <rFont val="Calibri"/>
        <family val="2"/>
        <scheme val="minor"/>
      </rPr>
      <t xml:space="preserve">2 </t>
    </r>
    <r>
      <rPr>
        <sz val="11"/>
        <color theme="1"/>
        <rFont val="Calibri"/>
        <family val="2"/>
        <scheme val="minor"/>
      </rPr>
      <t>S2=400 m</t>
    </r>
    <r>
      <rPr>
        <vertAlign val="superscript"/>
        <sz val="11"/>
        <color theme="1"/>
        <rFont val="Calibri"/>
        <family val="2"/>
        <scheme val="minor"/>
      </rPr>
      <t>2</t>
    </r>
    <r>
      <rPr>
        <sz val="11"/>
        <color theme="1"/>
        <rFont val="Calibri"/>
        <family val="2"/>
        <scheme val="minor"/>
      </rPr>
      <t xml:space="preserve">  S3=500 m</t>
    </r>
    <r>
      <rPr>
        <vertAlign val="superscript"/>
        <sz val="11"/>
        <color theme="1"/>
        <rFont val="Calibri"/>
        <family val="2"/>
        <scheme val="minor"/>
      </rPr>
      <t>2</t>
    </r>
  </si>
  <si>
    <t>I=</t>
  </si>
  <si>
    <t>Prestación de servicio</t>
  </si>
  <si>
    <t>Calificación del servicio</t>
  </si>
  <si>
    <t>CALIDAD DE PRESTACIÓN DEL SERVICIO- DETERMINACIÓN DEL ÍNDICE DE SUCIEDAD</t>
  </si>
  <si>
    <t>Tabla 2. Determinación de S(m2) y L (m)</t>
  </si>
  <si>
    <t>Tabla 3. Valores del factor de correción</t>
  </si>
  <si>
    <t>Tabla 4. Determinación del valor (n) Número de circunstancias extraordinarias</t>
  </si>
  <si>
    <t>Tabla 5. Valores de ponderación de los diferentes residuos encontrados en la limpieza viaria</t>
  </si>
  <si>
    <t>LIMPIEZA GENERAL CALZADA Y VIALES</t>
  </si>
  <si>
    <t xml:space="preserve">ELIMINACIÓN DE CHICLES </t>
  </si>
  <si>
    <t>ELIMINACIÓN MALAS HIERBAS</t>
  </si>
  <si>
    <t>LIMPIEZA DE EXCREMENTOS</t>
  </si>
  <si>
    <t>VACIADO PAPELERAS EXTERIOR</t>
  </si>
  <si>
    <t>RETIRADA DE CARTELES Y PEGATINAS</t>
  </si>
  <si>
    <t>LIMPIEZA, ADECUACIÓN Y DESINFECCIÓN CONTENEDORES</t>
  </si>
  <si>
    <t>RECOGIDA PROGRAMADA DE MUEBLES</t>
  </si>
  <si>
    <t>LIMPIEZA DE ESCOLLERA</t>
  </si>
  <si>
    <t>RECICLAJE Y RECOGIDA DE RESIDUOS ABANDONADOS</t>
  </si>
  <si>
    <t>INSTALACIÓN, ALQUILER Y RETIRADA BAÑOS PORTÁTILES</t>
  </si>
  <si>
    <t>LIMPIEZA Y DESINFECCIÓN DE PASARELAS Y FINGERS</t>
  </si>
  <si>
    <t>DECAPADO DE ACERAS</t>
  </si>
  <si>
    <t>LIMPIEZA DE FUENTES ORNAMENTALES</t>
  </si>
  <si>
    <t>LIMPIEZA DE VALLADOS, PUERTAS EXTERIORES Y CERRAMIENTOS</t>
  </si>
  <si>
    <t>LIMPIEZA Y DESINFECCIÓN ZONAS ALTA ACUMULACIÓN PERSONAS</t>
  </si>
  <si>
    <t>LIMPIEZA Y DESINFECCIÓN BARANDILLAS EXTERIORES</t>
  </si>
  <si>
    <t>Definición de tamaños</t>
  </si>
  <si>
    <t>Método de Conteo (I)</t>
  </si>
  <si>
    <t>Igual o superior a una moneda euro e inferior a un paquete de tabaco</t>
  </si>
  <si>
    <t>Igual o superior a un paquete de tabaco e inferior a un folio</t>
  </si>
  <si>
    <t>Mayor o igual a un folio</t>
  </si>
  <si>
    <t>1 cada unidad</t>
  </si>
  <si>
    <r>
      <t>2 o más en el mismo m</t>
    </r>
    <r>
      <rPr>
        <vertAlign val="superscript"/>
        <sz val="11"/>
        <color theme="1"/>
        <rFont val="Calibri"/>
        <family val="2"/>
        <scheme val="minor"/>
      </rPr>
      <t>2</t>
    </r>
    <r>
      <rPr>
        <sz val="11"/>
        <color theme="1"/>
        <rFont val="Calibri"/>
        <family val="2"/>
        <scheme val="minor"/>
      </rPr>
      <t xml:space="preserve"> se contabilizan como 1 mediano</t>
    </r>
  </si>
  <si>
    <r>
      <t>2 o más en el mismo m</t>
    </r>
    <r>
      <rPr>
        <vertAlign val="superscript"/>
        <sz val="11"/>
        <color theme="1"/>
        <rFont val="Calibri"/>
        <family val="2"/>
        <scheme val="minor"/>
      </rPr>
      <t>2</t>
    </r>
    <r>
      <rPr>
        <sz val="11"/>
        <color theme="1"/>
        <rFont val="Calibri"/>
        <family val="2"/>
        <scheme val="minor"/>
      </rPr>
      <t xml:space="preserve"> se contabilizan como 1 grande</t>
    </r>
  </si>
  <si>
    <t>Igual o superior a moneda euro e inferior a una cáscara de plátano</t>
  </si>
  <si>
    <t>Igual o superior a una cáscara de plátano e inferior a una bolsa de basura de 20 litros llena</t>
  </si>
  <si>
    <t>Mayor o igual a una bolsa de basura de 20 litros llena</t>
  </si>
  <si>
    <t>TELÉFONOS MÓVILES HABILITADOS LAS 24 HORAS</t>
  </si>
  <si>
    <t>DIRECCIÓN DE CORREO ELECTRÓNICO</t>
  </si>
  <si>
    <t>LIMPIEZA DE SOLARES PORTUARIOS</t>
  </si>
  <si>
    <t>LIMPIEZA DE PÉRGOLAS, CUBIERTAS APARCAMIENTO Y ZONAS DE SOMBRA</t>
  </si>
  <si>
    <t>LIMPIEZA DE CRISTALES EXTERIORES</t>
  </si>
  <si>
    <t>ELIMINACIÓN DE OLORES</t>
  </si>
  <si>
    <t xml:space="preserve">ELIMINACIÓN DE MANCHAS </t>
  </si>
  <si>
    <t>RECICLAJE RESIDUOS LIMPIEZA VIARIA</t>
  </si>
  <si>
    <t>LIMPIEZA Y DESINFECCIÓN DE BAÑOS PORTATILES</t>
  </si>
  <si>
    <t>INDICADORES LIMPIEZA CONTRATISTA</t>
  </si>
  <si>
    <t>LOp1</t>
  </si>
  <si>
    <t>LOp2</t>
  </si>
  <si>
    <t>LOp3</t>
  </si>
  <si>
    <t>LOp4</t>
  </si>
  <si>
    <t>LOp5</t>
  </si>
  <si>
    <t>LOp6</t>
  </si>
  <si>
    <t>LOp7</t>
  </si>
  <si>
    <t>LG1</t>
  </si>
  <si>
    <t>LG2</t>
  </si>
  <si>
    <t>LG3</t>
  </si>
  <si>
    <t>LE1</t>
  </si>
  <si>
    <t>LE2</t>
  </si>
  <si>
    <t>LE3</t>
  </si>
  <si>
    <t>INDICADORES DE LIMPIEZAS GENERAL (ILG)</t>
  </si>
  <si>
    <t>CUMPLIMIENTO DE LA PROGRAMACIÓN</t>
  </si>
  <si>
    <t>Previstas</t>
  </si>
  <si>
    <t>Realizadas</t>
  </si>
  <si>
    <t>Este indicador se considera aceptable si es mayor que 1, e inaceptable si es menor que 1</t>
  </si>
  <si>
    <t>TOTAL=</t>
  </si>
  <si>
    <t>CUMPLIMIENTO TIEMPO DE RESPUESTA</t>
  </si>
  <si>
    <t>Las limpiezas especiales se realizarán a solicitud de la APB, que indicará al contratista el tipo de actuación a realizar, en que zona y la fecha en la que deben comenzar los trabajos</t>
  </si>
  <si>
    <t>PxCmax</t>
  </si>
  <si>
    <t>PxC</t>
  </si>
  <si>
    <t>P</t>
  </si>
  <si>
    <t>Pmax</t>
  </si>
  <si>
    <t>∑PxC</t>
  </si>
  <si>
    <t>∑PxCmax</t>
  </si>
  <si>
    <t>ICLO</t>
  </si>
  <si>
    <t>INDICADORES DE CALIDAD LIMPIEZA ORDINARIA (ICLO)</t>
  </si>
  <si>
    <r>
      <t>INDICADORES DE CALIDAD LIMPIEZA PROGRAMADA (ICLO</t>
    </r>
    <r>
      <rPr>
        <b/>
        <vertAlign val="subscript"/>
        <sz val="11"/>
        <color rgb="FF0070C0"/>
        <rFont val="Calibri"/>
        <family val="2"/>
        <scheme val="minor"/>
      </rPr>
      <t>P</t>
    </r>
    <r>
      <rPr>
        <b/>
        <sz val="11"/>
        <color rgb="FF0070C0"/>
        <rFont val="Calibri"/>
        <family val="2"/>
        <scheme val="minor"/>
      </rPr>
      <t>)</t>
    </r>
  </si>
  <si>
    <t>INDICADOR DE CALIDAD MENSUAL</t>
  </si>
  <si>
    <t>Nº INACEPTABLES</t>
  </si>
  <si>
    <t>TIPO PENALIZACIÓN</t>
  </si>
  <si>
    <t>ICL01</t>
  </si>
  <si>
    <t>ICL02</t>
  </si>
  <si>
    <t>ICL03</t>
  </si>
  <si>
    <t>ICL04</t>
  </si>
  <si>
    <t>ICL05</t>
  </si>
  <si>
    <t>ICL06</t>
  </si>
  <si>
    <t>ICL07</t>
  </si>
  <si>
    <t>ICL08</t>
  </si>
  <si>
    <t>ICL09</t>
  </si>
  <si>
    <t>ICL10</t>
  </si>
  <si>
    <t>ICL11</t>
  </si>
  <si>
    <t>ICL12</t>
  </si>
  <si>
    <t>ICL13</t>
  </si>
  <si>
    <t>ICL14</t>
  </si>
  <si>
    <t>ICL15</t>
  </si>
  <si>
    <t>ICL016</t>
  </si>
  <si>
    <t>ICL017</t>
  </si>
  <si>
    <t>ICL018</t>
  </si>
  <si>
    <t>ICL019</t>
  </si>
  <si>
    <t>ICL020</t>
  </si>
  <si>
    <t>ICL021</t>
  </si>
  <si>
    <t>ICL022</t>
  </si>
  <si>
    <t>ICL023</t>
  </si>
  <si>
    <t>ICL024</t>
  </si>
  <si>
    <t>ICL25</t>
  </si>
  <si>
    <t>ICL26</t>
  </si>
  <si>
    <t>ICL27</t>
  </si>
  <si>
    <t>ICL28</t>
  </si>
  <si>
    <t>ICL29</t>
  </si>
  <si>
    <t>ICL30</t>
  </si>
  <si>
    <t>Nº DE CALIFICACIONES</t>
  </si>
  <si>
    <t>ICLG</t>
  </si>
  <si>
    <t>PENALIZACIÓN</t>
  </si>
  <si>
    <t>ICLE</t>
  </si>
  <si>
    <t>PROGRAMACIÓN SEMANAL DE LAS OPERACIONES DE LIMPIEZA</t>
  </si>
  <si>
    <t>ICDO</t>
  </si>
  <si>
    <t>INDICADORES DE DOCUMENTACIÓN (ICDO)</t>
  </si>
  <si>
    <t>ICMC</t>
  </si>
  <si>
    <t>ICHPMM</t>
  </si>
  <si>
    <t>INDICADORES DE HORARIOS, PERSONAL, MAQUINARIA Y MEDIOAMBIENTE (ICHPMM)</t>
  </si>
  <si>
    <t>INDICADORES LIMPIEZA APB</t>
  </si>
  <si>
    <t>¿Se ha llevado a cabo comprobación del índice de calidad por parte de la APB?</t>
  </si>
  <si>
    <t>SI/NO</t>
  </si>
  <si>
    <t>ICLOP1</t>
  </si>
  <si>
    <t>ICLOP</t>
  </si>
  <si>
    <t>PESOS</t>
  </si>
  <si>
    <t>ICxP</t>
  </si>
  <si>
    <t>ICxPMAx</t>
  </si>
  <si>
    <t>ICLOP INDICADORES DE CALIDAD LIMPIEZA PROGRAMADA (ICLOP)</t>
  </si>
  <si>
    <t>ICLO INDICADORES DE CALIDAD LIMPIEZA ORDINARIA (ICLO)</t>
  </si>
  <si>
    <t>ICLG INDICADORES DE LIMPIEZAS GENERAL (ILG)</t>
  </si>
  <si>
    <t>INDICADORES DE LIMPIEZA ESPECIAL (ILE)</t>
  </si>
  <si>
    <t>ICLE INDICADORES DE LIMPIEZA ESPECIAL (ILE)</t>
  </si>
  <si>
    <t>ICDO INDICADORES DE DOCUMENTACIÓN (ICDO)</t>
  </si>
  <si>
    <t>ICHPMM INDICADORES DE HORARIOS, PERSONAL, MAQUINARIA Y MEDIOAMBIENTE (ICHPMM)</t>
  </si>
  <si>
    <t>INDICADORES DE MEDIOS DE COMUNICACIÓN (ICMC)</t>
  </si>
  <si>
    <t>ICMC INDICADORES DE MEDIOS DE COMUNICACIÓN (ICMC)</t>
  </si>
  <si>
    <t>La obtención de una calificación inferior a 8 será considera inaceptable y llevará aparejada de manera directa la penalización correspondiente</t>
  </si>
  <si>
    <t>OBTENCIÓN ÍNDICE CALIDAD CONTRATISTA ZONA SUR LOTE 1</t>
  </si>
  <si>
    <t>Determinación de índice de Suciedad Área i</t>
  </si>
  <si>
    <t>Determinación índice Suciedad Área 1</t>
  </si>
  <si>
    <t>Determinación índice Suciedad Área 2</t>
  </si>
  <si>
    <t>Determinación índice Suciedad Área 3</t>
  </si>
  <si>
    <t>Determinación índice Suciedad Área 4</t>
  </si>
  <si>
    <t>¿Cuantas áreas se han analizado (mínima 1, max 4)?</t>
  </si>
  <si>
    <t>ÍNDICE SUCIEDAD</t>
  </si>
  <si>
    <t>SUMA</t>
  </si>
  <si>
    <t>Eliminación de manchas Área 1</t>
  </si>
  <si>
    <t>Eliminación de manchas Área 2</t>
  </si>
  <si>
    <t>Eliminación de manchas Área 3</t>
  </si>
  <si>
    <t>Eliminación de manchas Área 4</t>
  </si>
  <si>
    <t>ELIMINACIÓN DE MANCHAS</t>
  </si>
  <si>
    <t>Eliminación de olores Área 1</t>
  </si>
  <si>
    <t>Eliminación de olores Área 2</t>
  </si>
  <si>
    <t>Eliminación de olores Área 3</t>
  </si>
  <si>
    <t>Eliminación de olores Área 4</t>
  </si>
  <si>
    <t>ÍNDICE DE SUCIEDAD</t>
  </si>
  <si>
    <t>ELIMACIÓN DE OLORES</t>
  </si>
  <si>
    <t>OBTENCIÓN ÍNDICE CALIDAD  ZONA SUR LOTE 1</t>
  </si>
  <si>
    <t>ICAPB</t>
  </si>
  <si>
    <t>ICCONTRA</t>
  </si>
  <si>
    <t>IC ZONA SUR</t>
  </si>
  <si>
    <t>∑IC</t>
  </si>
  <si>
    <t>ICPond</t>
  </si>
  <si>
    <t>MOBILIARIO URBANO. FUENTES Y ELEMENTOS DE DRENAJE</t>
  </si>
  <si>
    <t>MOBILIARIO URBANO, FUENTES Y ELEMENTOS DE DRENAJE</t>
  </si>
  <si>
    <t>LIMPIEZA ZONA JUEGOS INFANTILES, DE MAYORES Y CIRCUITOS DEPORTIVOS BÁSICOS</t>
  </si>
  <si>
    <t>LIMPIEZA ZONAS JUEGOS INFANTILES, DE MAYORES Y CIRCUITOS DEPORTIVOS BÁSICOS</t>
  </si>
  <si>
    <t>SI</t>
  </si>
  <si>
    <t>MÍNIMO 30 EVALUACIONES DE CALIDAD MENSUALES. LA APB INDICARÁ LOS SUBSECTORES A EVALUAR</t>
  </si>
  <si>
    <t>MÍNIMO 1  EVALUACIÓN SEMANAL. LA APB INDICARÁ LOS SUBSECTORES A EVALUAR</t>
  </si>
  <si>
    <t>MÍNIMO 1 MENSUAL. LA APB INDICARÁ LOS SUBSECTORES A EVALUAR</t>
  </si>
  <si>
    <t>LA APB INDICARÁ LOS SUBSECTORES A EVALUAR</t>
  </si>
  <si>
    <r>
      <t>ICLO</t>
    </r>
    <r>
      <rPr>
        <vertAlign val="subscript"/>
        <sz val="11"/>
        <color theme="1"/>
        <rFont val="Calibri"/>
        <family val="2"/>
        <scheme val="minor"/>
      </rPr>
      <t>1</t>
    </r>
  </si>
  <si>
    <r>
      <t>ICLO</t>
    </r>
    <r>
      <rPr>
        <b/>
        <vertAlign val="subscript"/>
        <sz val="11"/>
        <color theme="0"/>
        <rFont val="Calibri"/>
        <family val="2"/>
        <scheme val="minor"/>
      </rPr>
      <t>i</t>
    </r>
  </si>
  <si>
    <r>
      <t>ICLOP</t>
    </r>
    <r>
      <rPr>
        <b/>
        <vertAlign val="subscript"/>
        <sz val="11"/>
        <color theme="0"/>
        <rFont val="Calibri"/>
        <family val="2"/>
        <scheme val="minor"/>
      </rPr>
      <t>i</t>
    </r>
  </si>
  <si>
    <t>LO1</t>
  </si>
  <si>
    <t>LO2</t>
  </si>
  <si>
    <t>LO3</t>
  </si>
  <si>
    <t>LO4</t>
  </si>
  <si>
    <t>LO5</t>
  </si>
  <si>
    <t>LO6</t>
  </si>
  <si>
    <t>LO7</t>
  </si>
  <si>
    <t>LO8</t>
  </si>
  <si>
    <t>LO9</t>
  </si>
  <si>
    <t>LO10</t>
  </si>
  <si>
    <t>LO11</t>
  </si>
  <si>
    <t>LO12</t>
  </si>
  <si>
    <t>LO13</t>
  </si>
  <si>
    <t>LO14</t>
  </si>
  <si>
    <t>INDICADOR PROGRAMACIÓN LIMPIEZAS GENERALES (IP3)</t>
  </si>
  <si>
    <t>INDICADOR SEGUIMIENTO LIMPIEZAS ORDINARIAS (IP1)</t>
  </si>
  <si>
    <t>INDICADOR SEGUIMIENTO LIMPIEZAS ORDINARIAS PROGRAMADAS (IP2)</t>
  </si>
  <si>
    <r>
      <t>INDICADOR TIEMPO DE RESPUESTA DE AVISOS (ITR</t>
    </r>
    <r>
      <rPr>
        <b/>
        <vertAlign val="subscript"/>
        <sz val="11"/>
        <color rgb="FFFF0000"/>
        <rFont val="Calibri"/>
        <family val="2"/>
        <scheme val="minor"/>
      </rPr>
      <t>2</t>
    </r>
    <r>
      <rPr>
        <b/>
        <sz val="11"/>
        <color rgb="FFFF0000"/>
        <rFont val="Calibri"/>
        <family val="2"/>
        <scheme val="minor"/>
      </rPr>
      <t>) PDS CORRECTIVAS</t>
    </r>
  </si>
  <si>
    <r>
      <t>INDICADOR TIEMPO DE RESPUESTA DE LIMPIEZAS ESPECIALES (ITR</t>
    </r>
    <r>
      <rPr>
        <b/>
        <vertAlign val="subscript"/>
        <sz val="11"/>
        <color rgb="FFFF0000"/>
        <rFont val="Calibri"/>
        <family val="2"/>
        <scheme val="minor"/>
      </rPr>
      <t>1</t>
    </r>
    <r>
      <rPr>
        <b/>
        <sz val="11"/>
        <color rgb="FFFF0000"/>
        <rFont val="Calibri"/>
        <family val="2"/>
        <scheme val="minor"/>
      </rPr>
      <t>)</t>
    </r>
  </si>
  <si>
    <r>
      <t>Se define ITR</t>
    </r>
    <r>
      <rPr>
        <vertAlign val="subscript"/>
        <sz val="11"/>
        <color theme="1"/>
        <rFont val="Calibri"/>
        <family val="2"/>
        <scheme val="minor"/>
      </rPr>
      <t>1</t>
    </r>
    <r>
      <rPr>
        <sz val="11"/>
        <color theme="1"/>
        <rFont val="Calibri"/>
        <family val="2"/>
        <scheme val="minor"/>
      </rPr>
      <t xml:space="preserve"> como el tiempo de respuesta del contratista ante la solicitud de ejecución de un LE. Las actuaciones deberan iniciarse antes de 3 días laborables respecto a la fecha de inicio solicitada por la APB</t>
    </r>
  </si>
  <si>
    <t>Este indicador mensual se considera inaceptable si se superán los 3 días para el comienzo de la LE (o el ofertado por el Contratista)</t>
  </si>
  <si>
    <r>
      <t>ITR</t>
    </r>
    <r>
      <rPr>
        <b/>
        <vertAlign val="subscript"/>
        <sz val="11"/>
        <color theme="0"/>
        <rFont val="Calibri"/>
        <family val="2"/>
        <scheme val="minor"/>
      </rPr>
      <t>1LE1</t>
    </r>
    <r>
      <rPr>
        <b/>
        <sz val="11"/>
        <color theme="0"/>
        <rFont val="Calibri"/>
        <family val="2"/>
        <scheme val="minor"/>
      </rPr>
      <t>=</t>
    </r>
  </si>
  <si>
    <r>
      <t>ITR</t>
    </r>
    <r>
      <rPr>
        <b/>
        <vertAlign val="subscript"/>
        <sz val="11"/>
        <color theme="0"/>
        <rFont val="Calibri"/>
        <family val="2"/>
        <scheme val="minor"/>
      </rPr>
      <t>1LE2</t>
    </r>
    <r>
      <rPr>
        <b/>
        <sz val="11"/>
        <color theme="0"/>
        <rFont val="Calibri"/>
        <family val="2"/>
        <scheme val="minor"/>
      </rPr>
      <t>=</t>
    </r>
  </si>
  <si>
    <r>
      <t>ITR</t>
    </r>
    <r>
      <rPr>
        <b/>
        <vertAlign val="subscript"/>
        <sz val="11"/>
        <color theme="0"/>
        <rFont val="Calibri"/>
        <family val="2"/>
        <scheme val="minor"/>
      </rPr>
      <t>1LE3</t>
    </r>
    <r>
      <rPr>
        <b/>
        <sz val="11"/>
        <color theme="0"/>
        <rFont val="Calibri"/>
        <family val="2"/>
        <scheme val="minor"/>
      </rPr>
      <t>=</t>
    </r>
  </si>
  <si>
    <t>IP3=</t>
  </si>
  <si>
    <t>IP2=</t>
  </si>
  <si>
    <t>IP1=</t>
  </si>
  <si>
    <r>
      <t>Se define ITR</t>
    </r>
    <r>
      <rPr>
        <vertAlign val="subscript"/>
        <sz val="11"/>
        <color theme="1"/>
        <rFont val="Calibri"/>
        <family val="2"/>
        <scheme val="minor"/>
      </rPr>
      <t>2</t>
    </r>
    <r>
      <rPr>
        <sz val="11"/>
        <color theme="1"/>
        <rFont val="Calibri"/>
        <family val="2"/>
        <scheme val="minor"/>
      </rPr>
      <t xml:space="preserve"> como el tiempo de respuesta del contratista ante un aviso de una PDS Correctiva.
Si se trata de una limpieza correctiva derivada de una emergencia o situación inesperada, la cual se ejecutará a través del equipo que denominamos RETÉN, el tiempo máximo de respuesta será de 6 horas considerando un tiempo de saciedad para la movilización de los medios técnicos y humanos hasta la zona de actuación de 3 horas.
En el caso de que la limpieza correctiva derive de una incorrecta ejecución de la limpieza preventiva, el tiempo de respuesta máximo será de 2 horas considerando un tiempo de saciedad para movilización hasta la zona donde se debe realizar la actuación de 0,5 horas.</t>
    </r>
  </si>
  <si>
    <t>Aceptables</t>
  </si>
  <si>
    <t>nº intervenciones (mes)</t>
  </si>
  <si>
    <t>Inaceptables</t>
  </si>
  <si>
    <r>
      <t>ITR</t>
    </r>
    <r>
      <rPr>
        <vertAlign val="subscript"/>
        <sz val="11"/>
        <color theme="0"/>
        <rFont val="Calibri"/>
        <family val="2"/>
        <scheme val="minor"/>
      </rPr>
      <t>2</t>
    </r>
    <r>
      <rPr>
        <sz val="11"/>
        <color theme="0"/>
        <rFont val="Calibri"/>
        <family val="2"/>
        <scheme val="minor"/>
      </rPr>
      <t xml:space="preserve"> situación emergencia</t>
    </r>
  </si>
  <si>
    <r>
      <t>ITR</t>
    </r>
    <r>
      <rPr>
        <vertAlign val="subscript"/>
        <sz val="11"/>
        <color theme="0"/>
        <rFont val="Calibri"/>
        <family val="2"/>
        <scheme val="minor"/>
      </rPr>
      <t xml:space="preserve">2 </t>
    </r>
    <r>
      <rPr>
        <sz val="11"/>
        <color theme="0"/>
        <rFont val="Calibri"/>
        <family val="2"/>
        <scheme val="minor"/>
      </rPr>
      <t>limpieza preventiva</t>
    </r>
  </si>
  <si>
    <t xml:space="preserve">EL CONTRATISTA CUMPLE CON LA IMAGEN DE  IDENTIDAD CORPORATIVA DE LA APB EN ROPA DE UNIFORME, EQUIPOS DE TRABAJOS Y MEDIOS TÉCNICOS </t>
  </si>
  <si>
    <t>INFORME MENSUAL SOBRE LA CANTIDADES RECOGIDAS DE CADA UNO DE LOS RESIDUOS CLASIFICADOS FORMULADAS EN PESO, VOLUMEN O UNIDADES</t>
  </si>
  <si>
    <t>DESINFECCIÓN COVID-19</t>
  </si>
  <si>
    <t>LE4</t>
  </si>
  <si>
    <t xml:space="preserve">RECOGIDA DE PODAS, HOJAS Y SEMILLAS </t>
  </si>
  <si>
    <t>USO DE PRODUCTOS DE LIMPIEZA NATURALES Y/O ECOLÓGICOS CON CERTIFICACIÓN SEGÚN LEY 8/2019, DE 19 DE FEBRERO, DE RESIDUOS Y SUELOS CONTAMINADOS DE LAS ILLES BALEARES</t>
  </si>
  <si>
    <t>EQUIPO DE TRABAJO FORMADO POR PERSONAL SUFICIENTE</t>
  </si>
  <si>
    <t>RETÉN A DISPOSICIÓN DEL RESPONSABLE DEL CONTRATO O PERSONA EN QUE DELEGUE</t>
  </si>
  <si>
    <t>EL CONTRATISTA HA COMUNICADO CUALQUIER CAMBIO EN LOS TRABAJADORES POR BAJAS LABORABLES, VACACIONES U OTRAS CIRCUNSTANCIAS</t>
  </si>
  <si>
    <t>TODOS LOS SERVICIOS QUE SE PRESTAN E INCIDENCIAS SE REFLEJAN DIARIAMENTE EN EL SISTEMA DE GESTIÓN (PLATAFORMA GMAO)</t>
  </si>
  <si>
    <t>EQUIPOS Y MAQUINARIA ADSCRITOS AL CONTRATO CUMPLEN CON LA LEGISLACIÓN Y NORMATIVA VIGENTE Y DISPONEN DE LAS INSPECCIONES PERIÓDICAS Y REVISIONES PERTINENTES</t>
  </si>
  <si>
    <t>EL PERSONAL CUMPLE CON LOS HORARIOS DE LAS JORNADAS LABORABLES (CONVENIO LABORAL APLICABLE)</t>
  </si>
  <si>
    <t>EL CONTRATISTA DISPONE DE VEHÍCULOS NECESARIOS PARA EL TRASLADO DEL PERSONAL ADSCRITO CON CALIFICACIÓN ECO O CERO EMISIONES</t>
  </si>
  <si>
    <t>COMUNICACIÓN VÍA PDS  PLATAFORMA GMAO</t>
  </si>
  <si>
    <t xml:space="preserve">Rellenar celdas en color </t>
  </si>
  <si>
    <t>Para el cálculo de la densidad del área se considerará como superficie equivalente del vial estudiado (S), el producto de la longitud (L) y la anchura equivalente E, según la siguiente ecuación:</t>
  </si>
  <si>
    <t>ICHPMM1</t>
  </si>
  <si>
    <t>ICDO1</t>
  </si>
  <si>
    <t>ICDO2</t>
  </si>
  <si>
    <t>ICDO3</t>
  </si>
  <si>
    <t>ICHPMM2</t>
  </si>
  <si>
    <t>ICHPMM3</t>
  </si>
  <si>
    <t>ICHPMM4</t>
  </si>
  <si>
    <t>ICHPMM5</t>
  </si>
  <si>
    <t>ICHPMM6</t>
  </si>
  <si>
    <t>ICHPMM7</t>
  </si>
  <si>
    <t>ICHPMM8</t>
  </si>
  <si>
    <t>ICHPMM9</t>
  </si>
  <si>
    <t>ICMC1</t>
  </si>
  <si>
    <t>ICMC2</t>
  </si>
  <si>
    <t>ICMC3</t>
  </si>
  <si>
    <t>También se tendrán en cuenta los residuos que se encuentren en el área de estudio y que sean perfectamente visibles para el ciudadano. Para ello serán clasificados y contabilizados según las siguientes categorías:
• Residuos inorgánicos: son los productos inertes, inodoros y no susceptibles de descomposición rápida. Se dividen en pequeños, medianos y grandes.
• Residuos orgánicos: son los restos de residuos domiciliarios o de otras fracciones de residuos que por el olor o la repercusión negativa sobre la higiene requieran más atención y vigilancia. También se dividen en pequeños, medianos y grandes.
• Papeleras: sin vaciar y vacías.
• Alcorques: sin limpiar y limpios.
• Otros residuos: residuos de barrido no recogidos, hojas, excrementos de animales y residuos pegados al pavimento. Las montañas de hojas se considerarán como residuos orgánicos
Su valoración deberá hacerse según la siguiente tabla, multiplicando el número de residuos encontrados por su valor de ponderación:</t>
  </si>
  <si>
    <t>Si alguna de las áreas es cero  el valor del Índice de Suciedad fuera &gt;100, el índice de Suciedad Global sería 0</t>
  </si>
  <si>
    <t>*Ojo si no se realizan 4 inspecciones dejar en blanco la casilla correspondiente de las áreas inferiores</t>
  </si>
  <si>
    <t>ICLO2</t>
  </si>
  <si>
    <t>ICLO3</t>
  </si>
  <si>
    <t>ICLO8</t>
  </si>
  <si>
    <t>ICLO9</t>
  </si>
  <si>
    <t>ICLO7</t>
  </si>
  <si>
    <t>ICLO10</t>
  </si>
  <si>
    <t>ICLO11</t>
  </si>
  <si>
    <t>ICLO12</t>
  </si>
  <si>
    <t>ICLO13</t>
  </si>
  <si>
    <t>ICLO14</t>
  </si>
  <si>
    <t>Limpieza, adecuación y desinfección contenedores Área 1</t>
  </si>
  <si>
    <t>Limpieza, adecuación y desinfección contenedores Área 2</t>
  </si>
  <si>
    <t>Limpieza, adecuación y desinfección contenedores Área 3</t>
  </si>
  <si>
    <t>Limpieza, adecuación y desinfección contenedores Área 4</t>
  </si>
  <si>
    <t>ÍNDICE SUCIEDAD ICLO (1-4-5-6)</t>
  </si>
  <si>
    <t>ELIMINACIÓN DE MANCHAS ICLO2</t>
  </si>
  <si>
    <t>ELIMINACIÓN DE OLORES ICLO3</t>
  </si>
  <si>
    <t>ICLO(1-4-5-6)</t>
  </si>
  <si>
    <t>LIMPIEZA, ADECUACIÓN Y DESINFECCIÓN CONTENEDORES ICLO7</t>
  </si>
  <si>
    <t>RECICLAJE RESIDUOS LIMPIEZA VIARIA ICLO8</t>
  </si>
  <si>
    <t>Reciclaje residuos limpieza viaria Área 1</t>
  </si>
  <si>
    <t>Reciclaje residuos limpieza viaria Área 2</t>
  </si>
  <si>
    <t>Reciclaje residuos limpieza viaria Área 3</t>
  </si>
  <si>
    <t>Reciclaje residuos limpieza viaria Área 4</t>
  </si>
  <si>
    <t>RECICLAJE Y RECOGIDA DE RESIDUOS ABANDONADOS ICLO9</t>
  </si>
  <si>
    <t>Reciclaje y Recogida de Residuos Abandonados Área 1</t>
  </si>
  <si>
    <t>Reciclaje y Recogida de Residuos Abandonados Área 2</t>
  </si>
  <si>
    <t>Reciclaje y Recogida de Residuos Abandonados Área 3</t>
  </si>
  <si>
    <t>Reciclaje y Recogida de Residuos Abandonados Área 4</t>
  </si>
  <si>
    <t>MOBILIARIO URBANO. FUENTES Y ELEMENTOS DE DRENAJE ICLO10</t>
  </si>
  <si>
    <t>Mobiliario urbano, fuentes y elementos de drenaje Área 1</t>
  </si>
  <si>
    <t>Mobiliario urbano, fuentes y elementos de drenaje Área 2</t>
  </si>
  <si>
    <t>Mobiliario urbano, fuentes y elementos de drenaje Área 3</t>
  </si>
  <si>
    <t>Mobiliario urbano, fuentes y elementos de drenaje Área 4</t>
  </si>
  <si>
    <t>Limpieza y desinfección de baños portátiles Área 1</t>
  </si>
  <si>
    <t>Limpieza y desinfección de baños portátiles Área 2</t>
  </si>
  <si>
    <t>Limpieza y desinfección de baños portátiles Área 3</t>
  </si>
  <si>
    <t>Limpieza y desinfección de baños portátiles Área 4</t>
  </si>
  <si>
    <t>REPOSICIÓN DE HIDROGELES EXTERIORES ICLO12</t>
  </si>
  <si>
    <t>LIMPIEZA Y DESINFECCIÓN DE BAÑOS PORTATILES ICLO11</t>
  </si>
  <si>
    <t>Reposición de hidrogeles exteriores Área 1</t>
  </si>
  <si>
    <t>Reposición de hidrogeles exteriores Área 2</t>
  </si>
  <si>
    <t>Reposición de hidrogeles exteriores Área 3</t>
  </si>
  <si>
    <t>Reposición de hidrogeles exteriores Área 4</t>
  </si>
  <si>
    <t>LIMPIEZA Y DESINFECCIÓN ZONAS ALTA ACUMULACIÓN PERSONAS ICLO13</t>
  </si>
  <si>
    <t>Limpieza y desinfección zonas alta acumulación personas Área 1</t>
  </si>
  <si>
    <t>Limpieza y desinfección zonas alta acumulación personas Área 2</t>
  </si>
  <si>
    <t>Limpieza y desinfección zonas alta acumulación personas Área 3</t>
  </si>
  <si>
    <t>Limpieza y desinfección zonas alta acumulación personas Área 4</t>
  </si>
  <si>
    <t>LIMPIEZA Y DESINFECCIÓN BARANDILLAS EXTERIORES ICLO14</t>
  </si>
  <si>
    <t>Limpieza y desinfección barandillas exteriores Área 1</t>
  </si>
  <si>
    <t>Limpieza y desinfección barandillas exteriores Área 2</t>
  </si>
  <si>
    <t>Limpieza y desinfección barandillas exteriores Área 3</t>
  </si>
  <si>
    <t>Limpieza y desinfección barandillas exteriores Área 4</t>
  </si>
  <si>
    <r>
      <t>ICL0</t>
    </r>
    <r>
      <rPr>
        <vertAlign val="subscript"/>
        <sz val="11"/>
        <color theme="1"/>
        <rFont val="Calibri (Cuerpo)"/>
      </rPr>
      <t>p</t>
    </r>
    <r>
      <rPr>
        <sz val="11"/>
        <color theme="1"/>
        <rFont val="Calibri"/>
        <family val="2"/>
        <scheme val="minor"/>
      </rPr>
      <t>1</t>
    </r>
  </si>
  <si>
    <r>
      <t>ICL0</t>
    </r>
    <r>
      <rPr>
        <vertAlign val="subscript"/>
        <sz val="11"/>
        <color theme="1"/>
        <rFont val="Calibri (Cuerpo)"/>
      </rPr>
      <t>p</t>
    </r>
    <r>
      <rPr>
        <sz val="11"/>
        <color theme="1"/>
        <rFont val="Calibri"/>
        <family val="2"/>
        <scheme val="minor"/>
      </rPr>
      <t>2</t>
    </r>
  </si>
  <si>
    <r>
      <t>ICL0</t>
    </r>
    <r>
      <rPr>
        <vertAlign val="subscript"/>
        <sz val="11"/>
        <color theme="1"/>
        <rFont val="Calibri (Cuerpo)"/>
      </rPr>
      <t>p</t>
    </r>
    <r>
      <rPr>
        <sz val="11"/>
        <color theme="1"/>
        <rFont val="Calibri"/>
        <family val="2"/>
        <scheme val="minor"/>
      </rPr>
      <t>3</t>
    </r>
  </si>
  <si>
    <r>
      <t>ICL0</t>
    </r>
    <r>
      <rPr>
        <vertAlign val="subscript"/>
        <sz val="11"/>
        <color theme="1"/>
        <rFont val="Calibri (Cuerpo)"/>
      </rPr>
      <t>p</t>
    </r>
    <r>
      <rPr>
        <sz val="11"/>
        <color theme="1"/>
        <rFont val="Calibri"/>
        <family val="2"/>
        <scheme val="minor"/>
      </rPr>
      <t>4</t>
    </r>
  </si>
  <si>
    <r>
      <t>ICL0</t>
    </r>
    <r>
      <rPr>
        <vertAlign val="subscript"/>
        <sz val="11"/>
        <color theme="1"/>
        <rFont val="Calibri (Cuerpo)"/>
      </rPr>
      <t>p</t>
    </r>
    <r>
      <rPr>
        <sz val="11"/>
        <color theme="1"/>
        <rFont val="Calibri"/>
        <family val="2"/>
        <scheme val="minor"/>
      </rPr>
      <t>5</t>
    </r>
  </si>
  <si>
    <r>
      <t>ICL0</t>
    </r>
    <r>
      <rPr>
        <vertAlign val="subscript"/>
        <sz val="11"/>
        <color theme="1"/>
        <rFont val="Calibri (Cuerpo)"/>
      </rPr>
      <t>P</t>
    </r>
    <r>
      <rPr>
        <sz val="11"/>
        <color theme="1"/>
        <rFont val="Calibri"/>
        <family val="2"/>
        <scheme val="minor"/>
      </rPr>
      <t>1</t>
    </r>
  </si>
  <si>
    <r>
      <t>ICL0</t>
    </r>
    <r>
      <rPr>
        <vertAlign val="subscript"/>
        <sz val="11"/>
        <color theme="1"/>
        <rFont val="Calibri (Cuerpo)"/>
      </rPr>
      <t>P</t>
    </r>
    <r>
      <rPr>
        <sz val="11"/>
        <color theme="1"/>
        <rFont val="Calibri"/>
        <family val="2"/>
        <scheme val="minor"/>
      </rPr>
      <t>2</t>
    </r>
  </si>
  <si>
    <r>
      <t>ICL0</t>
    </r>
    <r>
      <rPr>
        <vertAlign val="subscript"/>
        <sz val="11"/>
        <color theme="1"/>
        <rFont val="Calibri (Cuerpo)"/>
      </rPr>
      <t>P</t>
    </r>
    <r>
      <rPr>
        <sz val="11"/>
        <color theme="1"/>
        <rFont val="Calibri"/>
        <family val="2"/>
        <scheme val="minor"/>
      </rPr>
      <t>3</t>
    </r>
  </si>
  <si>
    <r>
      <t>ICL0</t>
    </r>
    <r>
      <rPr>
        <vertAlign val="subscript"/>
        <sz val="11"/>
        <color theme="1"/>
        <rFont val="Calibri (Cuerpo)"/>
      </rPr>
      <t>P</t>
    </r>
    <r>
      <rPr>
        <sz val="11"/>
        <color theme="1"/>
        <rFont val="Calibri"/>
        <family val="2"/>
        <scheme val="minor"/>
      </rPr>
      <t>4</t>
    </r>
  </si>
  <si>
    <r>
      <t>ICL0</t>
    </r>
    <r>
      <rPr>
        <vertAlign val="subscript"/>
        <sz val="11"/>
        <color theme="1"/>
        <rFont val="Calibri (Cuerpo)"/>
      </rPr>
      <t>P</t>
    </r>
    <r>
      <rPr>
        <sz val="11"/>
        <color theme="1"/>
        <rFont val="Calibri"/>
        <family val="2"/>
        <scheme val="minor"/>
      </rPr>
      <t>5</t>
    </r>
  </si>
  <si>
    <r>
      <t>INDICADORES DE CALIDAD LIMPIEZA PROGRAMADA (ICLO</t>
    </r>
    <r>
      <rPr>
        <b/>
        <vertAlign val="subscript"/>
        <sz val="11"/>
        <color rgb="FF0070C0"/>
        <rFont val="Calibri"/>
        <family val="2"/>
        <scheme val="minor"/>
      </rPr>
      <t>P</t>
    </r>
    <r>
      <rPr>
        <b/>
        <sz val="11"/>
        <color rgb="FF0070C0"/>
        <rFont val="Calibri (Cuerpo)"/>
      </rPr>
      <t>1</t>
    </r>
    <r>
      <rPr>
        <b/>
        <sz val="11"/>
        <color rgb="FF0070C0"/>
        <rFont val="Calibri"/>
        <family val="2"/>
        <scheme val="minor"/>
      </rPr>
      <t>)</t>
    </r>
  </si>
  <si>
    <r>
      <t>INDICADORES DE CALIDAD LIMPIEZA PROGRAMADA (ICLO</t>
    </r>
    <r>
      <rPr>
        <b/>
        <vertAlign val="subscript"/>
        <sz val="11"/>
        <color rgb="FF0070C0"/>
        <rFont val="Calibri"/>
        <family val="2"/>
        <scheme val="minor"/>
      </rPr>
      <t>P</t>
    </r>
    <r>
      <rPr>
        <b/>
        <sz val="11"/>
        <color rgb="FF0070C0"/>
        <rFont val="Calibri (Cuerpo)"/>
      </rPr>
      <t>2</t>
    </r>
    <r>
      <rPr>
        <b/>
        <sz val="11"/>
        <color rgb="FF0070C0"/>
        <rFont val="Calibri"/>
        <family val="2"/>
        <scheme val="minor"/>
      </rPr>
      <t>)</t>
    </r>
  </si>
  <si>
    <r>
      <t>INDICADORES DE CALIDAD LIMPIEZA PROGRAMADA (ICLO</t>
    </r>
    <r>
      <rPr>
        <b/>
        <vertAlign val="subscript"/>
        <sz val="11"/>
        <color rgb="FF0070C0"/>
        <rFont val="Calibri"/>
        <family val="2"/>
        <scheme val="minor"/>
      </rPr>
      <t>P</t>
    </r>
    <r>
      <rPr>
        <b/>
        <sz val="11"/>
        <color rgb="FF0070C0"/>
        <rFont val="Calibri (Cuerpo)"/>
      </rPr>
      <t>3</t>
    </r>
    <r>
      <rPr>
        <b/>
        <sz val="11"/>
        <color rgb="FF0070C0"/>
        <rFont val="Calibri"/>
        <family val="2"/>
        <scheme val="minor"/>
      </rPr>
      <t>)</t>
    </r>
  </si>
  <si>
    <r>
      <t>INDICADORES DE CALIDAD LIMPIEZA PROGRAMADA (ICLO</t>
    </r>
    <r>
      <rPr>
        <b/>
        <vertAlign val="subscript"/>
        <sz val="11"/>
        <color rgb="FF0070C0"/>
        <rFont val="Calibri"/>
        <family val="2"/>
        <scheme val="minor"/>
      </rPr>
      <t>P</t>
    </r>
    <r>
      <rPr>
        <b/>
        <sz val="11"/>
        <color rgb="FF0070C0"/>
        <rFont val="Calibri (Cuerpo)"/>
      </rPr>
      <t>4</t>
    </r>
    <r>
      <rPr>
        <b/>
        <sz val="11"/>
        <color rgb="FF0070C0"/>
        <rFont val="Calibri"/>
        <family val="2"/>
        <scheme val="minor"/>
      </rPr>
      <t>)</t>
    </r>
  </si>
  <si>
    <r>
      <t>ICLO</t>
    </r>
    <r>
      <rPr>
        <vertAlign val="subscript"/>
        <sz val="11"/>
        <color theme="1"/>
        <rFont val="Calibri (Cuerpo)"/>
      </rPr>
      <t>P</t>
    </r>
    <r>
      <rPr>
        <sz val="11"/>
        <color theme="1"/>
        <rFont val="Calibri"/>
        <family val="2"/>
        <scheme val="minor"/>
      </rPr>
      <t>3</t>
    </r>
  </si>
  <si>
    <r>
      <t>ICLO</t>
    </r>
    <r>
      <rPr>
        <vertAlign val="subscript"/>
        <sz val="11"/>
        <color theme="1"/>
        <rFont val="Calibri (Cuerpo)"/>
      </rPr>
      <t>P</t>
    </r>
    <r>
      <rPr>
        <sz val="11"/>
        <color theme="1"/>
        <rFont val="Calibri"/>
        <family val="2"/>
        <scheme val="minor"/>
      </rPr>
      <t>2</t>
    </r>
  </si>
  <si>
    <r>
      <t>ICLO</t>
    </r>
    <r>
      <rPr>
        <vertAlign val="subscript"/>
        <sz val="11"/>
        <color theme="1"/>
        <rFont val="Calibri (Cuerpo)"/>
      </rPr>
      <t>P</t>
    </r>
    <r>
      <rPr>
        <sz val="11"/>
        <color theme="1"/>
        <rFont val="Calibri"/>
        <family val="2"/>
        <scheme val="minor"/>
      </rPr>
      <t>1</t>
    </r>
  </si>
  <si>
    <r>
      <t>ICLO</t>
    </r>
    <r>
      <rPr>
        <vertAlign val="subscript"/>
        <sz val="11"/>
        <color theme="1"/>
        <rFont val="Calibri (Cuerpo)"/>
      </rPr>
      <t>P</t>
    </r>
    <r>
      <rPr>
        <sz val="11"/>
        <color theme="1"/>
        <rFont val="Calibri"/>
        <family val="2"/>
        <scheme val="minor"/>
      </rPr>
      <t>4</t>
    </r>
  </si>
  <si>
    <r>
      <t>INDICADORES DE CALIDAD LIMPIEZA PROGRAMADA (ICLO</t>
    </r>
    <r>
      <rPr>
        <b/>
        <vertAlign val="subscript"/>
        <sz val="11"/>
        <color rgb="FF0070C0"/>
        <rFont val="Calibri"/>
        <family val="2"/>
        <scheme val="minor"/>
      </rPr>
      <t>P</t>
    </r>
    <r>
      <rPr>
        <b/>
        <sz val="11"/>
        <color rgb="FF0070C0"/>
        <rFont val="Calibri (Cuerpo)"/>
      </rPr>
      <t>5</t>
    </r>
    <r>
      <rPr>
        <b/>
        <sz val="11"/>
        <color rgb="FF0070C0"/>
        <rFont val="Calibri"/>
        <family val="2"/>
        <scheme val="minor"/>
      </rPr>
      <t>)</t>
    </r>
  </si>
  <si>
    <r>
      <t>ICLO</t>
    </r>
    <r>
      <rPr>
        <vertAlign val="subscript"/>
        <sz val="11"/>
        <color theme="1"/>
        <rFont val="Calibri (Cuerpo)"/>
      </rPr>
      <t>P</t>
    </r>
    <r>
      <rPr>
        <sz val="11"/>
        <color theme="1"/>
        <rFont val="Calibri"/>
        <family val="2"/>
        <scheme val="minor"/>
      </rPr>
      <t>5</t>
    </r>
  </si>
  <si>
    <t>ICLG INDICADORES DE LIMPIEZAS GENERAL (ICLG)</t>
  </si>
  <si>
    <t>*Si IC=0 ver Indicadores Limpieza APB</t>
  </si>
  <si>
    <t>ICLG1</t>
  </si>
  <si>
    <t>ICLG2</t>
  </si>
  <si>
    <t>ICLG3</t>
  </si>
  <si>
    <t>ICLG4</t>
  </si>
  <si>
    <t>ICLG5</t>
  </si>
  <si>
    <t>* Rellenar a mano en función de las inspecciones realizadas</t>
  </si>
  <si>
    <t>ICLE1</t>
  </si>
  <si>
    <t>ICLE2</t>
  </si>
  <si>
    <t>ICLE3</t>
  </si>
  <si>
    <t>ICLE4</t>
  </si>
  <si>
    <t>ICLE5</t>
  </si>
  <si>
    <t>ICDO4</t>
  </si>
  <si>
    <t>ICDO5</t>
  </si>
  <si>
    <t>ICLHPMM</t>
  </si>
  <si>
    <t>ICLHPMM1</t>
  </si>
  <si>
    <t>ICLHPMM2</t>
  </si>
  <si>
    <t>ICLHPMM3</t>
  </si>
  <si>
    <t>ICLHPMM4</t>
  </si>
  <si>
    <t>ICLHPMM5</t>
  </si>
  <si>
    <t>ICMC4</t>
  </si>
  <si>
    <t>ICMC5</t>
  </si>
  <si>
    <t>ICLE INDICADORES DE LIMPIEZA ESPECIAL (ICLE)</t>
  </si>
  <si>
    <t>LO15</t>
  </si>
  <si>
    <t>RECOGIDA DE PODAS Y HOJAS Y SEMILLAS</t>
  </si>
  <si>
    <t>RECOGIDA DE PODAS, HOJAS Y SEMILLAS</t>
  </si>
  <si>
    <t>ICLO15</t>
  </si>
  <si>
    <t>LIMPIEZA ZONA JUEGOS INFANTILES, DE MAYORES Y CIRCUITOS DEP. ICLO10</t>
  </si>
  <si>
    <t>Limpieza zona juegos infantiles, de mayores y circuitos dep. Área 1</t>
  </si>
  <si>
    <t>Limpieza zona juegos infantiles, de mayores y circuitos dep. Área 3</t>
  </si>
  <si>
    <t>Limpieza zona juegos infantiles, de mayores y circuitos dep. Área 4</t>
  </si>
  <si>
    <t>Limpieza zona juegos infantiles, de mayores y circuitos dep. Área 2</t>
  </si>
  <si>
    <t>MOBILIARIO URBANO. FUENTES Y ELEMENTOS DE DRENAJE ICLO11</t>
  </si>
  <si>
    <t>LIMPIEZA Y DESINFECCIÓN DE BAÑOS PORTATILES ICLO12</t>
  </si>
  <si>
    <t>REPOSICIÓN DE HIDROGELES EXTERIORES ICLO123</t>
  </si>
  <si>
    <t>LIMPIEZA Y DESINFECCIÓN ZONAS ALTA ACUMULACIÓN PERSONAS ICLO14</t>
  </si>
  <si>
    <t>LIMPIEZA Y DESINFECCIÓN BARANDILLAS EXTERIORES ICLO15</t>
  </si>
  <si>
    <t>RECICLAJE Y RECOGIDA DE RESIDUOS ABANDONADOS ICLO11</t>
  </si>
  <si>
    <t>MOBILIARIO URBANO. FUENTES Y ELEMENTOS DE DRENAJE ICLO12</t>
  </si>
  <si>
    <t>LIMPIEZA Y DESINFECCIÓN DE BAÑOS PORTATILES ICLO13</t>
  </si>
  <si>
    <t>REPOSICIÓN DE HIDROGELES EXTERIORES ICLO14</t>
  </si>
  <si>
    <t>LIMPIEZA ZONAS JUEGOS INFANTILES, DE MAYORES Y CIRCUITOS DEP. ICLO9</t>
  </si>
  <si>
    <t>LIMPIEZA Y DESINFECCIÓN DE PASARELAS Y FINGERS ICLO10</t>
  </si>
  <si>
    <t>Limpieza y desinfección de pasarelas y fingers Área 1</t>
  </si>
  <si>
    <t>Limpieza y desinfección de pasarelas y fingers Área 2</t>
  </si>
  <si>
    <t>Limpieza y desinfección de pasarelas y fingers Área 3</t>
  </si>
  <si>
    <t>Limpieza y desinfección de pasarelas y fingers Área 4</t>
  </si>
  <si>
    <t>Limpieza zonas juegos infantiles, de mayores y circuitos dep. Área 1</t>
  </si>
  <si>
    <t>Limpieza zonas juegos infantiles, de mayores y circuitos dep. Área 2</t>
  </si>
  <si>
    <t>Limpieza zonas juegos infantiles, de mayores y circuitos dep. Área 3</t>
  </si>
  <si>
    <t>Limpieza zonas juegos infantiles, de mayores y circuitos dep. Área 4</t>
  </si>
  <si>
    <t>CALIDAD DE PRESTACIÓN DEL SERVICIO LOTE 1. APÉNDICE 1. LIMPIEZA SUPERFICIES EXTERIORES EN EL PUERTO DE EIVISSA. ZONA SUR</t>
  </si>
  <si>
    <t>CALIDAD DE PRESTACIÓN DEL SERVICIO LOTE 1. APÉNDICE 1. LIMPIEZA SUPERFICIES EXTERIORES EN EL PUERTO DE EIVISSA.  ZONA PONIENTE</t>
  </si>
  <si>
    <t>CALIDAD DE PRESTACIÓN DEL SERVICIO LOTE 1. APÉNDICE 1. LIMPIEZA SUPERFICIES EXTERIORES EN EL PUERTO DE EIVISSA.  ZONA MUELLE COMERCIAL</t>
  </si>
  <si>
    <t>CALIDAD DE PRESTACIÓN DEL SERVICIO LOTE 1. APÉNDICE 1. LIMPIEZA SUPERFICIES EXTERIORES EN EL PUERTO DE EIVISSA.  ZONA BOTAFOC</t>
  </si>
  <si>
    <t>Estos parámetros determinarán el resultado obtenido inmediatamente después de la prestación del servicio en un área determinada, es decir, la evaluación del rendimiento conseguido se hará siempre sobre sub-sectores que el equipo haya limpiado recientemente, de manera que cualquier residuo que se encuentre no pueda ser considerado de aparición reciente.</t>
  </si>
  <si>
    <t>La APB determinará cual es el área objeto de la inspección para la determinación de los indicadores objetos de evaluación por parte del Contratista</t>
  </si>
  <si>
    <t>OTROS</t>
  </si>
  <si>
    <t>Este parámetro determina el resultado obtenido inmediatamente después de la prestación del servicio en un área determinada, es decir, la evaluación del rendimiento conseguido se hará siempre sobre sub-sectores que el equipo haya limpiado recientemente, de manera que cualquier residuo que se encuentre no pueda ser considerado de aparición reciente.</t>
  </si>
  <si>
    <t>LIMPIEZA Y DESINFECCIÓN ZONAS ALTA ACUMULACIÓN PERSONAS ICLO12</t>
  </si>
  <si>
    <t>LIMPIEZA Y DESINFECCIÓN BARANDILLAS EXTERIORES ICLO13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</si>
</sst>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29" x14ac:knownFonts="1">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
      <sz val="11"/>
      <name val="Calibri"/>
      <family val="2"/>
      <scheme val="minor"/>
    </font>
    <font>
      <sz val="11"/>
      <color rgb="FF0070C0"/>
      <name val="Calibri"/>
      <family val="2"/>
      <scheme val="minor"/>
    </font>
    <font>
      <sz val="11"/>
      <color theme="5"/>
      <name val="Calibri"/>
      <family val="2"/>
      <scheme val="minor"/>
    </font>
    <font>
      <sz val="11"/>
      <color theme="9"/>
      <name val="Calibri"/>
      <family val="2"/>
      <scheme val="minor"/>
    </font>
    <font>
      <b/>
      <sz val="11"/>
      <color rgb="FF0070C0"/>
      <name val="Calibri"/>
      <family val="2"/>
      <scheme val="minor"/>
    </font>
    <font>
      <b/>
      <sz val="11"/>
      <color theme="5"/>
      <name val="Calibri"/>
      <family val="2"/>
      <scheme val="minor"/>
    </font>
    <font>
      <b/>
      <sz val="11"/>
      <color theme="9"/>
      <name val="Calibri"/>
      <family val="2"/>
      <scheme val="minor"/>
    </font>
    <font>
      <vertAlign val="subscript"/>
      <sz val="11"/>
      <color theme="1"/>
      <name val="Calibri"/>
      <family val="2"/>
      <scheme val="minor"/>
    </font>
    <font>
      <b/>
      <sz val="11"/>
      <color theme="0"/>
      <name val="Calibri"/>
      <family val="2"/>
      <scheme val="minor"/>
    </font>
    <font>
      <sz val="11"/>
      <color theme="0"/>
      <name val="Calibri"/>
      <family val="2"/>
      <scheme val="minor"/>
    </font>
    <font>
      <vertAlign val="superscript"/>
      <sz val="11"/>
      <color theme="1"/>
      <name val="Calibri"/>
      <family val="2"/>
      <scheme val="minor"/>
    </font>
    <font>
      <sz val="11"/>
      <color theme="1"/>
      <name val="Calibri"/>
      <family val="2"/>
    </font>
    <font>
      <b/>
      <sz val="11"/>
      <color theme="1"/>
      <name val="Calibri"/>
      <family val="2"/>
    </font>
    <font>
      <vertAlign val="superscript"/>
      <sz val="11"/>
      <color theme="0"/>
      <name val="Calibri"/>
      <family val="2"/>
      <scheme val="minor"/>
    </font>
    <font>
      <b/>
      <sz val="11"/>
      <color rgb="FFFF0000"/>
      <name val="Calibri"/>
      <family val="2"/>
      <scheme val="minor"/>
    </font>
    <font>
      <b/>
      <vertAlign val="subscript"/>
      <sz val="11"/>
      <color rgb="FF0070C0"/>
      <name val="Calibri"/>
      <family val="2"/>
      <scheme val="minor"/>
    </font>
    <font>
      <b/>
      <i/>
      <sz val="11"/>
      <color theme="0"/>
      <name val="Calibri"/>
      <family val="2"/>
      <scheme val="minor"/>
    </font>
    <font>
      <sz val="8"/>
      <name val="Calibri"/>
      <family val="2"/>
      <scheme val="minor"/>
    </font>
    <font>
      <b/>
      <sz val="11"/>
      <name val="Calibri"/>
      <family val="2"/>
      <scheme val="minor"/>
    </font>
    <font>
      <b/>
      <vertAlign val="subscript"/>
      <sz val="11"/>
      <color theme="0"/>
      <name val="Calibri"/>
      <family val="2"/>
      <scheme val="minor"/>
    </font>
    <font>
      <b/>
      <sz val="11"/>
      <color rgb="FF00B050"/>
      <name val="Calibri"/>
      <family val="2"/>
      <scheme val="minor"/>
    </font>
    <font>
      <b/>
      <vertAlign val="subscript"/>
      <sz val="11"/>
      <color rgb="FFFF0000"/>
      <name val="Calibri"/>
      <family val="2"/>
      <scheme val="minor"/>
    </font>
    <font>
      <vertAlign val="subscript"/>
      <sz val="11"/>
      <color theme="0"/>
      <name val="Calibri"/>
      <family val="2"/>
      <scheme val="minor"/>
    </font>
    <font>
      <vertAlign val="subscript"/>
      <sz val="11"/>
      <color theme="1"/>
      <name val="Calibri (Cuerpo)"/>
    </font>
    <font>
      <b/>
      <sz val="11"/>
      <color rgb="FF0070C0"/>
      <name val="Calibri (Cuerpo)"/>
    </font>
  </fonts>
  <fills count="15">
    <fill>
      <patternFill patternType="none"/>
    </fill>
    <fill>
      <patternFill patternType="gray125"/>
    </fill>
    <fill>
      <patternFill patternType="solid">
        <fgColor rgb="FFFFC000"/>
        <bgColor indexed="64"/>
      </patternFill>
    </fill>
    <fill>
      <patternFill patternType="solid">
        <fgColor rgb="FF002060"/>
        <bgColor indexed="64"/>
      </patternFill>
    </fill>
    <fill>
      <patternFill patternType="solid">
        <fgColor rgb="FF0070C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00B0F0"/>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8" tint="0.79998168889431442"/>
        <bgColor indexed="64"/>
      </patternFill>
    </fill>
  </fills>
  <borders count="12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style="thin">
        <color theme="0"/>
      </right>
      <top/>
      <bottom style="thin">
        <color theme="0"/>
      </bottom>
      <diagonal/>
    </border>
    <border>
      <left style="thin">
        <color theme="0"/>
      </left>
      <right/>
      <top/>
      <bottom/>
      <diagonal/>
    </border>
    <border>
      <left/>
      <right/>
      <top style="thin">
        <color theme="0"/>
      </top>
      <bottom style="thin">
        <color theme="0"/>
      </bottom>
      <diagonal/>
    </border>
    <border>
      <left/>
      <right style="thin">
        <color theme="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medium">
        <color indexed="64"/>
      </right>
      <top style="thin">
        <color theme="0"/>
      </top>
      <bottom style="thin">
        <color theme="0"/>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theme="1"/>
      </left>
      <right style="medium">
        <color theme="1"/>
      </right>
      <top style="medium">
        <color theme="1"/>
      </top>
      <bottom style="medium">
        <color theme="1"/>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style="thin">
        <color theme="0"/>
      </left>
      <right style="medium">
        <color theme="1"/>
      </right>
      <top style="thin">
        <color theme="0"/>
      </top>
      <bottom style="thin">
        <color theme="0"/>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medium">
        <color theme="1"/>
      </left>
      <right style="thin">
        <color theme="0"/>
      </right>
      <top style="thin">
        <color theme="0"/>
      </top>
      <bottom style="thin">
        <color theme="0"/>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right/>
      <top/>
      <bottom style="thin">
        <color theme="0"/>
      </bottom>
      <diagonal/>
    </border>
    <border>
      <left/>
      <right style="medium">
        <color theme="1"/>
      </right>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style="medium">
        <color theme="1"/>
      </left>
      <right style="thin">
        <color theme="0"/>
      </right>
      <top style="thin">
        <color theme="0"/>
      </top>
      <bottom style="medium">
        <color theme="1"/>
      </bottom>
      <diagonal/>
    </border>
    <border>
      <left style="thin">
        <color theme="0"/>
      </left>
      <right style="thin">
        <color theme="0"/>
      </right>
      <top style="thin">
        <color theme="0"/>
      </top>
      <bottom style="medium">
        <color theme="1"/>
      </bottom>
      <diagonal/>
    </border>
    <border>
      <left style="thin">
        <color theme="0"/>
      </left>
      <right style="medium">
        <color theme="1"/>
      </right>
      <top style="thin">
        <color theme="0"/>
      </top>
      <bottom style="medium">
        <color theme="1"/>
      </bottom>
      <diagonal/>
    </border>
    <border>
      <left style="medium">
        <color theme="1"/>
      </left>
      <right style="thin">
        <color theme="0"/>
      </right>
      <top/>
      <bottom style="thin">
        <color theme="0"/>
      </bottom>
      <diagonal/>
    </border>
    <border>
      <left style="thin">
        <color theme="0"/>
      </left>
      <right style="medium">
        <color theme="1"/>
      </right>
      <top/>
      <bottom style="thin">
        <color theme="0"/>
      </bottom>
      <diagonal/>
    </border>
    <border>
      <left/>
      <right/>
      <top style="medium">
        <color theme="1"/>
      </top>
      <bottom style="medium">
        <color theme="1"/>
      </bottom>
      <diagonal/>
    </border>
    <border>
      <left style="medium">
        <color theme="1"/>
      </left>
      <right style="thin">
        <color theme="0"/>
      </right>
      <top style="medium">
        <color theme="1"/>
      </top>
      <bottom style="medium">
        <color theme="1"/>
      </bottom>
      <diagonal/>
    </border>
    <border>
      <left style="thin">
        <color theme="0"/>
      </left>
      <right style="medium">
        <color theme="1"/>
      </right>
      <top style="medium">
        <color theme="1"/>
      </top>
      <bottom style="medium">
        <color theme="1"/>
      </bottom>
      <diagonal/>
    </border>
    <border>
      <left style="medium">
        <color theme="1"/>
      </left>
      <right style="medium">
        <color theme="1"/>
      </right>
      <top style="medium">
        <color theme="1"/>
      </top>
      <bottom/>
      <diagonal/>
    </border>
    <border>
      <left style="medium">
        <color theme="1"/>
      </left>
      <right style="medium">
        <color theme="1"/>
      </right>
      <top/>
      <bottom/>
      <diagonal/>
    </border>
    <border>
      <left style="medium">
        <color theme="1"/>
      </left>
      <right style="medium">
        <color theme="1"/>
      </right>
      <top/>
      <bottom style="medium">
        <color theme="1"/>
      </bottom>
      <diagonal/>
    </border>
    <border>
      <left style="thin">
        <color theme="0"/>
      </left>
      <right/>
      <top style="medium">
        <color theme="1"/>
      </top>
      <bottom/>
      <diagonal/>
    </border>
    <border>
      <left style="thin">
        <color theme="0"/>
      </left>
      <right/>
      <top/>
      <bottom style="medium">
        <color theme="1"/>
      </bottom>
      <diagonal/>
    </border>
    <border>
      <left style="thin">
        <color theme="0"/>
      </left>
      <right style="medium">
        <color theme="1"/>
      </right>
      <top style="thin">
        <color theme="0"/>
      </top>
      <bottom/>
      <diagonal/>
    </border>
    <border>
      <left style="medium">
        <color theme="1"/>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theme="0"/>
      </left>
      <right style="thin">
        <color theme="0"/>
      </right>
      <top/>
      <bottom style="medium">
        <color theme="1"/>
      </bottom>
      <diagonal/>
    </border>
    <border>
      <left/>
      <right style="thin">
        <color theme="0"/>
      </right>
      <top style="thin">
        <color theme="0"/>
      </top>
      <bottom style="medium">
        <color theme="1"/>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theme="1"/>
      </bottom>
      <diagonal/>
    </border>
    <border>
      <left/>
      <right style="medium">
        <color indexed="64"/>
      </right>
      <top style="medium">
        <color indexed="64"/>
      </top>
      <bottom style="medium">
        <color theme="1"/>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style="thin">
        <color theme="0"/>
      </right>
      <top style="thin">
        <color theme="0"/>
      </top>
      <bottom style="thin">
        <color theme="0"/>
      </bottom>
      <diagonal/>
    </border>
    <border>
      <left style="thin">
        <color indexed="64"/>
      </left>
      <right/>
      <top style="thin">
        <color indexed="64"/>
      </top>
      <bottom style="thin">
        <color indexed="64"/>
      </bottom>
      <diagonal/>
    </border>
    <border>
      <left style="thin">
        <color indexed="64"/>
      </left>
      <right/>
      <top style="thin">
        <color indexed="64"/>
      </top>
      <bottom style="medium">
        <color theme="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theme="1"/>
      </bottom>
      <diagonal/>
    </border>
    <border>
      <left/>
      <right style="thin">
        <color theme="0"/>
      </right>
      <top/>
      <bottom style="medium">
        <color indexed="64"/>
      </bottom>
      <diagonal/>
    </border>
    <border>
      <left style="thin">
        <color theme="0"/>
      </left>
      <right/>
      <top/>
      <bottom style="medium">
        <color indexed="64"/>
      </bottom>
      <diagonal/>
    </border>
    <border>
      <left/>
      <right style="medium">
        <color indexed="64"/>
      </right>
      <top style="thin">
        <color theme="0"/>
      </top>
      <bottom style="thin">
        <color theme="0"/>
      </bottom>
      <diagonal/>
    </border>
    <border>
      <left/>
      <right style="medium">
        <color indexed="64"/>
      </right>
      <top style="thin">
        <color theme="0"/>
      </top>
      <bottom/>
      <diagonal/>
    </border>
    <border>
      <left style="medium">
        <color indexed="64"/>
      </left>
      <right/>
      <top style="medium">
        <color indexed="64"/>
      </top>
      <bottom style="thin">
        <color theme="0"/>
      </bottom>
      <diagonal/>
    </border>
    <border>
      <left/>
      <right/>
      <top style="medium">
        <color indexed="64"/>
      </top>
      <bottom style="thin">
        <color theme="0"/>
      </bottom>
      <diagonal/>
    </border>
    <border>
      <left/>
      <right style="thin">
        <color theme="0"/>
      </right>
      <top style="medium">
        <color indexed="64"/>
      </top>
      <bottom/>
      <diagonal/>
    </border>
    <border>
      <left style="thin">
        <color theme="0"/>
      </left>
      <right/>
      <top style="medium">
        <color indexed="64"/>
      </top>
      <bottom/>
      <diagonal/>
    </border>
    <border>
      <left/>
      <right style="medium">
        <color indexed="64"/>
      </right>
      <top style="thin">
        <color theme="0"/>
      </top>
      <bottom style="medium">
        <color indexed="64"/>
      </bottom>
      <diagonal/>
    </border>
    <border>
      <left style="medium">
        <color indexed="64"/>
      </left>
      <right style="thin">
        <color theme="0"/>
      </right>
      <top style="medium">
        <color indexed="64"/>
      </top>
      <bottom style="thin">
        <color theme="0"/>
      </bottom>
      <diagonal/>
    </border>
    <border>
      <left style="thin">
        <color theme="0"/>
      </left>
      <right/>
      <top style="medium">
        <color indexed="64"/>
      </top>
      <bottom style="thin">
        <color theme="0"/>
      </bottom>
      <diagonal/>
    </border>
    <border>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medium">
        <color indexed="64"/>
      </left>
      <right style="thin">
        <color theme="0"/>
      </right>
      <top/>
      <bottom style="medium">
        <color indexed="64"/>
      </bottom>
      <diagonal/>
    </border>
    <border>
      <left style="medium">
        <color indexed="64"/>
      </left>
      <right/>
      <top style="thin">
        <color theme="0"/>
      </top>
      <bottom/>
      <diagonal/>
    </border>
    <border>
      <left style="medium">
        <color indexed="64"/>
      </left>
      <right/>
      <top/>
      <bottom style="thin">
        <color theme="0"/>
      </bottom>
      <diagonal/>
    </border>
    <border>
      <left style="medium">
        <color indexed="64"/>
      </left>
      <right style="medium">
        <color indexed="64"/>
      </right>
      <top style="medium">
        <color indexed="64"/>
      </top>
      <bottom style="thin">
        <color theme="0"/>
      </bottom>
      <diagonal/>
    </border>
    <border>
      <left style="medium">
        <color indexed="64"/>
      </left>
      <right style="medium">
        <color indexed="64"/>
      </right>
      <top style="thin">
        <color theme="0"/>
      </top>
      <bottom style="thin">
        <color theme="0"/>
      </bottom>
      <diagonal/>
    </border>
    <border>
      <left style="medium">
        <color indexed="64"/>
      </left>
      <right style="medium">
        <color indexed="64"/>
      </right>
      <top style="thin">
        <color theme="0"/>
      </top>
      <bottom style="medium">
        <color indexed="64"/>
      </bottom>
      <diagonal/>
    </border>
    <border>
      <left style="medium">
        <color indexed="64"/>
      </left>
      <right style="medium">
        <color indexed="64"/>
      </right>
      <top style="thin">
        <color theme="0"/>
      </top>
      <bottom/>
      <diagonal/>
    </border>
    <border>
      <left style="medium">
        <color indexed="64"/>
      </left>
      <right style="medium">
        <color indexed="64"/>
      </right>
      <top/>
      <bottom style="thin">
        <color theme="0"/>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theme="0"/>
      </bottom>
      <diagonal/>
    </border>
    <border>
      <left style="medium">
        <color theme="1"/>
      </left>
      <right/>
      <top style="medium">
        <color indexed="64"/>
      </top>
      <bottom/>
      <diagonal/>
    </border>
    <border>
      <left style="thin">
        <color theme="0"/>
      </left>
      <right style="medium">
        <color indexed="64"/>
      </right>
      <top style="medium">
        <color indexed="64"/>
      </top>
      <bottom style="thin">
        <color theme="0"/>
      </bottom>
      <diagonal/>
    </border>
    <border>
      <left/>
      <right style="medium">
        <color indexed="64"/>
      </right>
      <top style="medium">
        <color theme="1"/>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theme="1"/>
      </left>
      <right/>
      <top style="medium">
        <color indexed="64"/>
      </top>
      <bottom style="medium">
        <color indexed="64"/>
      </bottom>
      <diagonal/>
    </border>
    <border>
      <left style="medium">
        <color theme="1"/>
      </left>
      <right style="medium">
        <color indexed="64"/>
      </right>
      <top style="medium">
        <color indexed="64"/>
      </top>
      <bottom style="medium">
        <color indexed="64"/>
      </bottom>
      <diagonal/>
    </border>
    <border>
      <left/>
      <right style="medium">
        <color indexed="64"/>
      </right>
      <top style="medium">
        <color theme="1"/>
      </top>
      <bottom style="medium">
        <color theme="1"/>
      </bottom>
      <diagonal/>
    </border>
    <border>
      <left style="medium">
        <color theme="1"/>
      </left>
      <right style="medium">
        <color indexed="64"/>
      </right>
      <top style="thin">
        <color theme="0"/>
      </top>
      <bottom style="thin">
        <color theme="0"/>
      </bottom>
      <diagonal/>
    </border>
    <border>
      <left style="medium">
        <color theme="1"/>
      </left>
      <right style="medium">
        <color indexed="64"/>
      </right>
      <top/>
      <bottom style="medium">
        <color theme="1"/>
      </bottom>
      <diagonal/>
    </border>
    <border>
      <left/>
      <right style="medium">
        <color auto="1"/>
      </right>
      <top/>
      <bottom style="medium">
        <color theme="1"/>
      </bottom>
      <diagonal/>
    </border>
    <border>
      <left style="medium">
        <color theme="1"/>
      </left>
      <right style="medium">
        <color indexed="64"/>
      </right>
      <top/>
      <bottom style="thin">
        <color theme="0"/>
      </bottom>
      <diagonal/>
    </border>
    <border>
      <left style="medium">
        <color theme="1"/>
      </left>
      <right style="medium">
        <color indexed="64"/>
      </right>
      <top style="medium">
        <color theme="1"/>
      </top>
      <bottom style="medium">
        <color theme="1"/>
      </bottom>
      <diagonal/>
    </border>
    <border>
      <left style="medium">
        <color theme="1"/>
      </left>
      <right/>
      <top/>
      <bottom style="medium">
        <color indexed="64"/>
      </bottom>
      <diagonal/>
    </border>
  </borders>
  <cellStyleXfs count="1">
    <xf numFmtId="0" fontId="0" fillId="0" borderId="0"/>
  </cellStyleXfs>
  <cellXfs count="954">
    <xf numFmtId="0" fontId="0" fillId="0" borderId="0" xfId="0"/>
    <xf numFmtId="0" fontId="1" fillId="0" borderId="0" xfId="0" applyFont="1"/>
    <xf numFmtId="0" fontId="3" fillId="0" borderId="0" xfId="0" applyFont="1"/>
    <xf numFmtId="0" fontId="0" fillId="2" borderId="0" xfId="0" applyFill="1"/>
    <xf numFmtId="0" fontId="8" fillId="0" borderId="1" xfId="0" applyFont="1" applyBorder="1"/>
    <xf numFmtId="0" fontId="0" fillId="0" borderId="2" xfId="0" applyBorder="1"/>
    <xf numFmtId="0" fontId="0" fillId="0" borderId="3" xfId="0" applyBorder="1"/>
    <xf numFmtId="0" fontId="5" fillId="0" borderId="4" xfId="0" applyFont="1" applyBorder="1"/>
    <xf numFmtId="0" fontId="0" fillId="0" borderId="0" xfId="0" applyBorder="1"/>
    <xf numFmtId="0" fontId="1" fillId="0" borderId="0" xfId="0" applyFont="1" applyBorder="1"/>
    <xf numFmtId="0" fontId="0" fillId="0" borderId="5" xfId="0" applyBorder="1"/>
    <xf numFmtId="0" fontId="0" fillId="0" borderId="4" xfId="0" applyBorder="1"/>
    <xf numFmtId="0" fontId="0" fillId="0" borderId="6" xfId="0" applyBorder="1"/>
    <xf numFmtId="0" fontId="0" fillId="0" borderId="7" xfId="0" applyBorder="1"/>
    <xf numFmtId="0" fontId="0" fillId="0" borderId="8" xfId="0" applyBorder="1"/>
    <xf numFmtId="0" fontId="3" fillId="0" borderId="2" xfId="0" applyFont="1" applyBorder="1"/>
    <xf numFmtId="0" fontId="9" fillId="0" borderId="1" xfId="0" applyFont="1" applyBorder="1"/>
    <xf numFmtId="0" fontId="1" fillId="0" borderId="2" xfId="0" applyFont="1" applyBorder="1"/>
    <xf numFmtId="0" fontId="6" fillId="0" borderId="4" xfId="0" applyFont="1" applyBorder="1"/>
    <xf numFmtId="0" fontId="7" fillId="0" borderId="4" xfId="0" applyFont="1" applyBorder="1"/>
    <xf numFmtId="0" fontId="0" fillId="0" borderId="0" xfId="0" applyFill="1" applyBorder="1"/>
    <xf numFmtId="0" fontId="0" fillId="0" borderId="0" xfId="0" applyAlignment="1">
      <alignment horizontal="left" wrapText="1"/>
    </xf>
    <xf numFmtId="0" fontId="0" fillId="0" borderId="0" xfId="0" applyAlignment="1">
      <alignment horizontal="center"/>
    </xf>
    <xf numFmtId="0" fontId="0" fillId="0" borderId="9" xfId="0" applyBorder="1"/>
    <xf numFmtId="0" fontId="13" fillId="3" borderId="10" xfId="0" applyFont="1" applyFill="1" applyBorder="1" applyAlignment="1">
      <alignment horizontal="center"/>
    </xf>
    <xf numFmtId="0" fontId="4" fillId="7" borderId="10" xfId="0" applyFont="1" applyFill="1" applyBorder="1" applyAlignment="1">
      <alignment horizontal="center"/>
    </xf>
    <xf numFmtId="0" fontId="0" fillId="8" borderId="10" xfId="0" applyFill="1" applyBorder="1" applyAlignment="1">
      <alignment horizontal="center"/>
    </xf>
    <xf numFmtId="0" fontId="0" fillId="7" borderId="10" xfId="0" applyFill="1" applyBorder="1" applyAlignment="1">
      <alignment horizontal="center"/>
    </xf>
    <xf numFmtId="0" fontId="0" fillId="0" borderId="10" xfId="0" applyFill="1" applyBorder="1" applyAlignment="1">
      <alignment horizontal="center"/>
    </xf>
    <xf numFmtId="0" fontId="0" fillId="5" borderId="10" xfId="0" applyFill="1" applyBorder="1" applyAlignment="1">
      <alignment horizontal="center"/>
    </xf>
    <xf numFmtId="0" fontId="0" fillId="10" borderId="10" xfId="0" applyFill="1" applyBorder="1" applyAlignment="1">
      <alignment horizontal="center"/>
    </xf>
    <xf numFmtId="0" fontId="2" fillId="0" borderId="0" xfId="0" applyFont="1"/>
    <xf numFmtId="0" fontId="0" fillId="0" borderId="0" xfId="0" applyAlignment="1">
      <alignment horizontal="center" vertical="center"/>
    </xf>
    <xf numFmtId="0" fontId="13" fillId="4" borderId="10" xfId="0" applyFont="1" applyFill="1" applyBorder="1" applyAlignment="1">
      <alignment horizontal="center" vertical="center"/>
    </xf>
    <xf numFmtId="0" fontId="13" fillId="3" borderId="10" xfId="0" applyFont="1" applyFill="1" applyBorder="1" applyAlignment="1">
      <alignment horizontal="center" vertical="center" wrapText="1"/>
    </xf>
    <xf numFmtId="16" fontId="0" fillId="8" borderId="10" xfId="0" applyNumberFormat="1" applyFill="1" applyBorder="1" applyAlignment="1">
      <alignment horizontal="center"/>
    </xf>
    <xf numFmtId="0" fontId="13" fillId="3" borderId="10" xfId="0" applyFont="1" applyFill="1" applyBorder="1" applyAlignment="1">
      <alignment horizontal="center" vertical="center"/>
    </xf>
    <xf numFmtId="0" fontId="4" fillId="0" borderId="0" xfId="0" applyFont="1" applyFill="1" applyBorder="1" applyAlignment="1">
      <alignment horizontal="center"/>
    </xf>
    <xf numFmtId="0" fontId="13" fillId="4" borderId="10" xfId="0" applyFont="1" applyFill="1" applyBorder="1" applyAlignment="1">
      <alignment horizontal="right" vertical="center"/>
    </xf>
    <xf numFmtId="0" fontId="4" fillId="7" borderId="10" xfId="0" applyFont="1" applyFill="1" applyBorder="1" applyAlignment="1">
      <alignment horizontal="center" vertical="center"/>
    </xf>
    <xf numFmtId="0" fontId="0" fillId="7" borderId="10" xfId="0" applyFill="1" applyBorder="1" applyAlignment="1">
      <alignment horizontal="center" vertical="center"/>
    </xf>
    <xf numFmtId="0" fontId="0" fillId="2" borderId="10" xfId="0" applyFill="1" applyBorder="1" applyAlignment="1">
      <alignment horizontal="center"/>
    </xf>
    <xf numFmtId="0" fontId="0" fillId="2" borderId="10" xfId="0" applyFill="1" applyBorder="1"/>
    <xf numFmtId="0" fontId="0" fillId="6" borderId="9" xfId="0" applyFill="1" applyBorder="1"/>
    <xf numFmtId="0" fontId="1" fillId="0" borderId="0" xfId="0" applyFont="1" applyFill="1" applyBorder="1"/>
    <xf numFmtId="0" fontId="0" fillId="0" borderId="0" xfId="0" applyFill="1"/>
    <xf numFmtId="0" fontId="1" fillId="8" borderId="10" xfId="0" applyFont="1" applyFill="1" applyBorder="1" applyAlignment="1">
      <alignment vertical="center"/>
    </xf>
    <xf numFmtId="0" fontId="0" fillId="0" borderId="0" xfId="0" applyAlignment="1">
      <alignment horizontal="left" wrapText="1"/>
    </xf>
    <xf numFmtId="0" fontId="13" fillId="3" borderId="14" xfId="0" applyFont="1" applyFill="1" applyBorder="1" applyAlignment="1">
      <alignment horizontal="center"/>
    </xf>
    <xf numFmtId="0" fontId="6" fillId="0" borderId="0" xfId="0" applyFont="1" applyBorder="1"/>
    <xf numFmtId="0" fontId="3" fillId="0" borderId="0" xfId="0" applyFont="1" applyBorder="1"/>
    <xf numFmtId="0" fontId="18" fillId="0" borderId="2" xfId="0" applyFont="1" applyBorder="1"/>
    <xf numFmtId="0" fontId="0" fillId="0" borderId="7" xfId="0" applyFill="1" applyBorder="1"/>
    <xf numFmtId="0" fontId="0" fillId="0" borderId="0" xfId="0" applyBorder="1" applyAlignment="1">
      <alignment horizontal="center"/>
    </xf>
    <xf numFmtId="2" fontId="0" fillId="0" borderId="0" xfId="0" applyNumberFormat="1" applyBorder="1" applyAlignment="1">
      <alignment horizontal="center"/>
    </xf>
    <xf numFmtId="0" fontId="0" fillId="6" borderId="10" xfId="0" applyFill="1" applyBorder="1" applyAlignment="1">
      <alignment horizontal="center"/>
    </xf>
    <xf numFmtId="0" fontId="1" fillId="12" borderId="10" xfId="0" applyFont="1" applyFill="1" applyBorder="1"/>
    <xf numFmtId="0" fontId="2" fillId="12" borderId="10" xfId="0" applyFont="1" applyFill="1" applyBorder="1" applyAlignment="1">
      <alignment horizontal="right"/>
    </xf>
    <xf numFmtId="0" fontId="2" fillId="7" borderId="10" xfId="0" applyFont="1" applyFill="1" applyBorder="1" applyAlignment="1">
      <alignment horizontal="right"/>
    </xf>
    <xf numFmtId="0" fontId="0" fillId="12" borderId="14" xfId="0" applyFill="1" applyBorder="1" applyAlignment="1"/>
    <xf numFmtId="0" fontId="0" fillId="12" borderId="21" xfId="0" applyFill="1" applyBorder="1" applyAlignment="1"/>
    <xf numFmtId="0" fontId="0" fillId="12" borderId="15" xfId="0" applyFill="1" applyBorder="1" applyAlignment="1"/>
    <xf numFmtId="0" fontId="18" fillId="0" borderId="0" xfId="0" applyFont="1" applyBorder="1"/>
    <xf numFmtId="0" fontId="4" fillId="0" borderId="10" xfId="0" applyFont="1" applyFill="1" applyBorder="1" applyAlignment="1">
      <alignment horizontal="center"/>
    </xf>
    <xf numFmtId="0" fontId="8" fillId="0" borderId="4" xfId="0" applyFont="1" applyBorder="1"/>
    <xf numFmtId="0" fontId="4" fillId="0" borderId="26" xfId="0" applyFont="1" applyFill="1" applyBorder="1" applyAlignment="1">
      <alignment horizontal="center"/>
    </xf>
    <xf numFmtId="0" fontId="2" fillId="0" borderId="27" xfId="0" applyFont="1" applyFill="1" applyBorder="1" applyAlignment="1">
      <alignment horizontal="right"/>
    </xf>
    <xf numFmtId="0" fontId="1" fillId="0" borderId="27" xfId="0" applyFont="1" applyFill="1" applyBorder="1"/>
    <xf numFmtId="0" fontId="0" fillId="0" borderId="28" xfId="0" applyFill="1" applyBorder="1" applyAlignment="1"/>
    <xf numFmtId="0" fontId="0" fillId="0" borderId="29" xfId="0" applyFill="1" applyBorder="1" applyAlignment="1"/>
    <xf numFmtId="0" fontId="0" fillId="0" borderId="30" xfId="0" applyFill="1" applyBorder="1" applyAlignment="1"/>
    <xf numFmtId="0" fontId="0" fillId="0" borderId="27" xfId="0" applyFill="1" applyBorder="1" applyAlignment="1">
      <alignment horizontal="center"/>
    </xf>
    <xf numFmtId="0" fontId="2" fillId="0" borderId="0" xfId="0" applyFont="1" applyFill="1" applyBorder="1" applyAlignment="1">
      <alignment horizontal="right"/>
    </xf>
    <xf numFmtId="0" fontId="0" fillId="0" borderId="0" xfId="0" applyFill="1" applyBorder="1" applyAlignment="1"/>
    <xf numFmtId="0" fontId="0" fillId="0" borderId="0" xfId="0" applyFill="1" applyBorder="1" applyAlignment="1">
      <alignment horizontal="center"/>
    </xf>
    <xf numFmtId="0" fontId="1" fillId="0" borderId="7" xfId="0" applyFont="1" applyFill="1" applyBorder="1"/>
    <xf numFmtId="0" fontId="0" fillId="0" borderId="7" xfId="0" applyFill="1" applyBorder="1" applyAlignment="1"/>
    <xf numFmtId="0" fontId="0" fillId="0" borderId="8" xfId="0" applyFill="1" applyBorder="1" applyAlignment="1">
      <alignment horizontal="center"/>
    </xf>
    <xf numFmtId="0" fontId="0" fillId="10" borderId="10" xfId="0" applyFill="1" applyBorder="1" applyAlignment="1">
      <alignment horizontal="center" vertical="center"/>
    </xf>
    <xf numFmtId="0" fontId="0" fillId="6" borderId="10" xfId="0" applyFill="1" applyBorder="1" applyAlignment="1">
      <alignment horizontal="center" vertical="center"/>
    </xf>
    <xf numFmtId="0" fontId="0" fillId="7" borderId="10" xfId="0" applyFill="1" applyBorder="1" applyAlignment="1">
      <alignment horizontal="center" vertical="center"/>
    </xf>
    <xf numFmtId="0" fontId="0" fillId="10" borderId="13" xfId="0" applyFill="1" applyBorder="1" applyAlignment="1">
      <alignment horizontal="center" vertical="center"/>
    </xf>
    <xf numFmtId="0" fontId="0" fillId="6" borderId="13" xfId="0" applyFill="1" applyBorder="1" applyAlignment="1">
      <alignment horizontal="center" vertical="center"/>
    </xf>
    <xf numFmtId="0" fontId="0" fillId="12" borderId="0" xfId="0" applyFill="1" applyBorder="1"/>
    <xf numFmtId="0" fontId="0" fillId="7" borderId="0" xfId="0" applyFill="1" applyBorder="1"/>
    <xf numFmtId="0" fontId="8" fillId="0" borderId="33" xfId="0" applyFont="1" applyBorder="1"/>
    <xf numFmtId="0" fontId="0" fillId="0" borderId="34" xfId="0" applyBorder="1"/>
    <xf numFmtId="0" fontId="18" fillId="0" borderId="34" xfId="0" applyFont="1" applyBorder="1"/>
    <xf numFmtId="0" fontId="5" fillId="0" borderId="36" xfId="0" applyFont="1" applyBorder="1"/>
    <xf numFmtId="0" fontId="0" fillId="10" borderId="37" xfId="0" applyFill="1" applyBorder="1" applyAlignment="1">
      <alignment horizontal="center"/>
    </xf>
    <xf numFmtId="0" fontId="0" fillId="0" borderId="36" xfId="0" applyBorder="1"/>
    <xf numFmtId="0" fontId="0" fillId="0" borderId="38" xfId="0" applyBorder="1"/>
    <xf numFmtId="0" fontId="0" fillId="0" borderId="39" xfId="0" applyBorder="1"/>
    <xf numFmtId="0" fontId="0" fillId="0" borderId="39" xfId="0" applyFill="1" applyBorder="1"/>
    <xf numFmtId="0" fontId="0" fillId="0" borderId="40" xfId="0" applyBorder="1"/>
    <xf numFmtId="0" fontId="13" fillId="3" borderId="35" xfId="0" applyFont="1" applyFill="1" applyBorder="1" applyAlignment="1">
      <alignment horizontal="center"/>
    </xf>
    <xf numFmtId="0" fontId="0" fillId="10" borderId="41" xfId="0" applyFill="1" applyBorder="1" applyAlignment="1">
      <alignment horizontal="center"/>
    </xf>
    <xf numFmtId="0" fontId="0" fillId="9" borderId="39" xfId="0" applyFill="1" applyBorder="1" applyAlignment="1">
      <alignment horizontal="right"/>
    </xf>
    <xf numFmtId="0" fontId="0" fillId="9" borderId="39" xfId="0" applyFill="1" applyBorder="1" applyAlignment="1">
      <alignment horizontal="center"/>
    </xf>
    <xf numFmtId="0" fontId="0" fillId="9" borderId="40" xfId="0" applyFill="1" applyBorder="1" applyAlignment="1">
      <alignment horizontal="center"/>
    </xf>
    <xf numFmtId="0" fontId="0" fillId="12" borderId="10" xfId="0" applyFill="1" applyBorder="1" applyAlignment="1">
      <alignment horizontal="center"/>
    </xf>
    <xf numFmtId="0" fontId="0" fillId="6" borderId="10" xfId="0" applyFont="1" applyFill="1" applyBorder="1" applyAlignment="1">
      <alignment horizontal="center"/>
    </xf>
    <xf numFmtId="0" fontId="0" fillId="10" borderId="14" xfId="0" applyFill="1" applyBorder="1" applyAlignment="1">
      <alignment horizontal="center"/>
    </xf>
    <xf numFmtId="0" fontId="0" fillId="0" borderId="45" xfId="0" applyBorder="1"/>
    <xf numFmtId="2" fontId="0" fillId="0" borderId="46" xfId="0" applyNumberFormat="1" applyBorder="1" applyAlignment="1">
      <alignment horizontal="center"/>
    </xf>
    <xf numFmtId="0" fontId="0" fillId="0" borderId="47" xfId="0" applyBorder="1" applyAlignment="1">
      <alignment horizontal="center"/>
    </xf>
    <xf numFmtId="0" fontId="0" fillId="12" borderId="41" xfId="0" applyFill="1" applyBorder="1" applyAlignment="1">
      <alignment horizontal="center"/>
    </xf>
    <xf numFmtId="0" fontId="0" fillId="7" borderId="41" xfId="0" applyFill="1" applyBorder="1" applyAlignment="1">
      <alignment horizontal="center"/>
    </xf>
    <xf numFmtId="0" fontId="0" fillId="12" borderId="48" xfId="0" applyFill="1" applyBorder="1" applyAlignment="1">
      <alignment horizontal="center"/>
    </xf>
    <xf numFmtId="0" fontId="0" fillId="6" borderId="49" xfId="0" applyFont="1" applyFill="1" applyBorder="1" applyAlignment="1">
      <alignment horizontal="center"/>
    </xf>
    <xf numFmtId="0" fontId="0" fillId="10" borderId="49" xfId="0" applyFill="1" applyBorder="1" applyAlignment="1">
      <alignment horizontal="center"/>
    </xf>
    <xf numFmtId="0" fontId="0" fillId="12" borderId="49" xfId="0" applyFill="1" applyBorder="1" applyAlignment="1">
      <alignment horizontal="center"/>
    </xf>
    <xf numFmtId="0" fontId="0" fillId="10" borderId="50" xfId="0" applyFill="1" applyBorder="1" applyAlignment="1">
      <alignment horizontal="center"/>
    </xf>
    <xf numFmtId="0" fontId="0" fillId="10" borderId="51" xfId="0" applyFill="1" applyBorder="1" applyAlignment="1">
      <alignment horizontal="center"/>
    </xf>
    <xf numFmtId="0" fontId="0" fillId="6" borderId="13" xfId="0" applyFill="1" applyBorder="1" applyAlignment="1">
      <alignment horizontal="center"/>
    </xf>
    <xf numFmtId="0" fontId="0" fillId="10" borderId="13" xfId="0" applyFill="1" applyBorder="1" applyAlignment="1">
      <alignment horizontal="center"/>
    </xf>
    <xf numFmtId="0" fontId="0" fillId="10" borderId="52" xfId="0" applyFill="1" applyBorder="1" applyAlignment="1">
      <alignment horizontal="center"/>
    </xf>
    <xf numFmtId="0" fontId="0" fillId="12" borderId="51" xfId="0" applyFill="1" applyBorder="1" applyAlignment="1">
      <alignment horizontal="center"/>
    </xf>
    <xf numFmtId="0" fontId="0" fillId="6" borderId="13" xfId="0" applyFont="1" applyFill="1" applyBorder="1" applyAlignment="1">
      <alignment horizontal="center"/>
    </xf>
    <xf numFmtId="0" fontId="0" fillId="12" borderId="13" xfId="0" applyFill="1" applyBorder="1" applyAlignment="1">
      <alignment horizontal="center"/>
    </xf>
    <xf numFmtId="0" fontId="12" fillId="3" borderId="42" xfId="0" applyFont="1" applyFill="1" applyBorder="1" applyAlignment="1">
      <alignment horizontal="center"/>
    </xf>
    <xf numFmtId="0" fontId="12" fillId="3" borderId="53" xfId="0" applyFont="1" applyFill="1" applyBorder="1" applyAlignment="1">
      <alignment horizontal="center"/>
    </xf>
    <xf numFmtId="0" fontId="20" fillId="3" borderId="43" xfId="0" applyFont="1" applyFill="1" applyBorder="1" applyAlignment="1">
      <alignment horizontal="center"/>
    </xf>
    <xf numFmtId="0" fontId="13" fillId="3" borderId="54" xfId="0" applyFont="1" applyFill="1" applyBorder="1" applyAlignment="1">
      <alignment horizontal="center"/>
    </xf>
    <xf numFmtId="0" fontId="13" fillId="3" borderId="55" xfId="0" applyFont="1" applyFill="1" applyBorder="1" applyAlignment="1">
      <alignment horizontal="center"/>
    </xf>
    <xf numFmtId="0" fontId="13" fillId="3" borderId="32" xfId="0" applyFont="1" applyFill="1" applyBorder="1" applyAlignment="1">
      <alignment horizontal="center"/>
    </xf>
    <xf numFmtId="0" fontId="0" fillId="0" borderId="0" xfId="0" applyBorder="1" applyAlignment="1">
      <alignment horizontal="center" vertical="center"/>
    </xf>
    <xf numFmtId="0" fontId="0" fillId="6" borderId="11" xfId="0" applyFill="1" applyBorder="1" applyAlignment="1">
      <alignment horizontal="center"/>
    </xf>
    <xf numFmtId="0" fontId="0" fillId="10" borderId="11" xfId="0" applyFill="1" applyBorder="1" applyAlignment="1">
      <alignment horizontal="center"/>
    </xf>
    <xf numFmtId="0" fontId="0" fillId="10" borderId="61" xfId="0" applyFill="1" applyBorder="1" applyAlignment="1">
      <alignment horizontal="center"/>
    </xf>
    <xf numFmtId="2" fontId="0" fillId="0" borderId="62" xfId="0" applyNumberFormat="1" applyBorder="1" applyAlignment="1">
      <alignment horizontal="center"/>
    </xf>
    <xf numFmtId="0" fontId="0" fillId="0" borderId="63" xfId="0" applyBorder="1" applyAlignment="1">
      <alignment horizontal="center"/>
    </xf>
    <xf numFmtId="0" fontId="13" fillId="3" borderId="34" xfId="0" applyFont="1" applyFill="1" applyBorder="1" applyAlignment="1">
      <alignment horizontal="center"/>
    </xf>
    <xf numFmtId="0" fontId="1" fillId="0" borderId="39" xfId="0" applyFont="1" applyBorder="1"/>
    <xf numFmtId="0" fontId="0" fillId="0" borderId="58" xfId="0" applyBorder="1" applyAlignment="1">
      <alignment horizontal="center" vertical="center"/>
    </xf>
    <xf numFmtId="0" fontId="0" fillId="6" borderId="14" xfId="0" applyFill="1" applyBorder="1" applyAlignment="1">
      <alignment horizontal="center"/>
    </xf>
    <xf numFmtId="0" fontId="0" fillId="0" borderId="33" xfId="0" applyBorder="1"/>
    <xf numFmtId="0" fontId="3" fillId="0" borderId="34" xfId="0" applyFont="1" applyBorder="1"/>
    <xf numFmtId="0" fontId="0" fillId="0" borderId="35" xfId="0" applyBorder="1"/>
    <xf numFmtId="0" fontId="0" fillId="9" borderId="12" xfId="0" applyFill="1" applyBorder="1" applyAlignment="1">
      <alignment horizontal="center"/>
    </xf>
    <xf numFmtId="0" fontId="0" fillId="9" borderId="16" xfId="0" applyFill="1" applyBorder="1" applyAlignment="1">
      <alignment horizontal="center"/>
    </xf>
    <xf numFmtId="0" fontId="0" fillId="9" borderId="64" xfId="0" applyFill="1" applyBorder="1" applyAlignment="1">
      <alignment horizontal="center"/>
    </xf>
    <xf numFmtId="0" fontId="13" fillId="3" borderId="37" xfId="0" applyFont="1" applyFill="1" applyBorder="1" applyAlignment="1">
      <alignment horizontal="center"/>
    </xf>
    <xf numFmtId="0" fontId="0" fillId="6" borderId="37" xfId="0" applyFill="1" applyBorder="1" applyAlignment="1">
      <alignment horizontal="center"/>
    </xf>
    <xf numFmtId="0" fontId="0" fillId="9" borderId="50" xfId="0" applyFill="1" applyBorder="1" applyAlignment="1">
      <alignment horizontal="center"/>
    </xf>
    <xf numFmtId="0" fontId="2" fillId="0" borderId="10" xfId="0" applyFont="1" applyFill="1" applyBorder="1" applyAlignment="1">
      <alignment horizontal="right"/>
    </xf>
    <xf numFmtId="0" fontId="1" fillId="0" borderId="10" xfId="0" applyFont="1" applyFill="1" applyBorder="1"/>
    <xf numFmtId="0" fontId="0" fillId="0" borderId="14" xfId="0" applyFill="1" applyBorder="1" applyAlignment="1"/>
    <xf numFmtId="0" fontId="0" fillId="0" borderId="21" xfId="0" applyFill="1" applyBorder="1" applyAlignment="1"/>
    <xf numFmtId="0" fontId="0" fillId="0" borderId="15" xfId="0" applyFill="1" applyBorder="1" applyAlignment="1"/>
    <xf numFmtId="0" fontId="3" fillId="0" borderId="0" xfId="0" applyFont="1" applyFill="1" applyBorder="1"/>
    <xf numFmtId="0" fontId="1" fillId="0" borderId="0" xfId="0" applyFont="1" applyFill="1"/>
    <xf numFmtId="0" fontId="0" fillId="0" borderId="65" xfId="0" applyFill="1" applyBorder="1" applyAlignment="1"/>
    <xf numFmtId="0" fontId="2" fillId="0" borderId="22" xfId="0" applyFont="1" applyFill="1" applyBorder="1" applyAlignment="1">
      <alignment horizontal="right"/>
    </xf>
    <xf numFmtId="0" fontId="0" fillId="0" borderId="20" xfId="0" applyFill="1" applyBorder="1" applyAlignment="1"/>
    <xf numFmtId="0" fontId="0" fillId="0" borderId="0" xfId="0" applyFill="1" applyBorder="1" applyAlignment="1">
      <alignment horizontal="right"/>
    </xf>
    <xf numFmtId="0" fontId="12" fillId="3" borderId="67" xfId="0" applyFont="1" applyFill="1" applyBorder="1" applyAlignment="1">
      <alignment horizontal="center"/>
    </xf>
    <xf numFmtId="0" fontId="20" fillId="3" borderId="68" xfId="0" applyFont="1" applyFill="1" applyBorder="1" applyAlignment="1">
      <alignment horizontal="center"/>
    </xf>
    <xf numFmtId="0" fontId="0" fillId="10" borderId="70" xfId="0" applyFill="1" applyBorder="1" applyAlignment="1">
      <alignment horizontal="center"/>
    </xf>
    <xf numFmtId="0" fontId="0" fillId="10" borderId="26" xfId="0" applyFill="1" applyBorder="1" applyAlignment="1">
      <alignment horizontal="center"/>
    </xf>
    <xf numFmtId="0" fontId="0" fillId="9" borderId="7" xfId="0" applyFill="1" applyBorder="1" applyAlignment="1">
      <alignment horizontal="right"/>
    </xf>
    <xf numFmtId="0" fontId="0" fillId="9" borderId="7" xfId="0" applyFill="1" applyBorder="1" applyAlignment="1">
      <alignment horizontal="center"/>
    </xf>
    <xf numFmtId="0" fontId="0" fillId="9" borderId="8" xfId="0" applyFill="1" applyBorder="1" applyAlignment="1">
      <alignment horizontal="center"/>
    </xf>
    <xf numFmtId="0" fontId="0" fillId="0" borderId="73" xfId="0" applyBorder="1" applyAlignment="1">
      <alignment horizontal="center"/>
    </xf>
    <xf numFmtId="0" fontId="1" fillId="0" borderId="15" xfId="0" applyFont="1" applyFill="1" applyBorder="1"/>
    <xf numFmtId="2" fontId="0" fillId="0" borderId="77" xfId="0" applyNumberFormat="1" applyBorder="1" applyAlignment="1">
      <alignment horizontal="center"/>
    </xf>
    <xf numFmtId="0" fontId="0" fillId="10" borderId="19" xfId="0" applyFill="1" applyBorder="1" applyAlignment="1">
      <alignment horizontal="center"/>
    </xf>
    <xf numFmtId="0" fontId="0" fillId="10" borderId="15" xfId="0" applyFill="1" applyBorder="1" applyAlignment="1">
      <alignment horizontal="center"/>
    </xf>
    <xf numFmtId="0" fontId="1" fillId="12" borderId="0" xfId="0" applyFont="1" applyFill="1" applyBorder="1"/>
    <xf numFmtId="0" fontId="0" fillId="12" borderId="0" xfId="0" applyFill="1" applyBorder="1" applyAlignment="1"/>
    <xf numFmtId="0" fontId="10" fillId="0" borderId="1" xfId="0" applyFont="1" applyBorder="1"/>
    <xf numFmtId="0" fontId="13" fillId="3" borderId="3" xfId="0" applyFont="1" applyFill="1" applyBorder="1" applyAlignment="1">
      <alignment horizontal="center"/>
    </xf>
    <xf numFmtId="0" fontId="0" fillId="10" borderId="5" xfId="0" applyFill="1" applyBorder="1" applyAlignment="1">
      <alignment horizontal="center"/>
    </xf>
    <xf numFmtId="0" fontId="2" fillId="0" borderId="78" xfId="0" applyFont="1" applyFill="1" applyBorder="1" applyAlignment="1">
      <alignment horizontal="right"/>
    </xf>
    <xf numFmtId="0" fontId="0" fillId="0" borderId="79" xfId="0" applyFill="1" applyBorder="1" applyAlignment="1"/>
    <xf numFmtId="0" fontId="0" fillId="0" borderId="8" xfId="0" applyFill="1" applyBorder="1"/>
    <xf numFmtId="0" fontId="2" fillId="0" borderId="84" xfId="0" applyFont="1" applyFill="1" applyBorder="1" applyAlignment="1">
      <alignment horizontal="right"/>
    </xf>
    <xf numFmtId="0" fontId="1" fillId="0" borderId="2" xfId="0" applyFont="1" applyFill="1" applyBorder="1"/>
    <xf numFmtId="0" fontId="0" fillId="0" borderId="85" xfId="0" applyFill="1" applyBorder="1" applyAlignment="1"/>
    <xf numFmtId="0" fontId="0" fillId="0" borderId="2" xfId="0" applyFill="1" applyBorder="1" applyAlignment="1"/>
    <xf numFmtId="0" fontId="0" fillId="0" borderId="2" xfId="0" applyFill="1" applyBorder="1"/>
    <xf numFmtId="0" fontId="6" fillId="0" borderId="6" xfId="0" applyFont="1" applyBorder="1"/>
    <xf numFmtId="0" fontId="1" fillId="0" borderId="7" xfId="0" applyFont="1" applyBorder="1"/>
    <xf numFmtId="0" fontId="0" fillId="0" borderId="86" xfId="0" applyFill="1" applyBorder="1" applyAlignment="1"/>
    <xf numFmtId="0" fontId="1" fillId="0" borderId="0" xfId="0" applyFont="1" applyFill="1" applyBorder="1" applyAlignment="1">
      <alignment horizontal="left"/>
    </xf>
    <xf numFmtId="0" fontId="2" fillId="0" borderId="12" xfId="0" applyFont="1" applyFill="1" applyBorder="1" applyAlignment="1">
      <alignment horizontal="right"/>
    </xf>
    <xf numFmtId="0" fontId="1" fillId="0" borderId="20" xfId="0" applyFont="1" applyFill="1" applyBorder="1"/>
    <xf numFmtId="0" fontId="0" fillId="0" borderId="22" xfId="0" applyFill="1" applyBorder="1" applyAlignment="1"/>
    <xf numFmtId="0" fontId="2" fillId="12" borderId="21" xfId="0" applyFont="1" applyFill="1" applyBorder="1" applyAlignment="1">
      <alignment horizontal="right"/>
    </xf>
    <xf numFmtId="0" fontId="1" fillId="0" borderId="0" xfId="0" applyFont="1" applyFill="1" applyBorder="1" applyAlignment="1"/>
    <xf numFmtId="0" fontId="1" fillId="0" borderId="0" xfId="0" applyFont="1" applyFill="1" applyBorder="1" applyAlignment="1">
      <alignment horizontal="center"/>
    </xf>
    <xf numFmtId="0" fontId="0" fillId="10" borderId="80" xfId="0" applyFill="1" applyBorder="1" applyAlignment="1">
      <alignment horizontal="center" vertical="center"/>
    </xf>
    <xf numFmtId="0" fontId="0" fillId="10" borderId="19" xfId="0" applyFill="1" applyBorder="1" applyAlignment="1">
      <alignment horizontal="center" vertical="center"/>
    </xf>
    <xf numFmtId="0" fontId="0" fillId="10" borderId="70" xfId="0" applyFill="1" applyBorder="1" applyAlignment="1">
      <alignment horizontal="center" vertical="center"/>
    </xf>
    <xf numFmtId="0" fontId="0" fillId="10" borderId="15" xfId="0" applyFill="1" applyBorder="1" applyAlignment="1">
      <alignment horizontal="center" vertical="center"/>
    </xf>
    <xf numFmtId="0" fontId="0" fillId="10" borderId="26" xfId="0" applyFill="1" applyBorder="1" applyAlignment="1">
      <alignment horizontal="center" vertical="center"/>
    </xf>
    <xf numFmtId="0" fontId="0" fillId="10" borderId="81" xfId="0" applyFill="1" applyBorder="1" applyAlignment="1">
      <alignment horizontal="center" vertical="center"/>
    </xf>
    <xf numFmtId="0" fontId="0" fillId="10" borderId="5" xfId="0" applyFill="1" applyBorder="1" applyAlignment="1">
      <alignment horizontal="center" vertical="center"/>
    </xf>
    <xf numFmtId="0" fontId="3" fillId="0" borderId="0" xfId="0" applyFont="1" applyFill="1" applyBorder="1" applyAlignment="1">
      <alignment horizontal="center"/>
    </xf>
    <xf numFmtId="0" fontId="3" fillId="0" borderId="0" xfId="0" applyFont="1" applyFill="1" applyBorder="1" applyAlignment="1"/>
    <xf numFmtId="164" fontId="0" fillId="9" borderId="7" xfId="0" applyNumberFormat="1" applyFill="1" applyBorder="1" applyAlignment="1">
      <alignment horizontal="center"/>
    </xf>
    <xf numFmtId="0" fontId="2" fillId="12" borderId="15" xfId="0" applyFont="1" applyFill="1" applyBorder="1" applyAlignment="1">
      <alignment horizontal="right"/>
    </xf>
    <xf numFmtId="0" fontId="2" fillId="7" borderId="15" xfId="0" applyFont="1" applyFill="1" applyBorder="1" applyAlignment="1">
      <alignment horizontal="right"/>
    </xf>
    <xf numFmtId="2" fontId="0" fillId="10" borderId="44" xfId="0" applyNumberFormat="1" applyFill="1" applyBorder="1" applyAlignment="1">
      <alignment horizontal="center"/>
    </xf>
    <xf numFmtId="2" fontId="0" fillId="10" borderId="21" xfId="0" applyNumberFormat="1" applyFill="1" applyBorder="1" applyAlignment="1">
      <alignment horizontal="center"/>
    </xf>
    <xf numFmtId="0" fontId="1" fillId="6" borderId="25" xfId="0" applyFont="1" applyFill="1" applyBorder="1" applyAlignment="1">
      <alignment horizontal="center"/>
    </xf>
    <xf numFmtId="0" fontId="2" fillId="12" borderId="87" xfId="0" applyFont="1" applyFill="1" applyBorder="1" applyAlignment="1">
      <alignment horizontal="right"/>
    </xf>
    <xf numFmtId="0" fontId="0" fillId="12" borderId="2" xfId="0" applyFill="1" applyBorder="1"/>
    <xf numFmtId="0" fontId="2" fillId="7" borderId="71" xfId="0" applyFont="1" applyFill="1" applyBorder="1" applyAlignment="1">
      <alignment horizontal="right"/>
    </xf>
    <xf numFmtId="0" fontId="2" fillId="12" borderId="71" xfId="0" applyFont="1" applyFill="1" applyBorder="1" applyAlignment="1">
      <alignment horizontal="right"/>
    </xf>
    <xf numFmtId="0" fontId="2" fillId="12" borderId="90" xfId="0" applyFont="1" applyFill="1" applyBorder="1" applyAlignment="1">
      <alignment horizontal="right"/>
    </xf>
    <xf numFmtId="0" fontId="1" fillId="12" borderId="27" xfId="0" applyFont="1" applyFill="1" applyBorder="1"/>
    <xf numFmtId="0" fontId="0" fillId="12" borderId="28" xfId="0" applyFill="1" applyBorder="1" applyAlignment="1"/>
    <xf numFmtId="0" fontId="0" fillId="12" borderId="29" xfId="0" applyFill="1" applyBorder="1" applyAlignment="1"/>
    <xf numFmtId="0" fontId="0" fillId="12" borderId="7" xfId="0" applyFill="1" applyBorder="1"/>
    <xf numFmtId="0" fontId="2" fillId="12" borderId="83" xfId="0" applyFont="1" applyFill="1" applyBorder="1" applyAlignment="1">
      <alignment horizontal="right"/>
    </xf>
    <xf numFmtId="0" fontId="2" fillId="7" borderId="21" xfId="0" applyFont="1" applyFill="1" applyBorder="1" applyAlignment="1">
      <alignment horizontal="right"/>
    </xf>
    <xf numFmtId="0" fontId="2" fillId="12" borderId="29" xfId="0" applyFont="1" applyFill="1" applyBorder="1" applyAlignment="1">
      <alignment horizontal="right"/>
    </xf>
    <xf numFmtId="2" fontId="0" fillId="10" borderId="69" xfId="0" applyNumberFormat="1" applyFill="1" applyBorder="1" applyAlignment="1">
      <alignment horizontal="center"/>
    </xf>
    <xf numFmtId="2" fontId="0" fillId="10" borderId="71" xfId="0" applyNumberFormat="1" applyFill="1" applyBorder="1" applyAlignment="1">
      <alignment horizontal="center"/>
    </xf>
    <xf numFmtId="2" fontId="0" fillId="10" borderId="91" xfId="0" applyNumberFormat="1" applyFill="1" applyBorder="1" applyAlignment="1">
      <alignment horizontal="center"/>
    </xf>
    <xf numFmtId="0" fontId="12" fillId="3" borderId="23" xfId="0" applyFont="1" applyFill="1" applyBorder="1" applyAlignment="1">
      <alignment horizontal="center"/>
    </xf>
    <xf numFmtId="0" fontId="12" fillId="3" borderId="24" xfId="0" applyFont="1" applyFill="1" applyBorder="1" applyAlignment="1">
      <alignment horizontal="center"/>
    </xf>
    <xf numFmtId="0" fontId="12" fillId="3" borderId="25" xfId="0" applyFont="1" applyFill="1" applyBorder="1" applyAlignment="1">
      <alignment horizontal="center"/>
    </xf>
    <xf numFmtId="0" fontId="0" fillId="8" borderId="26" xfId="0" applyFill="1" applyBorder="1" applyAlignment="1">
      <alignment vertical="center"/>
    </xf>
    <xf numFmtId="0" fontId="1" fillId="8" borderId="71" xfId="0" applyFont="1" applyFill="1" applyBorder="1" applyAlignment="1">
      <alignment vertical="center"/>
    </xf>
    <xf numFmtId="0" fontId="1" fillId="8" borderId="26" xfId="0" applyFont="1" applyFill="1" applyBorder="1" applyAlignment="1">
      <alignment vertical="center"/>
    </xf>
    <xf numFmtId="0" fontId="13" fillId="3" borderId="94" xfId="0" applyFont="1" applyFill="1" applyBorder="1" applyAlignment="1">
      <alignment horizontal="center"/>
    </xf>
    <xf numFmtId="0" fontId="0" fillId="6" borderId="95" xfId="0" applyFill="1" applyBorder="1" applyAlignment="1">
      <alignment horizontal="center" vertical="center"/>
    </xf>
    <xf numFmtId="0" fontId="0" fillId="6" borderId="96" xfId="0" applyFill="1" applyBorder="1" applyAlignment="1">
      <alignment horizontal="center" vertical="center"/>
    </xf>
    <xf numFmtId="0" fontId="0" fillId="10" borderId="95" xfId="0" applyFill="1" applyBorder="1" applyAlignment="1">
      <alignment horizontal="center" vertical="center"/>
    </xf>
    <xf numFmtId="0" fontId="0" fillId="10" borderId="96" xfId="0" applyFill="1" applyBorder="1" applyAlignment="1">
      <alignment horizontal="center" vertical="center"/>
    </xf>
    <xf numFmtId="0" fontId="0" fillId="5" borderId="95" xfId="0" applyFill="1" applyBorder="1" applyAlignment="1">
      <alignment vertical="center" wrapText="1"/>
    </xf>
    <xf numFmtId="0" fontId="0" fillId="7" borderId="95" xfId="0" applyFill="1" applyBorder="1" applyAlignment="1">
      <alignment vertical="center" wrapText="1"/>
    </xf>
    <xf numFmtId="0" fontId="0" fillId="7" borderId="95" xfId="0" applyFill="1" applyBorder="1" applyAlignment="1">
      <alignment vertical="center"/>
    </xf>
    <xf numFmtId="0" fontId="0" fillId="0" borderId="74" xfId="0" applyBorder="1" applyAlignment="1">
      <alignment vertical="center"/>
    </xf>
    <xf numFmtId="0" fontId="0" fillId="0" borderId="75" xfId="0" applyBorder="1" applyAlignment="1">
      <alignment vertical="center"/>
    </xf>
    <xf numFmtId="0" fontId="1" fillId="9" borderId="66" xfId="0" applyFont="1" applyFill="1" applyBorder="1" applyAlignment="1">
      <alignment horizontal="center"/>
    </xf>
    <xf numFmtId="0" fontId="0" fillId="0" borderId="0" xfId="0" applyFill="1" applyAlignment="1">
      <alignment horizontal="left"/>
    </xf>
    <xf numFmtId="0" fontId="0" fillId="13" borderId="24" xfId="0" applyFill="1" applyBorder="1"/>
    <xf numFmtId="0" fontId="0" fillId="13" borderId="25" xfId="0" applyFill="1" applyBorder="1"/>
    <xf numFmtId="0" fontId="1" fillId="13" borderId="23" xfId="0" applyFont="1" applyFill="1" applyBorder="1"/>
    <xf numFmtId="0" fontId="0" fillId="6" borderId="66" xfId="0" applyFill="1" applyBorder="1" applyAlignment="1">
      <alignment horizontal="center"/>
    </xf>
    <xf numFmtId="0" fontId="1" fillId="2" borderId="0" xfId="0" applyFont="1" applyFill="1"/>
    <xf numFmtId="0" fontId="0" fillId="10" borderId="18" xfId="0" applyFill="1" applyBorder="1" applyAlignment="1">
      <alignment horizontal="center"/>
    </xf>
    <xf numFmtId="0" fontId="0" fillId="0" borderId="102" xfId="0" applyBorder="1" applyAlignment="1">
      <alignment horizontal="center"/>
    </xf>
    <xf numFmtId="0" fontId="12" fillId="3" borderId="25" xfId="0" applyFont="1" applyFill="1" applyBorder="1" applyAlignment="1">
      <alignment horizontal="center"/>
    </xf>
    <xf numFmtId="0" fontId="12" fillId="3" borderId="53" xfId="0" applyFont="1" applyFill="1" applyBorder="1" applyAlignment="1">
      <alignment horizontal="center"/>
    </xf>
    <xf numFmtId="0" fontId="12" fillId="3" borderId="42" xfId="0" applyFont="1" applyFill="1" applyBorder="1" applyAlignment="1">
      <alignment horizontal="center"/>
    </xf>
    <xf numFmtId="0" fontId="0" fillId="10" borderId="10" xfId="0" applyFill="1" applyBorder="1" applyAlignment="1">
      <alignment horizontal="center" vertical="center"/>
    </xf>
    <xf numFmtId="0" fontId="13" fillId="3" borderId="14" xfId="0" applyFont="1" applyFill="1" applyBorder="1" applyAlignment="1">
      <alignment horizontal="center"/>
    </xf>
    <xf numFmtId="0" fontId="0" fillId="6" borderId="10" xfId="0" applyFill="1" applyBorder="1" applyAlignment="1">
      <alignment horizontal="center" vertical="center"/>
    </xf>
    <xf numFmtId="0" fontId="0" fillId="6" borderId="13" xfId="0" applyFill="1" applyBorder="1" applyAlignment="1">
      <alignment horizontal="center" vertical="center"/>
    </xf>
    <xf numFmtId="0" fontId="13" fillId="4" borderId="10" xfId="0" applyFont="1" applyFill="1" applyBorder="1" applyAlignment="1">
      <alignment horizontal="center"/>
    </xf>
    <xf numFmtId="0" fontId="0" fillId="9" borderId="39" xfId="0" applyFill="1" applyBorder="1" applyAlignment="1">
      <alignment horizontal="right"/>
    </xf>
    <xf numFmtId="0" fontId="13" fillId="3" borderId="34" xfId="0" applyFont="1" applyFill="1" applyBorder="1" applyAlignment="1">
      <alignment horizontal="center"/>
    </xf>
    <xf numFmtId="0" fontId="12" fillId="3" borderId="42" xfId="0" applyFont="1" applyFill="1" applyBorder="1" applyAlignment="1">
      <alignment horizontal="center"/>
    </xf>
    <xf numFmtId="0" fontId="12" fillId="3" borderId="53" xfId="0" applyFont="1" applyFill="1" applyBorder="1" applyAlignment="1">
      <alignment horizontal="center"/>
    </xf>
    <xf numFmtId="0" fontId="13" fillId="3" borderId="34" xfId="0" applyFont="1" applyFill="1" applyBorder="1" applyAlignment="1">
      <alignment horizontal="center"/>
    </xf>
    <xf numFmtId="0" fontId="0" fillId="9" borderId="39" xfId="0" applyFill="1" applyBorder="1" applyAlignment="1">
      <alignment horizontal="right"/>
    </xf>
    <xf numFmtId="0" fontId="0" fillId="10" borderId="10" xfId="0" applyFill="1" applyBorder="1" applyAlignment="1">
      <alignment horizontal="center" vertical="center"/>
    </xf>
    <xf numFmtId="16" fontId="0" fillId="0" borderId="0" xfId="0" applyNumberFormat="1" applyFill="1"/>
    <xf numFmtId="0" fontId="0" fillId="0" borderId="104" xfId="0" applyBorder="1"/>
    <xf numFmtId="0" fontId="18" fillId="0" borderId="1" xfId="0" applyFont="1" applyBorder="1"/>
    <xf numFmtId="0" fontId="24" fillId="0" borderId="1" xfId="0" applyFont="1" applyBorder="1"/>
    <xf numFmtId="0" fontId="24" fillId="0" borderId="33" xfId="0" applyFont="1" applyBorder="1"/>
    <xf numFmtId="0" fontId="12" fillId="3" borderId="1" xfId="0" applyFont="1" applyFill="1" applyBorder="1" applyAlignment="1">
      <alignment horizontal="right"/>
    </xf>
    <xf numFmtId="0" fontId="0" fillId="0" borderId="105" xfId="0" applyBorder="1"/>
    <xf numFmtId="0" fontId="12" fillId="3" borderId="4" xfId="0" applyFont="1" applyFill="1" applyBorder="1" applyAlignment="1">
      <alignment horizontal="right"/>
    </xf>
    <xf numFmtId="0" fontId="0" fillId="0" borderId="26" xfId="0" applyBorder="1"/>
    <xf numFmtId="0" fontId="12" fillId="3" borderId="6" xfId="0" applyFont="1" applyFill="1" applyBorder="1" applyAlignment="1">
      <alignment horizontal="right"/>
    </xf>
    <xf numFmtId="0" fontId="0" fillId="0" borderId="31" xfId="0" applyBorder="1"/>
    <xf numFmtId="2" fontId="0" fillId="0" borderId="24" xfId="0" applyNumberFormat="1" applyBorder="1" applyAlignment="1">
      <alignment horizontal="center"/>
    </xf>
    <xf numFmtId="0" fontId="0" fillId="0" borderId="25" xfId="0" applyBorder="1"/>
    <xf numFmtId="0" fontId="13" fillId="3" borderId="23" xfId="0" applyFont="1" applyFill="1" applyBorder="1" applyAlignment="1">
      <alignment horizontal="right"/>
    </xf>
    <xf numFmtId="0" fontId="13" fillId="3" borderId="106" xfId="0" applyFont="1" applyFill="1" applyBorder="1" applyAlignment="1">
      <alignment horizontal="center"/>
    </xf>
    <xf numFmtId="0" fontId="0" fillId="0" borderId="31" xfId="0" applyFill="1" applyBorder="1" applyAlignment="1">
      <alignment horizontal="center"/>
    </xf>
    <xf numFmtId="0" fontId="2" fillId="0" borderId="2" xfId="0" applyFont="1" applyFill="1" applyBorder="1" applyAlignment="1">
      <alignment horizontal="right"/>
    </xf>
    <xf numFmtId="0" fontId="0" fillId="0" borderId="2" xfId="0" applyFill="1" applyBorder="1" applyAlignment="1">
      <alignment horizontal="center"/>
    </xf>
    <xf numFmtId="0" fontId="0" fillId="0" borderId="31" xfId="0" applyBorder="1" applyAlignment="1">
      <alignment horizontal="center"/>
    </xf>
    <xf numFmtId="0" fontId="0" fillId="0" borderId="70" xfId="0" applyBorder="1" applyAlignment="1">
      <alignment horizontal="center"/>
    </xf>
    <xf numFmtId="0" fontId="20" fillId="3" borderId="66" xfId="0" applyFont="1" applyFill="1" applyBorder="1" applyAlignment="1">
      <alignment horizontal="center"/>
    </xf>
    <xf numFmtId="0" fontId="20" fillId="3" borderId="25" xfId="0" applyFont="1" applyFill="1" applyBorder="1" applyAlignment="1">
      <alignment horizontal="center"/>
    </xf>
    <xf numFmtId="0" fontId="0" fillId="0" borderId="3" xfId="0" applyFill="1" applyBorder="1" applyAlignment="1">
      <alignment horizontal="center"/>
    </xf>
    <xf numFmtId="0" fontId="0" fillId="0" borderId="3" xfId="0" applyFill="1" applyBorder="1"/>
    <xf numFmtId="0" fontId="0" fillId="0" borderId="31" xfId="0" applyFill="1" applyBorder="1" applyAlignment="1"/>
    <xf numFmtId="2" fontId="0" fillId="0" borderId="36" xfId="0" applyNumberFormat="1" applyFill="1" applyBorder="1" applyAlignment="1">
      <alignment horizontal="center"/>
    </xf>
    <xf numFmtId="0" fontId="0" fillId="0" borderId="57" xfId="0" applyFill="1" applyBorder="1" applyAlignment="1">
      <alignment horizontal="center" vertical="center"/>
    </xf>
    <xf numFmtId="0" fontId="0" fillId="10" borderId="103" xfId="0" applyFill="1" applyBorder="1" applyAlignment="1">
      <alignment horizontal="center" vertical="center"/>
    </xf>
    <xf numFmtId="0" fontId="13" fillId="3" borderId="66" xfId="0" applyFont="1" applyFill="1" applyBorder="1" applyAlignment="1">
      <alignment horizontal="center"/>
    </xf>
    <xf numFmtId="0" fontId="13" fillId="3" borderId="112" xfId="0" applyFont="1" applyFill="1" applyBorder="1" applyAlignment="1">
      <alignment horizontal="center"/>
    </xf>
    <xf numFmtId="0" fontId="20" fillId="3" borderId="24" xfId="0" applyFont="1" applyFill="1" applyBorder="1" applyAlignment="1">
      <alignment horizontal="center"/>
    </xf>
    <xf numFmtId="0" fontId="13" fillId="3" borderId="25" xfId="0" applyFont="1" applyFill="1" applyBorder="1" applyAlignment="1">
      <alignment horizontal="center"/>
    </xf>
    <xf numFmtId="0" fontId="0" fillId="6" borderId="87" xfId="0" applyFill="1" applyBorder="1" applyAlignment="1">
      <alignment horizontal="center"/>
    </xf>
    <xf numFmtId="0" fontId="0" fillId="6" borderId="71" xfId="0" applyFill="1" applyBorder="1" applyAlignment="1">
      <alignment horizontal="center"/>
    </xf>
    <xf numFmtId="0" fontId="0" fillId="6" borderId="90" xfId="0" applyFill="1" applyBorder="1" applyAlignment="1">
      <alignment horizontal="center"/>
    </xf>
    <xf numFmtId="0" fontId="0" fillId="6" borderId="69" xfId="0" applyFill="1" applyBorder="1" applyAlignment="1">
      <alignment horizontal="center"/>
    </xf>
    <xf numFmtId="0" fontId="3" fillId="6" borderId="13" xfId="0" applyFont="1" applyFill="1" applyBorder="1" applyAlignment="1">
      <alignment horizontal="center"/>
    </xf>
    <xf numFmtId="0" fontId="0" fillId="6" borderId="27" xfId="0" applyFill="1" applyBorder="1" applyAlignment="1">
      <alignment horizontal="center"/>
    </xf>
    <xf numFmtId="0" fontId="1" fillId="12" borderId="0" xfId="0" applyFont="1" applyFill="1" applyBorder="1" applyAlignment="1">
      <alignment horizontal="right"/>
    </xf>
    <xf numFmtId="0" fontId="1" fillId="7" borderId="0" xfId="0" applyFont="1" applyFill="1" applyBorder="1" applyAlignment="1">
      <alignment horizontal="right"/>
    </xf>
    <xf numFmtId="0" fontId="2" fillId="12" borderId="1" xfId="0" applyFont="1" applyFill="1" applyBorder="1" applyAlignment="1">
      <alignment horizontal="right"/>
    </xf>
    <xf numFmtId="0" fontId="2" fillId="7" borderId="4" xfId="0" applyFont="1" applyFill="1" applyBorder="1" applyAlignment="1">
      <alignment horizontal="right"/>
    </xf>
    <xf numFmtId="0" fontId="2" fillId="12" borderId="4" xfId="0" applyFont="1" applyFill="1" applyBorder="1" applyAlignment="1">
      <alignment horizontal="right"/>
    </xf>
    <xf numFmtId="0" fontId="2" fillId="12" borderId="6" xfId="0" applyFont="1" applyFill="1" applyBorder="1" applyAlignment="1">
      <alignment horizontal="right"/>
    </xf>
    <xf numFmtId="0" fontId="1" fillId="2" borderId="23" xfId="0" applyFont="1" applyFill="1" applyBorder="1"/>
    <xf numFmtId="0" fontId="1" fillId="2" borderId="24" xfId="0" applyFont="1" applyFill="1" applyBorder="1"/>
    <xf numFmtId="0" fontId="2" fillId="2" borderId="24" xfId="0" applyFont="1" applyFill="1" applyBorder="1" applyAlignment="1">
      <alignment horizontal="right"/>
    </xf>
    <xf numFmtId="0" fontId="1" fillId="2" borderId="24" xfId="0" applyFont="1" applyFill="1" applyBorder="1" applyAlignment="1">
      <alignment horizontal="left"/>
    </xf>
    <xf numFmtId="0" fontId="1" fillId="2" borderId="25" xfId="0" applyFont="1" applyFill="1" applyBorder="1" applyAlignment="1">
      <alignment horizontal="left"/>
    </xf>
    <xf numFmtId="0" fontId="0" fillId="6" borderId="94" xfId="0" applyFill="1" applyBorder="1" applyAlignment="1">
      <alignment horizontal="center" vertical="center"/>
    </xf>
    <xf numFmtId="0" fontId="0" fillId="10" borderId="94" xfId="0" applyFill="1" applyBorder="1" applyAlignment="1">
      <alignment horizontal="center" vertical="center"/>
    </xf>
    <xf numFmtId="0" fontId="1" fillId="9" borderId="24" xfId="0" applyFont="1" applyFill="1" applyBorder="1" applyAlignment="1">
      <alignment horizontal="right"/>
    </xf>
    <xf numFmtId="0" fontId="1" fillId="9" borderId="25" xfId="0" applyFont="1" applyFill="1" applyBorder="1" applyAlignment="1">
      <alignment horizontal="center"/>
    </xf>
    <xf numFmtId="0" fontId="0" fillId="9" borderId="1" xfId="0" applyFill="1" applyBorder="1" applyAlignment="1">
      <alignment horizontal="right"/>
    </xf>
    <xf numFmtId="0" fontId="0" fillId="9" borderId="4" xfId="0" applyFill="1" applyBorder="1" applyAlignment="1">
      <alignment horizontal="right"/>
    </xf>
    <xf numFmtId="0" fontId="0" fillId="9" borderId="6" xfId="0" applyFill="1" applyBorder="1" applyAlignment="1">
      <alignment horizontal="right"/>
    </xf>
    <xf numFmtId="0" fontId="0" fillId="9" borderId="66" xfId="0" applyFill="1" applyBorder="1" applyAlignment="1">
      <alignment horizontal="right"/>
    </xf>
    <xf numFmtId="0" fontId="0" fillId="9" borderId="66" xfId="0" applyFill="1" applyBorder="1" applyAlignment="1">
      <alignment horizontal="center"/>
    </xf>
    <xf numFmtId="0" fontId="0" fillId="10" borderId="66" xfId="0" applyFill="1" applyBorder="1" applyAlignment="1">
      <alignment horizontal="center"/>
    </xf>
    <xf numFmtId="0" fontId="0" fillId="10" borderId="66" xfId="0" applyFill="1" applyBorder="1" applyAlignment="1">
      <alignment horizontal="center" vertical="center"/>
    </xf>
    <xf numFmtId="0" fontId="1" fillId="9" borderId="23" xfId="0" applyFont="1" applyFill="1" applyBorder="1"/>
    <xf numFmtId="0" fontId="0" fillId="9" borderId="24" xfId="0" applyFill="1" applyBorder="1"/>
    <xf numFmtId="0" fontId="0" fillId="9" borderId="25" xfId="0" applyFill="1" applyBorder="1"/>
    <xf numFmtId="0" fontId="0" fillId="7" borderId="10" xfId="0" applyFill="1" applyBorder="1" applyAlignment="1">
      <alignment horizontal="center"/>
    </xf>
    <xf numFmtId="0" fontId="13" fillId="3" borderId="42" xfId="0" applyFont="1" applyFill="1" applyBorder="1" applyAlignment="1">
      <alignment horizontal="center"/>
    </xf>
    <xf numFmtId="0" fontId="0" fillId="10" borderId="44" xfId="0" applyFill="1" applyBorder="1" applyAlignment="1">
      <alignment horizontal="center"/>
    </xf>
    <xf numFmtId="0" fontId="0" fillId="10" borderId="21" xfId="0" applyFill="1" applyBorder="1" applyAlignment="1">
      <alignment horizontal="center"/>
    </xf>
    <xf numFmtId="2" fontId="0" fillId="0" borderId="76" xfId="0" applyNumberFormat="1" applyBorder="1" applyAlignment="1">
      <alignment horizontal="center"/>
    </xf>
    <xf numFmtId="0" fontId="12" fillId="3" borderId="113" xfId="0" applyFont="1" applyFill="1" applyBorder="1" applyAlignment="1">
      <alignment horizontal="center"/>
    </xf>
    <xf numFmtId="0" fontId="0" fillId="10" borderId="114" xfId="0" applyFill="1" applyBorder="1" applyAlignment="1">
      <alignment horizontal="center"/>
    </xf>
    <xf numFmtId="0" fontId="0" fillId="0" borderId="115" xfId="0" applyBorder="1"/>
    <xf numFmtId="0" fontId="0" fillId="0" borderId="116" xfId="0" applyBorder="1"/>
    <xf numFmtId="0" fontId="0" fillId="10" borderId="117" xfId="0" applyFill="1" applyBorder="1" applyAlignment="1">
      <alignment horizontal="center"/>
    </xf>
    <xf numFmtId="0" fontId="13" fillId="3" borderId="118" xfId="0" applyFont="1" applyFill="1" applyBorder="1" applyAlignment="1">
      <alignment horizontal="center"/>
    </xf>
    <xf numFmtId="0" fontId="0" fillId="0" borderId="0" xfId="0" applyFill="1" applyBorder="1" applyAlignment="1">
      <alignment horizontal="center" vertical="center"/>
    </xf>
    <xf numFmtId="0" fontId="13" fillId="0" borderId="0" xfId="0" applyFont="1" applyFill="1" applyBorder="1" applyAlignment="1">
      <alignment horizontal="center"/>
    </xf>
    <xf numFmtId="0" fontId="0" fillId="0" borderId="0" xfId="0" applyFont="1" applyFill="1" applyBorder="1" applyAlignment="1">
      <alignment horizontal="center"/>
    </xf>
    <xf numFmtId="2" fontId="0" fillId="10" borderId="13" xfId="0" applyNumberFormat="1" applyFont="1" applyFill="1" applyBorder="1" applyAlignment="1">
      <alignment horizontal="center"/>
    </xf>
    <xf numFmtId="2" fontId="0" fillId="10" borderId="10" xfId="0" applyNumberFormat="1" applyFont="1" applyFill="1" applyBorder="1" applyAlignment="1">
      <alignment horizontal="center"/>
    </xf>
    <xf numFmtId="2" fontId="0" fillId="10" borderId="49" xfId="0" applyNumberFormat="1" applyFont="1" applyFill="1" applyBorder="1" applyAlignment="1">
      <alignment horizontal="center"/>
    </xf>
    <xf numFmtId="0" fontId="0" fillId="10" borderId="64" xfId="0" applyFill="1" applyBorder="1" applyAlignment="1">
      <alignment horizontal="center"/>
    </xf>
    <xf numFmtId="0" fontId="0" fillId="0" borderId="0" xfId="0" applyFill="1" applyBorder="1" applyAlignment="1">
      <alignment horizontal="center" vertical="center"/>
    </xf>
    <xf numFmtId="0" fontId="0" fillId="10" borderId="13" xfId="0" applyFill="1" applyBorder="1" applyAlignment="1">
      <alignment horizontal="center" vertical="center"/>
    </xf>
    <xf numFmtId="0" fontId="0" fillId="10" borderId="10" xfId="0" applyFill="1" applyBorder="1" applyAlignment="1">
      <alignment horizontal="center" vertical="center"/>
    </xf>
    <xf numFmtId="0" fontId="13" fillId="3" borderId="42" xfId="0" applyFont="1" applyFill="1" applyBorder="1" applyAlignment="1">
      <alignment horizontal="center"/>
    </xf>
    <xf numFmtId="0" fontId="12" fillId="3" borderId="42" xfId="0" applyFont="1" applyFill="1" applyBorder="1" applyAlignment="1">
      <alignment horizontal="center"/>
    </xf>
    <xf numFmtId="0" fontId="13" fillId="0" borderId="0" xfId="0" applyFont="1" applyFill="1" applyBorder="1" applyAlignment="1">
      <alignment horizontal="center"/>
    </xf>
    <xf numFmtId="0" fontId="0" fillId="7" borderId="5" xfId="0" applyFill="1" applyBorder="1" applyAlignment="1">
      <alignment horizontal="left"/>
    </xf>
    <xf numFmtId="0" fontId="12" fillId="3" borderId="23" xfId="0" applyFont="1" applyFill="1" applyBorder="1" applyAlignment="1">
      <alignment horizontal="center"/>
    </xf>
    <xf numFmtId="0" fontId="12" fillId="3" borderId="25" xfId="0" applyFont="1" applyFill="1" applyBorder="1" applyAlignment="1">
      <alignment horizontal="center"/>
    </xf>
    <xf numFmtId="0" fontId="0" fillId="0" borderId="58" xfId="0" applyBorder="1" applyAlignment="1">
      <alignment horizontal="center" vertical="center"/>
    </xf>
    <xf numFmtId="0" fontId="12" fillId="3" borderId="24" xfId="0" applyFont="1" applyFill="1" applyBorder="1" applyAlignment="1">
      <alignment horizontal="center"/>
    </xf>
    <xf numFmtId="0" fontId="12" fillId="3" borderId="53" xfId="0" applyFont="1" applyFill="1" applyBorder="1" applyAlignment="1">
      <alignment horizontal="center"/>
    </xf>
    <xf numFmtId="0" fontId="13" fillId="3" borderId="34" xfId="0" applyFont="1" applyFill="1" applyBorder="1" applyAlignment="1">
      <alignment horizontal="center"/>
    </xf>
    <xf numFmtId="0" fontId="0" fillId="0" borderId="0" xfId="0" applyBorder="1" applyAlignment="1">
      <alignment horizontal="center" vertical="center"/>
    </xf>
    <xf numFmtId="0" fontId="13" fillId="4" borderId="10" xfId="0" applyFont="1" applyFill="1" applyBorder="1" applyAlignment="1">
      <alignment horizontal="center"/>
    </xf>
    <xf numFmtId="0" fontId="0" fillId="0" borderId="0" xfId="0" applyAlignment="1">
      <alignment horizontal="left" wrapText="1"/>
    </xf>
    <xf numFmtId="0" fontId="0" fillId="9" borderId="39" xfId="0" applyFill="1" applyBorder="1" applyAlignment="1">
      <alignment horizontal="right"/>
    </xf>
    <xf numFmtId="0" fontId="0" fillId="6" borderId="13" xfId="0" applyFill="1" applyBorder="1" applyAlignment="1">
      <alignment horizontal="center" vertical="center"/>
    </xf>
    <xf numFmtId="0" fontId="0" fillId="5" borderId="10" xfId="0" applyFill="1" applyBorder="1" applyAlignment="1">
      <alignment horizontal="center"/>
    </xf>
    <xf numFmtId="0" fontId="13" fillId="3" borderId="14" xfId="0" applyFont="1" applyFill="1" applyBorder="1" applyAlignment="1">
      <alignment horizontal="center"/>
    </xf>
    <xf numFmtId="0" fontId="0" fillId="6" borderId="10" xfId="0" applyFill="1" applyBorder="1" applyAlignment="1">
      <alignment horizontal="center" vertical="center"/>
    </xf>
    <xf numFmtId="0" fontId="0" fillId="7" borderId="10" xfId="0" applyFill="1" applyBorder="1" applyAlignment="1">
      <alignment horizontal="center"/>
    </xf>
    <xf numFmtId="0" fontId="1" fillId="7" borderId="0" xfId="0" applyFont="1" applyFill="1" applyBorder="1" applyAlignment="1">
      <alignment horizontal="left" wrapText="1"/>
    </xf>
    <xf numFmtId="0" fontId="1" fillId="10" borderId="23" xfId="0" applyFont="1" applyFill="1" applyBorder="1" applyAlignment="1">
      <alignment horizontal="center"/>
    </xf>
    <xf numFmtId="0" fontId="0" fillId="10" borderId="22" xfId="0" applyFill="1" applyBorder="1" applyAlignment="1">
      <alignment horizontal="center"/>
    </xf>
    <xf numFmtId="2" fontId="0" fillId="10" borderId="0" xfId="0" applyNumberFormat="1" applyFill="1" applyBorder="1" applyAlignment="1">
      <alignment horizontal="center"/>
    </xf>
    <xf numFmtId="0" fontId="0" fillId="9" borderId="42" xfId="0" applyFill="1" applyBorder="1" applyAlignment="1">
      <alignment horizontal="right"/>
    </xf>
    <xf numFmtId="164" fontId="0" fillId="9" borderId="43" xfId="0" applyNumberFormat="1" applyFill="1" applyBorder="1" applyAlignment="1">
      <alignment horizontal="center"/>
    </xf>
    <xf numFmtId="2" fontId="0" fillId="6" borderId="13" xfId="0" applyNumberFormat="1" applyFont="1" applyFill="1" applyBorder="1" applyAlignment="1">
      <alignment horizontal="center"/>
    </xf>
    <xf numFmtId="2" fontId="0" fillId="6" borderId="10" xfId="0" applyNumberFormat="1" applyFont="1" applyFill="1" applyBorder="1" applyAlignment="1">
      <alignment horizontal="center"/>
    </xf>
    <xf numFmtId="2" fontId="0" fillId="6" borderId="49" xfId="0" applyNumberFormat="1" applyFont="1" applyFill="1" applyBorder="1" applyAlignment="1">
      <alignment horizontal="center"/>
    </xf>
    <xf numFmtId="2" fontId="0" fillId="0" borderId="0" xfId="0" applyNumberFormat="1" applyFill="1" applyBorder="1" applyAlignment="1">
      <alignment horizontal="center"/>
    </xf>
    <xf numFmtId="0" fontId="20" fillId="3" borderId="67" xfId="0" applyFont="1" applyFill="1" applyBorder="1" applyAlignment="1">
      <alignment horizontal="center"/>
    </xf>
    <xf numFmtId="0" fontId="0" fillId="12" borderId="51" xfId="0" applyFill="1" applyBorder="1" applyAlignment="1">
      <alignment horizontal="center" vertical="center"/>
    </xf>
    <xf numFmtId="0" fontId="0" fillId="7" borderId="41" xfId="0" applyFill="1" applyBorder="1" applyAlignment="1">
      <alignment horizontal="center" vertical="center"/>
    </xf>
    <xf numFmtId="0" fontId="0" fillId="12" borderId="41" xfId="0" applyFill="1" applyBorder="1" applyAlignment="1">
      <alignment horizontal="center" vertical="center"/>
    </xf>
    <xf numFmtId="0" fontId="0" fillId="12" borderId="48" xfId="0" applyFill="1" applyBorder="1" applyAlignment="1">
      <alignment horizontal="center" vertical="center"/>
    </xf>
    <xf numFmtId="0" fontId="0" fillId="0" borderId="0" xfId="0"/>
    <xf numFmtId="0" fontId="1" fillId="0" borderId="0" xfId="0" applyFont="1"/>
    <xf numFmtId="0" fontId="3" fillId="0" borderId="0" xfId="0" applyFont="1"/>
    <xf numFmtId="0" fontId="0" fillId="2" borderId="0" xfId="0" applyFill="1"/>
    <xf numFmtId="0" fontId="8" fillId="0" borderId="1" xfId="0" applyFont="1" applyBorder="1"/>
    <xf numFmtId="0" fontId="0" fillId="0" borderId="2" xfId="0" applyBorder="1"/>
    <xf numFmtId="0" fontId="0" fillId="0" borderId="3" xfId="0" applyBorder="1"/>
    <xf numFmtId="0" fontId="5" fillId="0" borderId="4" xfId="0" applyFont="1" applyBorder="1"/>
    <xf numFmtId="0" fontId="0" fillId="0" borderId="0" xfId="0" applyBorder="1"/>
    <xf numFmtId="0" fontId="1" fillId="0" borderId="0" xfId="0" applyFont="1" applyBorder="1"/>
    <xf numFmtId="0" fontId="0" fillId="0" borderId="5" xfId="0" applyBorder="1"/>
    <xf numFmtId="0" fontId="0" fillId="0" borderId="4" xfId="0" applyBorder="1"/>
    <xf numFmtId="0" fontId="0" fillId="0" borderId="6" xfId="0" applyBorder="1"/>
    <xf numFmtId="0" fontId="0" fillId="0" borderId="7" xfId="0" applyBorder="1"/>
    <xf numFmtId="0" fontId="0" fillId="0" borderId="8" xfId="0" applyBorder="1"/>
    <xf numFmtId="0" fontId="3" fillId="0" borderId="2" xfId="0" applyFont="1" applyBorder="1"/>
    <xf numFmtId="0" fontId="9" fillId="0" borderId="1" xfId="0" applyFont="1" applyBorder="1"/>
    <xf numFmtId="0" fontId="1" fillId="0" borderId="2" xfId="0" applyFont="1" applyBorder="1"/>
    <xf numFmtId="0" fontId="6" fillId="0" borderId="4" xfId="0" applyFont="1" applyBorder="1"/>
    <xf numFmtId="0" fontId="7" fillId="0" borderId="4" xfId="0" applyFont="1" applyBorder="1"/>
    <xf numFmtId="0" fontId="0" fillId="0" borderId="0" xfId="0" applyFill="1" applyBorder="1"/>
    <xf numFmtId="0" fontId="0" fillId="0" borderId="0" xfId="0" applyAlignment="1">
      <alignment horizontal="left" wrapText="1"/>
    </xf>
    <xf numFmtId="0" fontId="0" fillId="0" borderId="0" xfId="0" applyAlignment="1">
      <alignment horizontal="center"/>
    </xf>
    <xf numFmtId="0" fontId="0" fillId="0" borderId="9" xfId="0" applyBorder="1"/>
    <xf numFmtId="0" fontId="13" fillId="3" borderId="10" xfId="0" applyFont="1" applyFill="1" applyBorder="1" applyAlignment="1">
      <alignment horizontal="center"/>
    </xf>
    <xf numFmtId="0" fontId="4" fillId="7" borderId="10" xfId="0" applyFont="1" applyFill="1" applyBorder="1" applyAlignment="1">
      <alignment horizontal="center"/>
    </xf>
    <xf numFmtId="0" fontId="0" fillId="8" borderId="10" xfId="0" applyFill="1" applyBorder="1" applyAlignment="1">
      <alignment horizontal="center"/>
    </xf>
    <xf numFmtId="0" fontId="0" fillId="7" borderId="10" xfId="0" applyFill="1" applyBorder="1" applyAlignment="1">
      <alignment horizontal="center"/>
    </xf>
    <xf numFmtId="0" fontId="0" fillId="0" borderId="10" xfId="0" applyFill="1" applyBorder="1" applyAlignment="1">
      <alignment horizontal="center"/>
    </xf>
    <xf numFmtId="0" fontId="0" fillId="5" borderId="10" xfId="0" applyFill="1" applyBorder="1" applyAlignment="1">
      <alignment horizontal="center"/>
    </xf>
    <xf numFmtId="0" fontId="0" fillId="10" borderId="10" xfId="0" applyFill="1" applyBorder="1" applyAlignment="1">
      <alignment horizontal="center"/>
    </xf>
    <xf numFmtId="0" fontId="2" fillId="0" borderId="0" xfId="0" applyFont="1"/>
    <xf numFmtId="0" fontId="0" fillId="0" borderId="0" xfId="0" applyAlignment="1">
      <alignment horizontal="center" vertical="center"/>
    </xf>
    <xf numFmtId="0" fontId="13" fillId="4" borderId="10" xfId="0" applyFont="1" applyFill="1" applyBorder="1" applyAlignment="1">
      <alignment horizontal="center" vertical="center"/>
    </xf>
    <xf numFmtId="0" fontId="13" fillId="3" borderId="10" xfId="0" applyFont="1" applyFill="1" applyBorder="1" applyAlignment="1">
      <alignment horizontal="center" vertical="center" wrapText="1"/>
    </xf>
    <xf numFmtId="16" fontId="0" fillId="8" borderId="10" xfId="0" applyNumberFormat="1" applyFill="1" applyBorder="1" applyAlignment="1">
      <alignment horizontal="center"/>
    </xf>
    <xf numFmtId="0" fontId="13" fillId="3" borderId="10" xfId="0" applyFont="1" applyFill="1" applyBorder="1" applyAlignment="1">
      <alignment horizontal="center" vertical="center"/>
    </xf>
    <xf numFmtId="0" fontId="4" fillId="0" borderId="0" xfId="0" applyFont="1" applyFill="1" applyBorder="1" applyAlignment="1">
      <alignment horizontal="center"/>
    </xf>
    <xf numFmtId="0" fontId="13" fillId="4" borderId="10" xfId="0" applyFont="1" applyFill="1" applyBorder="1" applyAlignment="1">
      <alignment horizontal="right" vertical="center"/>
    </xf>
    <xf numFmtId="0" fontId="4" fillId="7" borderId="10" xfId="0" applyFont="1" applyFill="1" applyBorder="1" applyAlignment="1">
      <alignment horizontal="center" vertical="center"/>
    </xf>
    <xf numFmtId="0" fontId="0" fillId="7" borderId="10" xfId="0" applyFill="1" applyBorder="1" applyAlignment="1">
      <alignment horizontal="center" vertical="center"/>
    </xf>
    <xf numFmtId="0" fontId="0" fillId="2" borderId="10" xfId="0" applyFill="1" applyBorder="1" applyAlignment="1">
      <alignment horizontal="center"/>
    </xf>
    <xf numFmtId="0" fontId="0" fillId="2" borderId="10" xfId="0" applyFill="1" applyBorder="1"/>
    <xf numFmtId="0" fontId="0" fillId="6" borderId="9" xfId="0" applyFill="1" applyBorder="1"/>
    <xf numFmtId="0" fontId="1" fillId="0" borderId="0" xfId="0" applyFont="1" applyFill="1" applyBorder="1"/>
    <xf numFmtId="0" fontId="0" fillId="0" borderId="0" xfId="0" applyFill="1"/>
    <xf numFmtId="0" fontId="1" fillId="8" borderId="10" xfId="0" applyFont="1" applyFill="1" applyBorder="1" applyAlignment="1">
      <alignment vertical="center"/>
    </xf>
    <xf numFmtId="0" fontId="13" fillId="3" borderId="14" xfId="0" applyFont="1" applyFill="1" applyBorder="1" applyAlignment="1">
      <alignment horizontal="center"/>
    </xf>
    <xf numFmtId="0" fontId="6" fillId="0" borderId="0" xfId="0" applyFont="1" applyBorder="1"/>
    <xf numFmtId="0" fontId="3" fillId="0" borderId="0" xfId="0" applyFont="1" applyBorder="1"/>
    <xf numFmtId="0" fontId="18" fillId="0" borderId="2" xfId="0" applyFont="1" applyBorder="1"/>
    <xf numFmtId="0" fontId="0" fillId="0" borderId="7" xfId="0" applyFill="1" applyBorder="1"/>
    <xf numFmtId="0" fontId="0" fillId="0" borderId="0" xfId="0" applyBorder="1" applyAlignment="1">
      <alignment horizontal="center"/>
    </xf>
    <xf numFmtId="2" fontId="0" fillId="0" borderId="0" xfId="0" applyNumberFormat="1" applyBorder="1" applyAlignment="1">
      <alignment horizontal="center"/>
    </xf>
    <xf numFmtId="0" fontId="0" fillId="6" borderId="10" xfId="0" applyFill="1" applyBorder="1" applyAlignment="1">
      <alignment horizontal="center"/>
    </xf>
    <xf numFmtId="0" fontId="1" fillId="12" borderId="10" xfId="0" applyFont="1" applyFill="1" applyBorder="1"/>
    <xf numFmtId="0" fontId="2" fillId="12" borderId="10" xfId="0" applyFont="1" applyFill="1" applyBorder="1" applyAlignment="1">
      <alignment horizontal="right"/>
    </xf>
    <xf numFmtId="0" fontId="2" fillId="7" borderId="10" xfId="0" applyFont="1" applyFill="1" applyBorder="1" applyAlignment="1">
      <alignment horizontal="right"/>
    </xf>
    <xf numFmtId="0" fontId="0" fillId="12" borderId="14" xfId="0" applyFill="1" applyBorder="1" applyAlignment="1"/>
    <xf numFmtId="0" fontId="0" fillId="12" borderId="21" xfId="0" applyFill="1" applyBorder="1" applyAlignment="1"/>
    <xf numFmtId="0" fontId="0" fillId="12" borderId="15" xfId="0" applyFill="1" applyBorder="1" applyAlignment="1"/>
    <xf numFmtId="0" fontId="18" fillId="0" borderId="0" xfId="0" applyFont="1" applyBorder="1"/>
    <xf numFmtId="0" fontId="4" fillId="0" borderId="10" xfId="0" applyFont="1" applyFill="1" applyBorder="1" applyAlignment="1">
      <alignment horizontal="center"/>
    </xf>
    <xf numFmtId="0" fontId="8" fillId="0" borderId="4" xfId="0" applyFont="1" applyBorder="1"/>
    <xf numFmtId="0" fontId="4" fillId="0" borderId="26" xfId="0" applyFont="1" applyFill="1" applyBorder="1" applyAlignment="1">
      <alignment horizontal="center"/>
    </xf>
    <xf numFmtId="0" fontId="2" fillId="0" borderId="27" xfId="0" applyFont="1" applyFill="1" applyBorder="1" applyAlignment="1">
      <alignment horizontal="right"/>
    </xf>
    <xf numFmtId="0" fontId="1" fillId="0" borderId="27" xfId="0" applyFont="1" applyFill="1" applyBorder="1"/>
    <xf numFmtId="0" fontId="0" fillId="0" borderId="28" xfId="0" applyFill="1" applyBorder="1" applyAlignment="1"/>
    <xf numFmtId="0" fontId="0" fillId="0" borderId="29" xfId="0" applyFill="1" applyBorder="1" applyAlignment="1"/>
    <xf numFmtId="0" fontId="0" fillId="0" borderId="30" xfId="0" applyFill="1" applyBorder="1" applyAlignment="1"/>
    <xf numFmtId="0" fontId="0" fillId="0" borderId="27" xfId="0" applyFill="1" applyBorder="1" applyAlignment="1">
      <alignment horizontal="center"/>
    </xf>
    <xf numFmtId="0" fontId="2" fillId="0" borderId="0" xfId="0" applyFont="1" applyFill="1" applyBorder="1" applyAlignment="1">
      <alignment horizontal="right"/>
    </xf>
    <xf numFmtId="0" fontId="0" fillId="0" borderId="0" xfId="0" applyFill="1" applyBorder="1" applyAlignment="1"/>
    <xf numFmtId="0" fontId="0" fillId="0" borderId="0" xfId="0" applyFill="1" applyBorder="1" applyAlignment="1">
      <alignment horizontal="center"/>
    </xf>
    <xf numFmtId="0" fontId="1" fillId="0" borderId="7" xfId="0" applyFont="1" applyFill="1" applyBorder="1"/>
    <xf numFmtId="0" fontId="0" fillId="0" borderId="7" xfId="0" applyFill="1" applyBorder="1" applyAlignment="1"/>
    <xf numFmtId="0" fontId="0" fillId="0" borderId="8" xfId="0" applyFill="1" applyBorder="1" applyAlignment="1">
      <alignment horizontal="center"/>
    </xf>
    <xf numFmtId="0" fontId="0" fillId="10" borderId="10" xfId="0" applyFill="1" applyBorder="1" applyAlignment="1">
      <alignment horizontal="center" vertical="center"/>
    </xf>
    <xf numFmtId="0" fontId="0" fillId="6" borderId="10" xfId="0" applyFill="1" applyBorder="1" applyAlignment="1">
      <alignment horizontal="center" vertical="center"/>
    </xf>
    <xf numFmtId="0" fontId="0" fillId="10" borderId="13" xfId="0" applyFill="1" applyBorder="1" applyAlignment="1">
      <alignment horizontal="center" vertical="center"/>
    </xf>
    <xf numFmtId="0" fontId="0" fillId="6" borderId="13" xfId="0" applyFill="1" applyBorder="1" applyAlignment="1">
      <alignment horizontal="center" vertical="center"/>
    </xf>
    <xf numFmtId="0" fontId="0" fillId="12" borderId="0" xfId="0" applyFill="1" applyBorder="1"/>
    <xf numFmtId="0" fontId="0" fillId="7" borderId="0" xfId="0" applyFill="1" applyBorder="1"/>
    <xf numFmtId="0" fontId="8" fillId="0" borderId="33" xfId="0" applyFont="1" applyBorder="1"/>
    <xf numFmtId="0" fontId="0" fillId="0" borderId="34" xfId="0" applyBorder="1"/>
    <xf numFmtId="0" fontId="18" fillId="0" borderId="34" xfId="0" applyFont="1" applyBorder="1"/>
    <xf numFmtId="0" fontId="5" fillId="0" borderId="36" xfId="0" applyFont="1" applyBorder="1"/>
    <xf numFmtId="0" fontId="0" fillId="10" borderId="37" xfId="0" applyFill="1" applyBorder="1" applyAlignment="1">
      <alignment horizontal="center"/>
    </xf>
    <xf numFmtId="0" fontId="0" fillId="0" borderId="36" xfId="0" applyBorder="1"/>
    <xf numFmtId="0" fontId="0" fillId="0" borderId="38" xfId="0" applyBorder="1"/>
    <xf numFmtId="0" fontId="0" fillId="0" borderId="39" xfId="0" applyBorder="1"/>
    <xf numFmtId="0" fontId="0" fillId="0" borderId="39" xfId="0" applyFill="1" applyBorder="1"/>
    <xf numFmtId="0" fontId="0" fillId="0" borderId="40" xfId="0" applyBorder="1"/>
    <xf numFmtId="0" fontId="13" fillId="3" borderId="35" xfId="0" applyFont="1" applyFill="1" applyBorder="1" applyAlignment="1">
      <alignment horizontal="center"/>
    </xf>
    <xf numFmtId="0" fontId="0" fillId="10" borderId="41" xfId="0" applyFill="1" applyBorder="1" applyAlignment="1">
      <alignment horizontal="center"/>
    </xf>
    <xf numFmtId="0" fontId="0" fillId="9" borderId="39" xfId="0" applyFill="1" applyBorder="1" applyAlignment="1">
      <alignment horizontal="right"/>
    </xf>
    <xf numFmtId="0" fontId="0" fillId="9" borderId="39" xfId="0" applyFill="1" applyBorder="1" applyAlignment="1">
      <alignment horizontal="center"/>
    </xf>
    <xf numFmtId="0" fontId="0" fillId="9" borderId="40" xfId="0" applyFill="1" applyBorder="1" applyAlignment="1">
      <alignment horizontal="center"/>
    </xf>
    <xf numFmtId="0" fontId="0" fillId="12" borderId="10" xfId="0" applyFill="1" applyBorder="1" applyAlignment="1">
      <alignment horizontal="center"/>
    </xf>
    <xf numFmtId="0" fontId="0" fillId="6" borderId="10" xfId="0" applyFont="1" applyFill="1" applyBorder="1" applyAlignment="1">
      <alignment horizontal="center"/>
    </xf>
    <xf numFmtId="0" fontId="0" fillId="10" borderId="14" xfId="0" applyFill="1" applyBorder="1" applyAlignment="1">
      <alignment horizontal="center"/>
    </xf>
    <xf numFmtId="0" fontId="0" fillId="0" borderId="45" xfId="0" applyBorder="1"/>
    <xf numFmtId="2" fontId="0" fillId="0" borderId="46" xfId="0" applyNumberFormat="1" applyBorder="1" applyAlignment="1">
      <alignment horizontal="center"/>
    </xf>
    <xf numFmtId="0" fontId="0" fillId="0" borderId="47" xfId="0" applyBorder="1" applyAlignment="1">
      <alignment horizontal="center"/>
    </xf>
    <xf numFmtId="0" fontId="0" fillId="12" borderId="41" xfId="0" applyFill="1" applyBorder="1" applyAlignment="1">
      <alignment horizontal="center"/>
    </xf>
    <xf numFmtId="0" fontId="0" fillId="7" borderId="41" xfId="0" applyFill="1" applyBorder="1" applyAlignment="1">
      <alignment horizontal="center"/>
    </xf>
    <xf numFmtId="0" fontId="0" fillId="12" borderId="48" xfId="0" applyFill="1" applyBorder="1" applyAlignment="1">
      <alignment horizontal="center"/>
    </xf>
    <xf numFmtId="0" fontId="0" fillId="6" borderId="49" xfId="0" applyFont="1" applyFill="1" applyBorder="1" applyAlignment="1">
      <alignment horizontal="center"/>
    </xf>
    <xf numFmtId="0" fontId="0" fillId="10" borderId="49" xfId="0" applyFill="1" applyBorder="1" applyAlignment="1">
      <alignment horizontal="center"/>
    </xf>
    <xf numFmtId="0" fontId="0" fillId="12" borderId="49" xfId="0" applyFill="1" applyBorder="1" applyAlignment="1">
      <alignment horizontal="center"/>
    </xf>
    <xf numFmtId="0" fontId="0" fillId="10" borderId="50" xfId="0" applyFill="1" applyBorder="1" applyAlignment="1">
      <alignment horizontal="center"/>
    </xf>
    <xf numFmtId="0" fontId="0" fillId="10" borderId="51" xfId="0" applyFill="1" applyBorder="1" applyAlignment="1">
      <alignment horizontal="center"/>
    </xf>
    <xf numFmtId="0" fontId="0" fillId="6" borderId="13" xfId="0" applyFill="1" applyBorder="1" applyAlignment="1">
      <alignment horizontal="center"/>
    </xf>
    <xf numFmtId="0" fontId="0" fillId="10" borderId="13" xfId="0" applyFill="1" applyBorder="1" applyAlignment="1">
      <alignment horizontal="center"/>
    </xf>
    <xf numFmtId="0" fontId="0" fillId="10" borderId="52" xfId="0" applyFill="1" applyBorder="1" applyAlignment="1">
      <alignment horizontal="center"/>
    </xf>
    <xf numFmtId="0" fontId="0" fillId="12" borderId="51" xfId="0" applyFill="1" applyBorder="1" applyAlignment="1">
      <alignment horizontal="center"/>
    </xf>
    <xf numFmtId="0" fontId="0" fillId="6" borderId="13" xfId="0" applyFont="1" applyFill="1" applyBorder="1" applyAlignment="1">
      <alignment horizontal="center"/>
    </xf>
    <xf numFmtId="0" fontId="0" fillId="12" borderId="13" xfId="0" applyFill="1" applyBorder="1" applyAlignment="1">
      <alignment horizontal="center"/>
    </xf>
    <xf numFmtId="0" fontId="12" fillId="3" borderId="42" xfId="0" applyFont="1" applyFill="1" applyBorder="1" applyAlignment="1">
      <alignment horizontal="center"/>
    </xf>
    <xf numFmtId="0" fontId="12" fillId="3" borderId="53" xfId="0" applyFont="1" applyFill="1" applyBorder="1" applyAlignment="1">
      <alignment horizontal="center"/>
    </xf>
    <xf numFmtId="0" fontId="20" fillId="3" borderId="43" xfId="0" applyFont="1" applyFill="1" applyBorder="1" applyAlignment="1">
      <alignment horizontal="center"/>
    </xf>
    <xf numFmtId="0" fontId="13" fillId="3" borderId="54" xfId="0" applyFont="1" applyFill="1" applyBorder="1" applyAlignment="1">
      <alignment horizontal="center"/>
    </xf>
    <xf numFmtId="0" fontId="13" fillId="3" borderId="55" xfId="0" applyFont="1" applyFill="1" applyBorder="1" applyAlignment="1">
      <alignment horizontal="center"/>
    </xf>
    <xf numFmtId="0" fontId="13" fillId="3" borderId="42" xfId="0" applyFont="1" applyFill="1" applyBorder="1" applyAlignment="1">
      <alignment horizontal="center"/>
    </xf>
    <xf numFmtId="0" fontId="13" fillId="3" borderId="32" xfId="0" applyFont="1" applyFill="1" applyBorder="1" applyAlignment="1">
      <alignment horizontal="center"/>
    </xf>
    <xf numFmtId="0" fontId="0" fillId="0" borderId="0" xfId="0" applyBorder="1" applyAlignment="1">
      <alignment horizontal="center" vertical="center"/>
    </xf>
    <xf numFmtId="0" fontId="0" fillId="6" borderId="11" xfId="0" applyFill="1" applyBorder="1" applyAlignment="1">
      <alignment horizontal="center"/>
    </xf>
    <xf numFmtId="0" fontId="0" fillId="10" borderId="11" xfId="0" applyFill="1" applyBorder="1" applyAlignment="1">
      <alignment horizontal="center"/>
    </xf>
    <xf numFmtId="0" fontId="0" fillId="10" borderId="61" xfId="0" applyFill="1" applyBorder="1" applyAlignment="1">
      <alignment horizontal="center"/>
    </xf>
    <xf numFmtId="2" fontId="0" fillId="0" borderId="62" xfId="0" applyNumberFormat="1" applyBorder="1" applyAlignment="1">
      <alignment horizontal="center"/>
    </xf>
    <xf numFmtId="0" fontId="0" fillId="0" borderId="63" xfId="0" applyBorder="1" applyAlignment="1">
      <alignment horizontal="center"/>
    </xf>
    <xf numFmtId="0" fontId="13" fillId="3" borderId="34" xfId="0" applyFont="1" applyFill="1" applyBorder="1" applyAlignment="1">
      <alignment horizontal="center"/>
    </xf>
    <xf numFmtId="0" fontId="1" fillId="0" borderId="39" xfId="0" applyFont="1" applyBorder="1"/>
    <xf numFmtId="0" fontId="0" fillId="0" borderId="58" xfId="0" applyBorder="1" applyAlignment="1">
      <alignment horizontal="center" vertical="center"/>
    </xf>
    <xf numFmtId="0" fontId="0" fillId="6" borderId="14" xfId="0" applyFill="1" applyBorder="1" applyAlignment="1">
      <alignment horizontal="center"/>
    </xf>
    <xf numFmtId="0" fontId="0" fillId="0" borderId="33" xfId="0" applyBorder="1"/>
    <xf numFmtId="0" fontId="3" fillId="0" borderId="34" xfId="0" applyFont="1" applyBorder="1"/>
    <xf numFmtId="0" fontId="0" fillId="0" borderId="35" xfId="0" applyBorder="1"/>
    <xf numFmtId="0" fontId="0" fillId="9" borderId="12" xfId="0" applyFill="1" applyBorder="1" applyAlignment="1">
      <alignment horizontal="center"/>
    </xf>
    <xf numFmtId="0" fontId="0" fillId="9" borderId="16" xfId="0" applyFill="1" applyBorder="1" applyAlignment="1">
      <alignment horizontal="center"/>
    </xf>
    <xf numFmtId="0" fontId="0" fillId="9" borderId="64" xfId="0" applyFill="1" applyBorder="1" applyAlignment="1">
      <alignment horizontal="center"/>
    </xf>
    <xf numFmtId="0" fontId="13" fillId="3" borderId="37" xfId="0" applyFont="1" applyFill="1" applyBorder="1" applyAlignment="1">
      <alignment horizontal="center"/>
    </xf>
    <xf numFmtId="0" fontId="0" fillId="6" borderId="37" xfId="0" applyFill="1" applyBorder="1" applyAlignment="1">
      <alignment horizontal="center"/>
    </xf>
    <xf numFmtId="0" fontId="0" fillId="9" borderId="50" xfId="0" applyFill="1" applyBorder="1" applyAlignment="1">
      <alignment horizontal="center"/>
    </xf>
    <xf numFmtId="0" fontId="2" fillId="0" borderId="10" xfId="0" applyFont="1" applyFill="1" applyBorder="1" applyAlignment="1">
      <alignment horizontal="right"/>
    </xf>
    <xf numFmtId="0" fontId="1" fillId="0" borderId="10" xfId="0" applyFont="1" applyFill="1" applyBorder="1"/>
    <xf numFmtId="0" fontId="0" fillId="0" borderId="14" xfId="0" applyFill="1" applyBorder="1" applyAlignment="1"/>
    <xf numFmtId="0" fontId="0" fillId="0" borderId="21" xfId="0" applyFill="1" applyBorder="1" applyAlignment="1"/>
    <xf numFmtId="0" fontId="0" fillId="0" borderId="15" xfId="0" applyFill="1" applyBorder="1" applyAlignment="1"/>
    <xf numFmtId="0" fontId="3" fillId="0" borderId="0" xfId="0" applyFont="1" applyFill="1" applyBorder="1"/>
    <xf numFmtId="0" fontId="1" fillId="0" borderId="0" xfId="0" applyFont="1" applyFill="1"/>
    <xf numFmtId="0" fontId="0" fillId="0" borderId="65" xfId="0" applyFill="1" applyBorder="1" applyAlignment="1"/>
    <xf numFmtId="0" fontId="2" fillId="0" borderId="22" xfId="0" applyFont="1" applyFill="1" applyBorder="1" applyAlignment="1">
      <alignment horizontal="right"/>
    </xf>
    <xf numFmtId="0" fontId="0" fillId="0" borderId="20" xfId="0" applyFill="1" applyBorder="1" applyAlignment="1"/>
    <xf numFmtId="0" fontId="0" fillId="0" borderId="0" xfId="0" applyFill="1" applyBorder="1" applyAlignment="1">
      <alignment horizontal="right"/>
    </xf>
    <xf numFmtId="0" fontId="12" fillId="3" borderId="67" xfId="0" applyFont="1" applyFill="1" applyBorder="1" applyAlignment="1">
      <alignment horizontal="center"/>
    </xf>
    <xf numFmtId="0" fontId="20" fillId="3" borderId="68" xfId="0" applyFont="1" applyFill="1" applyBorder="1" applyAlignment="1">
      <alignment horizontal="center"/>
    </xf>
    <xf numFmtId="0" fontId="0" fillId="10" borderId="70" xfId="0" applyFill="1" applyBorder="1" applyAlignment="1">
      <alignment horizontal="center"/>
    </xf>
    <xf numFmtId="0" fontId="0" fillId="10" borderId="26" xfId="0" applyFill="1" applyBorder="1" applyAlignment="1">
      <alignment horizontal="center"/>
    </xf>
    <xf numFmtId="0" fontId="0" fillId="9" borderId="7" xfId="0" applyFill="1" applyBorder="1" applyAlignment="1">
      <alignment horizontal="right"/>
    </xf>
    <xf numFmtId="0" fontId="0" fillId="9" borderId="7" xfId="0" applyFill="1" applyBorder="1" applyAlignment="1">
      <alignment horizontal="center"/>
    </xf>
    <xf numFmtId="0" fontId="0" fillId="9" borderId="8" xfId="0" applyFill="1" applyBorder="1" applyAlignment="1">
      <alignment horizontal="center"/>
    </xf>
    <xf numFmtId="0" fontId="0" fillId="0" borderId="73" xfId="0" applyBorder="1" applyAlignment="1">
      <alignment horizontal="center"/>
    </xf>
    <xf numFmtId="0" fontId="1" fillId="0" borderId="15" xfId="0" applyFont="1" applyFill="1" applyBorder="1"/>
    <xf numFmtId="2" fontId="0" fillId="0" borderId="77" xfId="0" applyNumberFormat="1" applyBorder="1" applyAlignment="1">
      <alignment horizontal="center"/>
    </xf>
    <xf numFmtId="0" fontId="0" fillId="10" borderId="19" xfId="0" applyFill="1" applyBorder="1" applyAlignment="1">
      <alignment horizontal="center"/>
    </xf>
    <xf numFmtId="0" fontId="0" fillId="10" borderId="15" xfId="0" applyFill="1" applyBorder="1" applyAlignment="1">
      <alignment horizontal="center"/>
    </xf>
    <xf numFmtId="0" fontId="1" fillId="12" borderId="0" xfId="0" applyFont="1" applyFill="1" applyBorder="1"/>
    <xf numFmtId="0" fontId="0" fillId="12" borderId="0" xfId="0" applyFill="1" applyBorder="1" applyAlignment="1"/>
    <xf numFmtId="0" fontId="10" fillId="0" borderId="1" xfId="0" applyFont="1" applyBorder="1"/>
    <xf numFmtId="0" fontId="13" fillId="3" borderId="3" xfId="0" applyFont="1" applyFill="1" applyBorder="1" applyAlignment="1">
      <alignment horizontal="center"/>
    </xf>
    <xf numFmtId="0" fontId="0" fillId="10" borderId="5" xfId="0" applyFill="1" applyBorder="1" applyAlignment="1">
      <alignment horizontal="center"/>
    </xf>
    <xf numFmtId="0" fontId="2" fillId="0" borderId="78" xfId="0" applyFont="1" applyFill="1" applyBorder="1" applyAlignment="1">
      <alignment horizontal="right"/>
    </xf>
    <xf numFmtId="0" fontId="0" fillId="0" borderId="79" xfId="0" applyFill="1" applyBorder="1" applyAlignment="1"/>
    <xf numFmtId="0" fontId="0" fillId="0" borderId="8" xfId="0" applyFill="1" applyBorder="1"/>
    <xf numFmtId="0" fontId="2" fillId="0" borderId="84" xfId="0" applyFont="1" applyFill="1" applyBorder="1" applyAlignment="1">
      <alignment horizontal="right"/>
    </xf>
    <xf numFmtId="0" fontId="1" fillId="0" borderId="2" xfId="0" applyFont="1" applyFill="1" applyBorder="1"/>
    <xf numFmtId="0" fontId="0" fillId="0" borderId="85" xfId="0" applyFill="1" applyBorder="1" applyAlignment="1"/>
    <xf numFmtId="0" fontId="0" fillId="0" borderId="2" xfId="0" applyFill="1" applyBorder="1" applyAlignment="1"/>
    <xf numFmtId="0" fontId="0" fillId="0" borderId="2" xfId="0" applyFill="1" applyBorder="1"/>
    <xf numFmtId="0" fontId="6" fillId="0" borderId="6" xfId="0" applyFont="1" applyBorder="1"/>
    <xf numFmtId="0" fontId="1" fillId="0" borderId="7" xfId="0" applyFont="1" applyBorder="1"/>
    <xf numFmtId="0" fontId="0" fillId="0" borderId="86" xfId="0" applyFill="1" applyBorder="1" applyAlignment="1"/>
    <xf numFmtId="0" fontId="1" fillId="0" borderId="0" xfId="0" applyFont="1" applyFill="1" applyBorder="1" applyAlignment="1">
      <alignment horizontal="left"/>
    </xf>
    <xf numFmtId="0" fontId="2" fillId="0" borderId="12" xfId="0" applyFont="1" applyFill="1" applyBorder="1" applyAlignment="1">
      <alignment horizontal="right"/>
    </xf>
    <xf numFmtId="0" fontId="1" fillId="0" borderId="20" xfId="0" applyFont="1" applyFill="1" applyBorder="1"/>
    <xf numFmtId="0" fontId="0" fillId="0" borderId="22" xfId="0" applyFill="1" applyBorder="1" applyAlignment="1"/>
    <xf numFmtId="0" fontId="2" fillId="12" borderId="21" xfId="0" applyFont="1" applyFill="1" applyBorder="1" applyAlignment="1">
      <alignment horizontal="right"/>
    </xf>
    <xf numFmtId="0" fontId="1" fillId="0" borderId="0" xfId="0" applyFont="1" applyFill="1" applyBorder="1" applyAlignment="1"/>
    <xf numFmtId="0" fontId="1" fillId="0" borderId="0" xfId="0" applyFont="1" applyFill="1" applyBorder="1" applyAlignment="1">
      <alignment horizontal="center"/>
    </xf>
    <xf numFmtId="0" fontId="0" fillId="10" borderId="80" xfId="0" applyFill="1" applyBorder="1" applyAlignment="1">
      <alignment horizontal="center" vertical="center"/>
    </xf>
    <xf numFmtId="0" fontId="0" fillId="10" borderId="19" xfId="0" applyFill="1" applyBorder="1" applyAlignment="1">
      <alignment horizontal="center" vertical="center"/>
    </xf>
    <xf numFmtId="0" fontId="0" fillId="10" borderId="70" xfId="0" applyFill="1" applyBorder="1" applyAlignment="1">
      <alignment horizontal="center" vertical="center"/>
    </xf>
    <xf numFmtId="0" fontId="0" fillId="10" borderId="15" xfId="0" applyFill="1" applyBorder="1" applyAlignment="1">
      <alignment horizontal="center" vertical="center"/>
    </xf>
    <xf numFmtId="0" fontId="0" fillId="10" borderId="26" xfId="0" applyFill="1" applyBorder="1" applyAlignment="1">
      <alignment horizontal="center" vertical="center"/>
    </xf>
    <xf numFmtId="0" fontId="0" fillId="10" borderId="81" xfId="0" applyFill="1" applyBorder="1" applyAlignment="1">
      <alignment horizontal="center" vertical="center"/>
    </xf>
    <xf numFmtId="0" fontId="0" fillId="10" borderId="5" xfId="0" applyFill="1" applyBorder="1" applyAlignment="1">
      <alignment horizontal="center" vertical="center"/>
    </xf>
    <xf numFmtId="0" fontId="3" fillId="0" borderId="0" xfId="0" applyFont="1" applyFill="1" applyBorder="1" applyAlignment="1">
      <alignment horizontal="center"/>
    </xf>
    <xf numFmtId="0" fontId="3" fillId="0" borderId="0" xfId="0" applyFont="1" applyFill="1" applyBorder="1" applyAlignment="1"/>
    <xf numFmtId="164" fontId="0" fillId="9" borderId="7" xfId="0" applyNumberFormat="1" applyFill="1" applyBorder="1" applyAlignment="1">
      <alignment horizontal="center"/>
    </xf>
    <xf numFmtId="0" fontId="2" fillId="12" borderId="15" xfId="0" applyFont="1" applyFill="1" applyBorder="1" applyAlignment="1">
      <alignment horizontal="right"/>
    </xf>
    <xf numFmtId="0" fontId="2" fillId="7" borderId="15" xfId="0" applyFont="1" applyFill="1" applyBorder="1" applyAlignment="1">
      <alignment horizontal="right"/>
    </xf>
    <xf numFmtId="2" fontId="0" fillId="10" borderId="44" xfId="0" applyNumberFormat="1" applyFill="1" applyBorder="1" applyAlignment="1">
      <alignment horizontal="center"/>
    </xf>
    <xf numFmtId="2" fontId="0" fillId="10" borderId="21" xfId="0" applyNumberFormat="1" applyFill="1" applyBorder="1" applyAlignment="1">
      <alignment horizontal="center"/>
    </xf>
    <xf numFmtId="0" fontId="1" fillId="6" borderId="25" xfId="0" applyFont="1" applyFill="1" applyBorder="1" applyAlignment="1">
      <alignment horizontal="center"/>
    </xf>
    <xf numFmtId="0" fontId="2" fillId="12" borderId="87" xfId="0" applyFont="1" applyFill="1" applyBorder="1" applyAlignment="1">
      <alignment horizontal="right"/>
    </xf>
    <xf numFmtId="0" fontId="0" fillId="12" borderId="2" xfId="0" applyFill="1" applyBorder="1"/>
    <xf numFmtId="0" fontId="2" fillId="7" borderId="71" xfId="0" applyFont="1" applyFill="1" applyBorder="1" applyAlignment="1">
      <alignment horizontal="right"/>
    </xf>
    <xf numFmtId="0" fontId="2" fillId="12" borderId="71" xfId="0" applyFont="1" applyFill="1" applyBorder="1" applyAlignment="1">
      <alignment horizontal="right"/>
    </xf>
    <xf numFmtId="0" fontId="2" fillId="12" borderId="90" xfId="0" applyFont="1" applyFill="1" applyBorder="1" applyAlignment="1">
      <alignment horizontal="right"/>
    </xf>
    <xf numFmtId="0" fontId="1" fillId="12" borderId="27" xfId="0" applyFont="1" applyFill="1" applyBorder="1"/>
    <xf numFmtId="0" fontId="0" fillId="12" borderId="28" xfId="0" applyFill="1" applyBorder="1" applyAlignment="1"/>
    <xf numFmtId="0" fontId="0" fillId="12" borderId="29" xfId="0" applyFill="1" applyBorder="1" applyAlignment="1"/>
    <xf numFmtId="0" fontId="0" fillId="12" borderId="7" xfId="0" applyFill="1" applyBorder="1"/>
    <xf numFmtId="0" fontId="2" fillId="12" borderId="83" xfId="0" applyFont="1" applyFill="1" applyBorder="1" applyAlignment="1">
      <alignment horizontal="right"/>
    </xf>
    <xf numFmtId="0" fontId="2" fillId="7" borderId="21" xfId="0" applyFont="1" applyFill="1" applyBorder="1" applyAlignment="1">
      <alignment horizontal="right"/>
    </xf>
    <xf numFmtId="0" fontId="2" fillId="12" borderId="29" xfId="0" applyFont="1" applyFill="1" applyBorder="1" applyAlignment="1">
      <alignment horizontal="right"/>
    </xf>
    <xf numFmtId="2" fontId="0" fillId="10" borderId="69" xfId="0" applyNumberFormat="1" applyFill="1" applyBorder="1" applyAlignment="1">
      <alignment horizontal="center"/>
    </xf>
    <xf numFmtId="2" fontId="0" fillId="10" borderId="71" xfId="0" applyNumberFormat="1" applyFill="1" applyBorder="1" applyAlignment="1">
      <alignment horizontal="center"/>
    </xf>
    <xf numFmtId="2" fontId="0" fillId="10" borderId="91" xfId="0" applyNumberFormat="1" applyFill="1" applyBorder="1" applyAlignment="1">
      <alignment horizontal="center"/>
    </xf>
    <xf numFmtId="0" fontId="12" fillId="3" borderId="23" xfId="0" applyFont="1" applyFill="1" applyBorder="1" applyAlignment="1">
      <alignment horizontal="center"/>
    </xf>
    <xf numFmtId="0" fontId="12" fillId="3" borderId="24" xfId="0" applyFont="1" applyFill="1" applyBorder="1" applyAlignment="1">
      <alignment horizontal="center"/>
    </xf>
    <xf numFmtId="0" fontId="12" fillId="3" borderId="25" xfId="0" applyFont="1" applyFill="1" applyBorder="1" applyAlignment="1">
      <alignment horizontal="center"/>
    </xf>
    <xf numFmtId="0" fontId="0" fillId="8" borderId="26" xfId="0" applyFill="1" applyBorder="1" applyAlignment="1">
      <alignment vertical="center"/>
    </xf>
    <xf numFmtId="0" fontId="1" fillId="8" borderId="71" xfId="0" applyFont="1" applyFill="1" applyBorder="1" applyAlignment="1">
      <alignment vertical="center"/>
    </xf>
    <xf numFmtId="0" fontId="1" fillId="8" borderId="26" xfId="0" applyFont="1" applyFill="1" applyBorder="1" applyAlignment="1">
      <alignment vertical="center"/>
    </xf>
    <xf numFmtId="0" fontId="13" fillId="3" borderId="94" xfId="0" applyFont="1" applyFill="1" applyBorder="1" applyAlignment="1">
      <alignment horizontal="center"/>
    </xf>
    <xf numFmtId="0" fontId="0" fillId="6" borderId="95" xfId="0" applyFill="1" applyBorder="1" applyAlignment="1">
      <alignment horizontal="center" vertical="center"/>
    </xf>
    <xf numFmtId="0" fontId="0" fillId="6" borderId="96" xfId="0" applyFill="1" applyBorder="1" applyAlignment="1">
      <alignment horizontal="center" vertical="center"/>
    </xf>
    <xf numFmtId="0" fontId="0" fillId="10" borderId="95" xfId="0" applyFill="1" applyBorder="1" applyAlignment="1">
      <alignment horizontal="center" vertical="center"/>
    </xf>
    <xf numFmtId="0" fontId="0" fillId="10" borderId="96" xfId="0" applyFill="1" applyBorder="1" applyAlignment="1">
      <alignment horizontal="center" vertical="center"/>
    </xf>
    <xf numFmtId="0" fontId="0" fillId="5" borderId="95" xfId="0" applyFill="1" applyBorder="1" applyAlignment="1">
      <alignment vertical="center" wrapText="1"/>
    </xf>
    <xf numFmtId="0" fontId="0" fillId="7" borderId="95" xfId="0" applyFill="1" applyBorder="1" applyAlignment="1">
      <alignment vertical="center" wrapText="1"/>
    </xf>
    <xf numFmtId="0" fontId="0" fillId="7" borderId="95" xfId="0" applyFill="1" applyBorder="1" applyAlignment="1">
      <alignment vertical="center"/>
    </xf>
    <xf numFmtId="0" fontId="0" fillId="0" borderId="74" xfId="0" applyBorder="1" applyAlignment="1">
      <alignment vertical="center"/>
    </xf>
    <xf numFmtId="0" fontId="0" fillId="0" borderId="75" xfId="0" applyBorder="1" applyAlignment="1">
      <alignment vertical="center"/>
    </xf>
    <xf numFmtId="0" fontId="1" fillId="9" borderId="66" xfId="0" applyFont="1" applyFill="1" applyBorder="1" applyAlignment="1">
      <alignment horizontal="center"/>
    </xf>
    <xf numFmtId="0" fontId="0" fillId="0" borderId="0" xfId="0" applyFill="1" applyAlignment="1">
      <alignment horizontal="left"/>
    </xf>
    <xf numFmtId="0" fontId="0" fillId="13" borderId="24" xfId="0" applyFill="1" applyBorder="1"/>
    <xf numFmtId="0" fontId="0" fillId="13" borderId="25" xfId="0" applyFill="1" applyBorder="1"/>
    <xf numFmtId="0" fontId="1" fillId="13" borderId="23" xfId="0" applyFont="1" applyFill="1" applyBorder="1"/>
    <xf numFmtId="0" fontId="0" fillId="6" borderId="66" xfId="0" applyFill="1" applyBorder="1" applyAlignment="1">
      <alignment horizontal="center"/>
    </xf>
    <xf numFmtId="0" fontId="0" fillId="0" borderId="5" xfId="0" applyBorder="1" applyAlignment="1">
      <alignment horizontal="center"/>
    </xf>
    <xf numFmtId="0" fontId="1" fillId="2" borderId="0" xfId="0" applyFont="1" applyFill="1"/>
    <xf numFmtId="0" fontId="0" fillId="10" borderId="18" xfId="0" applyFill="1" applyBorder="1" applyAlignment="1">
      <alignment horizontal="center"/>
    </xf>
    <xf numFmtId="0" fontId="0" fillId="0" borderId="102" xfId="0" applyBorder="1" applyAlignment="1">
      <alignment horizontal="center"/>
    </xf>
    <xf numFmtId="0" fontId="0" fillId="7" borderId="5" xfId="0" applyFill="1" applyBorder="1" applyAlignment="1">
      <alignment horizontal="left"/>
    </xf>
    <xf numFmtId="0" fontId="13" fillId="4" borderId="10" xfId="0" applyFont="1" applyFill="1" applyBorder="1" applyAlignment="1">
      <alignment horizontal="center"/>
    </xf>
    <xf numFmtId="16" fontId="0" fillId="0" borderId="0" xfId="0" applyNumberFormat="1" applyFill="1"/>
    <xf numFmtId="0" fontId="0" fillId="0" borderId="104" xfId="0" applyBorder="1"/>
    <xf numFmtId="0" fontId="18" fillId="0" borderId="1" xfId="0" applyFont="1" applyBorder="1"/>
    <xf numFmtId="0" fontId="24" fillId="0" borderId="1" xfId="0" applyFont="1" applyBorder="1"/>
    <xf numFmtId="0" fontId="24" fillId="0" borderId="33" xfId="0" applyFont="1" applyBorder="1"/>
    <xf numFmtId="0" fontId="12" fillId="3" borderId="1" xfId="0" applyFont="1" applyFill="1" applyBorder="1" applyAlignment="1">
      <alignment horizontal="right"/>
    </xf>
    <xf numFmtId="0" fontId="0" fillId="0" borderId="105" xfId="0" applyBorder="1"/>
    <xf numFmtId="0" fontId="12" fillId="3" borderId="4" xfId="0" applyFont="1" applyFill="1" applyBorder="1" applyAlignment="1">
      <alignment horizontal="right"/>
    </xf>
    <xf numFmtId="0" fontId="0" fillId="0" borderId="26" xfId="0" applyBorder="1"/>
    <xf numFmtId="0" fontId="12" fillId="3" borderId="6" xfId="0" applyFont="1" applyFill="1" applyBorder="1" applyAlignment="1">
      <alignment horizontal="right"/>
    </xf>
    <xf numFmtId="0" fontId="0" fillId="0" borderId="31" xfId="0" applyBorder="1"/>
    <xf numFmtId="2" fontId="0" fillId="0" borderId="24" xfId="0" applyNumberFormat="1" applyBorder="1" applyAlignment="1">
      <alignment horizontal="center"/>
    </xf>
    <xf numFmtId="0" fontId="0" fillId="0" borderId="25" xfId="0" applyBorder="1"/>
    <xf numFmtId="0" fontId="13" fillId="3" borderId="23" xfId="0" applyFont="1" applyFill="1" applyBorder="1" applyAlignment="1">
      <alignment horizontal="right"/>
    </xf>
    <xf numFmtId="0" fontId="13" fillId="3" borderId="106" xfId="0" applyFont="1" applyFill="1" applyBorder="1" applyAlignment="1">
      <alignment horizontal="center"/>
    </xf>
    <xf numFmtId="0" fontId="0" fillId="0" borderId="31" xfId="0" applyFill="1" applyBorder="1" applyAlignment="1">
      <alignment horizontal="center"/>
    </xf>
    <xf numFmtId="0" fontId="2" fillId="0" borderId="2" xfId="0" applyFont="1" applyFill="1" applyBorder="1" applyAlignment="1">
      <alignment horizontal="right"/>
    </xf>
    <xf numFmtId="0" fontId="0" fillId="0" borderId="2" xfId="0" applyFill="1" applyBorder="1" applyAlignment="1">
      <alignment horizontal="center"/>
    </xf>
    <xf numFmtId="0" fontId="0" fillId="0" borderId="31" xfId="0" applyBorder="1" applyAlignment="1">
      <alignment horizontal="center"/>
    </xf>
    <xf numFmtId="0" fontId="0" fillId="0" borderId="70" xfId="0" applyBorder="1" applyAlignment="1">
      <alignment horizontal="center"/>
    </xf>
    <xf numFmtId="0" fontId="20" fillId="3" borderId="66" xfId="0" applyFont="1" applyFill="1" applyBorder="1" applyAlignment="1">
      <alignment horizontal="center"/>
    </xf>
    <xf numFmtId="0" fontId="20" fillId="3" borderId="25" xfId="0" applyFont="1" applyFill="1" applyBorder="1" applyAlignment="1">
      <alignment horizontal="center"/>
    </xf>
    <xf numFmtId="0" fontId="0" fillId="0" borderId="3" xfId="0" applyFill="1" applyBorder="1" applyAlignment="1">
      <alignment horizontal="center"/>
    </xf>
    <xf numFmtId="0" fontId="0" fillId="0" borderId="3" xfId="0" applyFill="1" applyBorder="1"/>
    <xf numFmtId="0" fontId="0" fillId="0" borderId="31" xfId="0" applyFill="1" applyBorder="1" applyAlignment="1"/>
    <xf numFmtId="2" fontId="0" fillId="0" borderId="36" xfId="0" applyNumberFormat="1" applyFill="1" applyBorder="1" applyAlignment="1">
      <alignment horizontal="center"/>
    </xf>
    <xf numFmtId="0" fontId="0" fillId="0" borderId="57" xfId="0" applyFill="1" applyBorder="1" applyAlignment="1">
      <alignment horizontal="center" vertical="center"/>
    </xf>
    <xf numFmtId="0" fontId="0" fillId="10" borderId="103" xfId="0" applyFill="1" applyBorder="1" applyAlignment="1">
      <alignment horizontal="center" vertical="center"/>
    </xf>
    <xf numFmtId="0" fontId="13" fillId="3" borderId="66" xfId="0" applyFont="1" applyFill="1" applyBorder="1" applyAlignment="1">
      <alignment horizontal="center"/>
    </xf>
    <xf numFmtId="0" fontId="13" fillId="3" borderId="112" xfId="0" applyFont="1" applyFill="1" applyBorder="1" applyAlignment="1">
      <alignment horizontal="center"/>
    </xf>
    <xf numFmtId="0" fontId="20" fillId="3" borderId="24" xfId="0" applyFont="1" applyFill="1" applyBorder="1" applyAlignment="1">
      <alignment horizontal="center"/>
    </xf>
    <xf numFmtId="0" fontId="13" fillId="3" borderId="25" xfId="0" applyFont="1" applyFill="1" applyBorder="1" applyAlignment="1">
      <alignment horizontal="center"/>
    </xf>
    <xf numFmtId="0" fontId="0" fillId="6" borderId="87" xfId="0" applyFill="1" applyBorder="1" applyAlignment="1">
      <alignment horizontal="center"/>
    </xf>
    <xf numFmtId="0" fontId="0" fillId="6" borderId="71" xfId="0" applyFill="1" applyBorder="1" applyAlignment="1">
      <alignment horizontal="center"/>
    </xf>
    <xf numFmtId="0" fontId="0" fillId="6" borderId="90" xfId="0" applyFill="1" applyBorder="1" applyAlignment="1">
      <alignment horizontal="center"/>
    </xf>
    <xf numFmtId="0" fontId="0" fillId="6" borderId="69" xfId="0" applyFill="1" applyBorder="1" applyAlignment="1">
      <alignment horizontal="center"/>
    </xf>
    <xf numFmtId="0" fontId="3" fillId="6" borderId="13" xfId="0" applyFont="1" applyFill="1" applyBorder="1" applyAlignment="1">
      <alignment horizontal="center"/>
    </xf>
    <xf numFmtId="0" fontId="0" fillId="6" borderId="27" xfId="0" applyFill="1" applyBorder="1" applyAlignment="1">
      <alignment horizontal="center"/>
    </xf>
    <xf numFmtId="0" fontId="1" fillId="12" borderId="0" xfId="0" applyFont="1" applyFill="1" applyBorder="1" applyAlignment="1">
      <alignment horizontal="right"/>
    </xf>
    <xf numFmtId="0" fontId="1" fillId="7" borderId="0" xfId="0" applyFont="1" applyFill="1" applyBorder="1" applyAlignment="1">
      <alignment horizontal="right"/>
    </xf>
    <xf numFmtId="0" fontId="1" fillId="7" borderId="0" xfId="0" applyFont="1" applyFill="1" applyBorder="1" applyAlignment="1">
      <alignment horizontal="left" wrapText="1"/>
    </xf>
    <xf numFmtId="0" fontId="2" fillId="12" borderId="1" xfId="0" applyFont="1" applyFill="1" applyBorder="1" applyAlignment="1">
      <alignment horizontal="right"/>
    </xf>
    <xf numFmtId="0" fontId="2" fillId="7" borderId="4" xfId="0" applyFont="1" applyFill="1" applyBorder="1" applyAlignment="1">
      <alignment horizontal="right"/>
    </xf>
    <xf numFmtId="0" fontId="2" fillId="12" borderId="4" xfId="0" applyFont="1" applyFill="1" applyBorder="1" applyAlignment="1">
      <alignment horizontal="right"/>
    </xf>
    <xf numFmtId="0" fontId="2" fillId="12" borderId="6" xfId="0" applyFont="1" applyFill="1" applyBorder="1" applyAlignment="1">
      <alignment horizontal="right"/>
    </xf>
    <xf numFmtId="0" fontId="1" fillId="2" borderId="23" xfId="0" applyFont="1" applyFill="1" applyBorder="1"/>
    <xf numFmtId="0" fontId="1" fillId="2" borderId="24" xfId="0" applyFont="1" applyFill="1" applyBorder="1"/>
    <xf numFmtId="0" fontId="2" fillId="2" borderId="24" xfId="0" applyFont="1" applyFill="1" applyBorder="1" applyAlignment="1">
      <alignment horizontal="right"/>
    </xf>
    <xf numFmtId="0" fontId="1" fillId="2" borderId="24" xfId="0" applyFont="1" applyFill="1" applyBorder="1" applyAlignment="1">
      <alignment horizontal="left"/>
    </xf>
    <xf numFmtId="0" fontId="1" fillId="2" borderId="25" xfId="0" applyFont="1" applyFill="1" applyBorder="1" applyAlignment="1">
      <alignment horizontal="left"/>
    </xf>
    <xf numFmtId="0" fontId="0" fillId="6" borderId="94" xfId="0" applyFill="1" applyBorder="1" applyAlignment="1">
      <alignment horizontal="center" vertical="center"/>
    </xf>
    <xf numFmtId="0" fontId="0" fillId="10" borderId="94" xfId="0" applyFill="1" applyBorder="1" applyAlignment="1">
      <alignment horizontal="center" vertical="center"/>
    </xf>
    <xf numFmtId="0" fontId="1" fillId="9" borderId="24" xfId="0" applyFont="1" applyFill="1" applyBorder="1" applyAlignment="1">
      <alignment horizontal="right"/>
    </xf>
    <xf numFmtId="0" fontId="1" fillId="9" borderId="25" xfId="0" applyFont="1" applyFill="1" applyBorder="1" applyAlignment="1">
      <alignment horizontal="center"/>
    </xf>
    <xf numFmtId="0" fontId="0" fillId="9" borderId="1" xfId="0" applyFill="1" applyBorder="1" applyAlignment="1">
      <alignment horizontal="right"/>
    </xf>
    <xf numFmtId="0" fontId="0" fillId="9" borderId="4" xfId="0" applyFill="1" applyBorder="1" applyAlignment="1">
      <alignment horizontal="right"/>
    </xf>
    <xf numFmtId="0" fontId="0" fillId="9" borderId="6" xfId="0" applyFill="1" applyBorder="1" applyAlignment="1">
      <alignment horizontal="right"/>
    </xf>
    <xf numFmtId="0" fontId="0" fillId="9" borderId="66" xfId="0" applyFill="1" applyBorder="1" applyAlignment="1">
      <alignment horizontal="right"/>
    </xf>
    <xf numFmtId="0" fontId="0" fillId="9" borderId="66" xfId="0" applyFill="1" applyBorder="1" applyAlignment="1">
      <alignment horizontal="center"/>
    </xf>
    <xf numFmtId="0" fontId="0" fillId="10" borderId="66" xfId="0" applyFill="1" applyBorder="1" applyAlignment="1">
      <alignment horizontal="center"/>
    </xf>
    <xf numFmtId="0" fontId="0" fillId="10" borderId="66" xfId="0" applyFill="1" applyBorder="1" applyAlignment="1">
      <alignment horizontal="center" vertical="center"/>
    </xf>
    <xf numFmtId="0" fontId="1" fillId="9" borderId="23" xfId="0" applyFont="1" applyFill="1" applyBorder="1"/>
    <xf numFmtId="0" fontId="0" fillId="9" borderId="24" xfId="0" applyFill="1" applyBorder="1"/>
    <xf numFmtId="0" fontId="0" fillId="9" borderId="25" xfId="0" applyFill="1" applyBorder="1"/>
    <xf numFmtId="0" fontId="0" fillId="10" borderId="44" xfId="0" applyFill="1" applyBorder="1" applyAlignment="1">
      <alignment horizontal="center"/>
    </xf>
    <xf numFmtId="0" fontId="0" fillId="10" borderId="21" xfId="0" applyFill="1" applyBorder="1" applyAlignment="1">
      <alignment horizontal="center"/>
    </xf>
    <xf numFmtId="2" fontId="0" fillId="0" borderId="76" xfId="0" applyNumberFormat="1" applyBorder="1" applyAlignment="1">
      <alignment horizontal="center"/>
    </xf>
    <xf numFmtId="0" fontId="12" fillId="3" borderId="113" xfId="0" applyFont="1" applyFill="1" applyBorder="1" applyAlignment="1">
      <alignment horizontal="center"/>
    </xf>
    <xf numFmtId="0" fontId="0" fillId="10" borderId="114" xfId="0" applyFill="1" applyBorder="1" applyAlignment="1">
      <alignment horizontal="center"/>
    </xf>
    <xf numFmtId="0" fontId="0" fillId="0" borderId="115" xfId="0" applyBorder="1"/>
    <xf numFmtId="0" fontId="0" fillId="0" borderId="116" xfId="0" applyBorder="1"/>
    <xf numFmtId="0" fontId="0" fillId="10" borderId="117" xfId="0" applyFill="1" applyBorder="1" applyAlignment="1">
      <alignment horizontal="center"/>
    </xf>
    <xf numFmtId="0" fontId="13" fillId="3" borderId="118" xfId="0" applyFont="1" applyFill="1" applyBorder="1" applyAlignment="1">
      <alignment horizontal="center"/>
    </xf>
    <xf numFmtId="0" fontId="13" fillId="0" borderId="0" xfId="0" applyFont="1" applyFill="1" applyBorder="1" applyAlignment="1">
      <alignment horizontal="center"/>
    </xf>
    <xf numFmtId="0" fontId="0" fillId="0" borderId="0" xfId="0" applyFont="1" applyFill="1" applyBorder="1" applyAlignment="1">
      <alignment horizontal="center"/>
    </xf>
    <xf numFmtId="2" fontId="0" fillId="10" borderId="13" xfId="0" applyNumberFormat="1" applyFont="1" applyFill="1" applyBorder="1" applyAlignment="1">
      <alignment horizontal="center"/>
    </xf>
    <xf numFmtId="2" fontId="0" fillId="10" borderId="10" xfId="0" applyNumberFormat="1" applyFont="1" applyFill="1" applyBorder="1" applyAlignment="1">
      <alignment horizontal="center"/>
    </xf>
    <xf numFmtId="2" fontId="0" fillId="10" borderId="49" xfId="0" applyNumberFormat="1" applyFont="1" applyFill="1" applyBorder="1" applyAlignment="1">
      <alignment horizontal="center"/>
    </xf>
    <xf numFmtId="0" fontId="0" fillId="10" borderId="64" xfId="0" applyFill="1" applyBorder="1" applyAlignment="1">
      <alignment horizontal="center"/>
    </xf>
    <xf numFmtId="0" fontId="1" fillId="10" borderId="23" xfId="0" applyFont="1" applyFill="1" applyBorder="1" applyAlignment="1">
      <alignment horizontal="center"/>
    </xf>
    <xf numFmtId="0" fontId="0" fillId="10" borderId="22" xfId="0" applyFill="1" applyBorder="1" applyAlignment="1">
      <alignment horizontal="center"/>
    </xf>
    <xf numFmtId="2" fontId="0" fillId="10" borderId="0" xfId="0" applyNumberFormat="1" applyFill="1" applyBorder="1" applyAlignment="1">
      <alignment horizontal="center"/>
    </xf>
    <xf numFmtId="0" fontId="0" fillId="9" borderId="42" xfId="0" applyFill="1" applyBorder="1" applyAlignment="1">
      <alignment horizontal="right"/>
    </xf>
    <xf numFmtId="164" fontId="0" fillId="9" borderId="43" xfId="0" applyNumberFormat="1" applyFill="1" applyBorder="1" applyAlignment="1">
      <alignment horizontal="center"/>
    </xf>
    <xf numFmtId="0" fontId="0" fillId="2" borderId="46" xfId="0" applyFill="1" applyBorder="1" applyAlignment="1">
      <alignment horizontal="center"/>
    </xf>
    <xf numFmtId="0" fontId="1" fillId="7" borderId="14" xfId="0" applyFont="1" applyFill="1" applyBorder="1" applyAlignment="1">
      <alignment horizontal="left"/>
    </xf>
    <xf numFmtId="0" fontId="1" fillId="7" borderId="21" xfId="0" applyFont="1" applyFill="1" applyBorder="1" applyAlignment="1">
      <alignment horizontal="left"/>
    </xf>
    <xf numFmtId="0" fontId="1" fillId="7" borderId="15" xfId="0" applyFont="1" applyFill="1" applyBorder="1" applyAlignment="1">
      <alignment horizontal="left"/>
    </xf>
    <xf numFmtId="0" fontId="0" fillId="2" borderId="47" xfId="0" applyFill="1" applyBorder="1" applyAlignment="1">
      <alignment horizontal="center"/>
    </xf>
    <xf numFmtId="0" fontId="0" fillId="0" borderId="0" xfId="0" applyFill="1" applyBorder="1" applyAlignment="1">
      <alignment horizontal="center" vertical="center"/>
    </xf>
    <xf numFmtId="0" fontId="1" fillId="7" borderId="0" xfId="0" applyFont="1" applyFill="1" applyBorder="1" applyAlignment="1">
      <alignment horizontal="left" wrapText="1"/>
    </xf>
    <xf numFmtId="0" fontId="1" fillId="7" borderId="5" xfId="0" applyFont="1" applyFill="1" applyBorder="1" applyAlignment="1">
      <alignment horizontal="left" wrapText="1"/>
    </xf>
    <xf numFmtId="0" fontId="1" fillId="7" borderId="14" xfId="0" applyFont="1" applyFill="1" applyBorder="1" applyAlignment="1">
      <alignment horizontal="left"/>
    </xf>
    <xf numFmtId="0" fontId="1" fillId="7" borderId="21" xfId="0" applyFont="1" applyFill="1" applyBorder="1" applyAlignment="1">
      <alignment horizontal="left"/>
    </xf>
    <xf numFmtId="0" fontId="1" fillId="7" borderId="15" xfId="0" applyFont="1" applyFill="1" applyBorder="1" applyAlignment="1">
      <alignment horizontal="left"/>
    </xf>
    <xf numFmtId="0" fontId="0" fillId="2" borderId="46" xfId="0" applyFill="1" applyBorder="1" applyAlignment="1">
      <alignment horizontal="center"/>
    </xf>
    <xf numFmtId="0" fontId="0" fillId="2" borderId="47" xfId="0" applyFill="1" applyBorder="1" applyAlignment="1">
      <alignment horizontal="center"/>
    </xf>
    <xf numFmtId="0" fontId="0" fillId="10" borderId="13" xfId="0" applyFill="1" applyBorder="1" applyAlignment="1">
      <alignment horizontal="center" vertical="center"/>
    </xf>
    <xf numFmtId="0" fontId="0" fillId="10" borderId="10" xfId="0" applyFill="1" applyBorder="1" applyAlignment="1">
      <alignment horizontal="center" vertical="center"/>
    </xf>
    <xf numFmtId="0" fontId="0" fillId="10" borderId="49" xfId="0" applyFill="1" applyBorder="1" applyAlignment="1">
      <alignment horizontal="center" vertical="center"/>
    </xf>
    <xf numFmtId="0" fontId="13" fillId="3" borderId="42" xfId="0" applyFont="1" applyFill="1" applyBorder="1" applyAlignment="1">
      <alignment horizontal="center"/>
    </xf>
    <xf numFmtId="0" fontId="13" fillId="3" borderId="53" xfId="0" applyFont="1" applyFill="1" applyBorder="1" applyAlignment="1">
      <alignment horizontal="center"/>
    </xf>
    <xf numFmtId="0" fontId="0" fillId="0" borderId="13" xfId="0" applyBorder="1" applyAlignment="1">
      <alignment horizontal="center" vertical="center"/>
    </xf>
    <xf numFmtId="0" fontId="0" fillId="0" borderId="10" xfId="0" applyBorder="1" applyAlignment="1">
      <alignment horizontal="center" vertical="center"/>
    </xf>
    <xf numFmtId="0" fontId="0" fillId="0" borderId="49" xfId="0" applyBorder="1" applyAlignment="1">
      <alignment horizontal="center" vertical="center"/>
    </xf>
    <xf numFmtId="2" fontId="0" fillId="10" borderId="52" xfId="0" applyNumberFormat="1" applyFill="1" applyBorder="1" applyAlignment="1">
      <alignment horizontal="center" vertical="center"/>
    </xf>
    <xf numFmtId="2" fontId="0" fillId="10" borderId="37" xfId="0" applyNumberFormat="1" applyFill="1" applyBorder="1" applyAlignment="1">
      <alignment horizontal="center" vertical="center"/>
    </xf>
    <xf numFmtId="2" fontId="0" fillId="10" borderId="50" xfId="0" applyNumberFormat="1" applyFill="1" applyBorder="1" applyAlignment="1">
      <alignment horizontal="center" vertical="center"/>
    </xf>
    <xf numFmtId="0" fontId="0" fillId="0" borderId="0" xfId="0" applyFill="1" applyBorder="1" applyAlignment="1">
      <alignment horizontal="center" vertical="center"/>
    </xf>
    <xf numFmtId="0" fontId="12" fillId="3" borderId="42" xfId="0" applyFont="1" applyFill="1" applyBorder="1" applyAlignment="1">
      <alignment horizontal="center"/>
    </xf>
    <xf numFmtId="0" fontId="12" fillId="3" borderId="43" xfId="0" applyFont="1" applyFill="1" applyBorder="1" applyAlignment="1">
      <alignment horizontal="center"/>
    </xf>
    <xf numFmtId="0" fontId="13" fillId="0" borderId="0" xfId="0" applyFont="1" applyFill="1" applyBorder="1" applyAlignment="1">
      <alignment horizontal="center"/>
    </xf>
    <xf numFmtId="0" fontId="0" fillId="7" borderId="6" xfId="0" applyFill="1" applyBorder="1" applyAlignment="1">
      <alignment horizontal="left"/>
    </xf>
    <xf numFmtId="0" fontId="0" fillId="7" borderId="7" xfId="0" applyFill="1" applyBorder="1" applyAlignment="1">
      <alignment horizontal="left"/>
    </xf>
    <xf numFmtId="0" fontId="0" fillId="7" borderId="8" xfId="0" applyFill="1" applyBorder="1" applyAlignment="1">
      <alignment horizontal="left"/>
    </xf>
    <xf numFmtId="0" fontId="0" fillId="9" borderId="23" xfId="0" applyFill="1" applyBorder="1" applyAlignment="1">
      <alignment horizontal="center"/>
    </xf>
    <xf numFmtId="0" fontId="0" fillId="9" borderId="25" xfId="0" applyFill="1" applyBorder="1" applyAlignment="1">
      <alignment horizontal="center"/>
    </xf>
    <xf numFmtId="0" fontId="0" fillId="9" borderId="24" xfId="0" applyFill="1" applyBorder="1" applyAlignment="1">
      <alignment horizontal="center"/>
    </xf>
    <xf numFmtId="0" fontId="0" fillId="12" borderId="1" xfId="0" applyFill="1" applyBorder="1" applyAlignment="1">
      <alignment horizontal="left"/>
    </xf>
    <xf numFmtId="0" fontId="0" fillId="12" borderId="2" xfId="0" applyFill="1" applyBorder="1" applyAlignment="1">
      <alignment horizontal="left"/>
    </xf>
    <xf numFmtId="0" fontId="0" fillId="12" borderId="3" xfId="0" applyFill="1" applyBorder="1" applyAlignment="1">
      <alignment horizontal="left"/>
    </xf>
    <xf numFmtId="0" fontId="0" fillId="7" borderId="4" xfId="0" applyFill="1" applyBorder="1" applyAlignment="1">
      <alignment horizontal="left"/>
    </xf>
    <xf numFmtId="0" fontId="0" fillId="7" borderId="0" xfId="0" applyFill="1" applyBorder="1" applyAlignment="1">
      <alignment horizontal="left"/>
    </xf>
    <xf numFmtId="0" fontId="0" fillId="7" borderId="5" xfId="0" applyFill="1" applyBorder="1" applyAlignment="1">
      <alignment horizontal="left"/>
    </xf>
    <xf numFmtId="0" fontId="0" fillId="12" borderId="4" xfId="0" applyFill="1" applyBorder="1" applyAlignment="1">
      <alignment horizontal="left"/>
    </xf>
    <xf numFmtId="0" fontId="0" fillId="12" borderId="0" xfId="0" applyFill="1" applyBorder="1" applyAlignment="1">
      <alignment horizontal="left"/>
    </xf>
    <xf numFmtId="0" fontId="0" fillId="12" borderId="5" xfId="0" applyFill="1" applyBorder="1" applyAlignment="1">
      <alignment horizontal="left"/>
    </xf>
    <xf numFmtId="0" fontId="0" fillId="7" borderId="10" xfId="0" applyFill="1" applyBorder="1" applyAlignment="1"/>
    <xf numFmtId="0" fontId="13" fillId="4" borderId="10" xfId="0" applyFont="1" applyFill="1" applyBorder="1" applyAlignment="1"/>
    <xf numFmtId="0" fontId="13" fillId="4" borderId="10" xfId="0" applyFont="1" applyFill="1" applyBorder="1" applyAlignment="1">
      <alignment horizontal="center"/>
    </xf>
    <xf numFmtId="0" fontId="0" fillId="0" borderId="0" xfId="0" applyAlignment="1">
      <alignment horizontal="left" wrapText="1"/>
    </xf>
    <xf numFmtId="0" fontId="1" fillId="8" borderId="92" xfId="0" applyFont="1" applyFill="1" applyBorder="1" applyAlignment="1">
      <alignment horizontal="left" vertical="center"/>
    </xf>
    <xf numFmtId="0" fontId="1" fillId="8" borderId="17" xfId="0" applyFont="1" applyFill="1" applyBorder="1" applyAlignment="1">
      <alignment horizontal="left" vertical="center"/>
    </xf>
    <xf numFmtId="0" fontId="1" fillId="8" borderId="4" xfId="0" applyFont="1" applyFill="1" applyBorder="1" applyAlignment="1">
      <alignment horizontal="left" vertical="center"/>
    </xf>
    <xf numFmtId="0" fontId="1" fillId="8" borderId="22" xfId="0" applyFont="1" applyFill="1" applyBorder="1" applyAlignment="1">
      <alignment horizontal="left" vertical="center"/>
    </xf>
    <xf numFmtId="0" fontId="1" fillId="8" borderId="93" xfId="0" applyFont="1" applyFill="1" applyBorder="1" applyAlignment="1">
      <alignment horizontal="left" vertical="center"/>
    </xf>
    <xf numFmtId="0" fontId="1" fillId="8" borderId="19" xfId="0" applyFont="1" applyFill="1" applyBorder="1" applyAlignment="1">
      <alignment horizontal="left" vertical="center"/>
    </xf>
    <xf numFmtId="0" fontId="12" fillId="4" borderId="82" xfId="0" applyFont="1" applyFill="1" applyBorder="1" applyAlignment="1">
      <alignment horizontal="center"/>
    </xf>
    <xf numFmtId="0" fontId="12" fillId="4" borderId="83" xfId="0" applyFont="1" applyFill="1" applyBorder="1" applyAlignment="1">
      <alignment horizontal="center"/>
    </xf>
    <xf numFmtId="0" fontId="12" fillId="4" borderId="89" xfId="0" applyFont="1" applyFill="1" applyBorder="1" applyAlignment="1">
      <alignment horizontal="center"/>
    </xf>
    <xf numFmtId="0" fontId="1" fillId="9" borderId="10" xfId="0" applyFont="1" applyFill="1" applyBorder="1" applyAlignment="1">
      <alignment horizontal="center"/>
    </xf>
    <xf numFmtId="0" fontId="1" fillId="8" borderId="10" xfId="0" applyFont="1" applyFill="1" applyBorder="1" applyAlignment="1">
      <alignment horizontal="left"/>
    </xf>
    <xf numFmtId="0" fontId="1" fillId="8" borderId="10" xfId="0" applyFont="1" applyFill="1" applyBorder="1" applyAlignment="1">
      <alignment horizontal="left" vertical="center"/>
    </xf>
    <xf numFmtId="0" fontId="12" fillId="4" borderId="10" xfId="0" applyFont="1" applyFill="1" applyBorder="1" applyAlignment="1">
      <alignment horizontal="center"/>
    </xf>
    <xf numFmtId="0" fontId="0" fillId="10" borderId="97" xfId="0" applyFill="1" applyBorder="1" applyAlignment="1">
      <alignment horizontal="center" vertical="center"/>
    </xf>
    <xf numFmtId="0" fontId="0" fillId="10" borderId="74" xfId="0" applyFill="1" applyBorder="1" applyAlignment="1">
      <alignment horizontal="center" vertical="center"/>
    </xf>
    <xf numFmtId="0" fontId="0" fillId="10" borderId="98" xfId="0" applyFill="1" applyBorder="1" applyAlignment="1">
      <alignment horizontal="center" vertical="center"/>
    </xf>
    <xf numFmtId="0" fontId="1" fillId="7" borderId="0" xfId="0" applyFont="1" applyFill="1" applyBorder="1" applyAlignment="1">
      <alignment horizontal="left"/>
    </xf>
    <xf numFmtId="0" fontId="13" fillId="3" borderId="16" xfId="0" applyFont="1" applyFill="1" applyBorder="1" applyAlignment="1">
      <alignment horizontal="center" vertical="center"/>
    </xf>
    <xf numFmtId="0" fontId="13" fillId="3" borderId="20" xfId="0" applyFont="1" applyFill="1" applyBorder="1" applyAlignment="1">
      <alignment horizontal="center" vertical="center"/>
    </xf>
    <xf numFmtId="0" fontId="13" fillId="3" borderId="18" xfId="0" applyFont="1" applyFill="1" applyBorder="1" applyAlignment="1">
      <alignment horizontal="center" vertical="center"/>
    </xf>
    <xf numFmtId="0" fontId="1" fillId="8" borderId="71" xfId="0" applyFont="1" applyFill="1" applyBorder="1" applyAlignment="1">
      <alignment horizontal="left" vertical="center" wrapText="1"/>
    </xf>
    <xf numFmtId="0" fontId="1" fillId="8" borderId="10" xfId="0" applyFont="1" applyFill="1" applyBorder="1" applyAlignment="1">
      <alignment horizontal="left" vertical="center" wrapText="1"/>
    </xf>
    <xf numFmtId="0" fontId="0" fillId="5" borderId="71" xfId="0" applyFill="1" applyBorder="1" applyAlignment="1">
      <alignment horizontal="center" vertical="center"/>
    </xf>
    <xf numFmtId="0" fontId="0" fillId="5" borderId="26" xfId="0" applyFill="1" applyBorder="1" applyAlignment="1">
      <alignment horizontal="center" vertical="center"/>
    </xf>
    <xf numFmtId="0" fontId="0" fillId="7" borderId="71" xfId="0" applyFill="1" applyBorder="1" applyAlignment="1">
      <alignment horizontal="center" vertical="center"/>
    </xf>
    <xf numFmtId="0" fontId="0" fillId="7" borderId="26" xfId="0" applyFill="1" applyBorder="1" applyAlignment="1">
      <alignment horizontal="center" vertical="center"/>
    </xf>
    <xf numFmtId="0" fontId="0" fillId="0" borderId="5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2" borderId="76" xfId="0" applyFill="1" applyBorder="1" applyAlignment="1">
      <alignment horizontal="center"/>
    </xf>
    <xf numFmtId="0" fontId="0" fillId="2" borderId="72" xfId="0" applyFill="1" applyBorder="1" applyAlignment="1">
      <alignment horizontal="center"/>
    </xf>
    <xf numFmtId="0" fontId="12" fillId="3" borderId="111" xfId="0" applyFont="1" applyFill="1" applyBorder="1" applyAlignment="1">
      <alignment horizontal="center"/>
    </xf>
    <xf numFmtId="0" fontId="12" fillId="3" borderId="24" xfId="0" applyFont="1" applyFill="1" applyBorder="1" applyAlignment="1">
      <alignment horizontal="center"/>
    </xf>
    <xf numFmtId="0" fontId="0" fillId="0" borderId="74" xfId="0" applyBorder="1" applyAlignment="1">
      <alignment horizontal="center" vertical="center"/>
    </xf>
    <xf numFmtId="0" fontId="0" fillId="0" borderId="75" xfId="0" applyBorder="1" applyAlignment="1">
      <alignment horizontal="center" vertical="center"/>
    </xf>
    <xf numFmtId="0" fontId="13" fillId="3" borderId="109" xfId="0" applyFont="1" applyFill="1" applyBorder="1" applyAlignment="1">
      <alignment horizontal="center"/>
    </xf>
    <xf numFmtId="0" fontId="13" fillId="3" borderId="110" xfId="0" applyFont="1" applyFill="1" applyBorder="1" applyAlignment="1">
      <alignment horizontal="center"/>
    </xf>
    <xf numFmtId="0" fontId="0" fillId="9" borderId="0" xfId="0" applyFill="1" applyBorder="1" applyAlignment="1">
      <alignment horizontal="right"/>
    </xf>
    <xf numFmtId="0" fontId="0" fillId="0" borderId="0" xfId="0" applyBorder="1" applyAlignment="1">
      <alignment horizontal="left" vertical="center" wrapText="1"/>
    </xf>
    <xf numFmtId="0" fontId="0" fillId="0" borderId="5"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13" fillId="3" borderId="107" xfId="0" applyFont="1" applyFill="1" applyBorder="1" applyAlignment="1">
      <alignment horizontal="center"/>
    </xf>
    <xf numFmtId="0" fontId="13" fillId="3" borderId="108" xfId="0" applyFont="1" applyFill="1" applyBorder="1" applyAlignment="1">
      <alignment horizontal="center"/>
    </xf>
    <xf numFmtId="0" fontId="0" fillId="9" borderId="39" xfId="0" applyFill="1" applyBorder="1" applyAlignment="1">
      <alignment horizontal="right"/>
    </xf>
    <xf numFmtId="0" fontId="0" fillId="11" borderId="23" xfId="0" applyFill="1" applyBorder="1" applyAlignment="1">
      <alignment horizontal="center"/>
    </xf>
    <xf numFmtId="0" fontId="0" fillId="11" borderId="24" xfId="0" applyFill="1" applyBorder="1" applyAlignment="1">
      <alignment horizontal="center"/>
    </xf>
    <xf numFmtId="0" fontId="0" fillId="11" borderId="25" xfId="0" applyFill="1" applyBorder="1" applyAlignment="1">
      <alignment horizontal="center"/>
    </xf>
    <xf numFmtId="0" fontId="0" fillId="0" borderId="0" xfId="0" applyFill="1" applyBorder="1" applyAlignment="1">
      <alignment horizontal="center" vertical="center" wrapText="1"/>
    </xf>
    <xf numFmtId="2" fontId="0" fillId="0" borderId="0" xfId="0" applyNumberFormat="1" applyFill="1" applyBorder="1" applyAlignment="1">
      <alignment horizontal="center" vertical="center" wrapText="1"/>
    </xf>
    <xf numFmtId="0" fontId="12" fillId="3" borderId="53" xfId="0" applyFont="1" applyFill="1" applyBorder="1" applyAlignment="1">
      <alignment horizontal="center"/>
    </xf>
    <xf numFmtId="0" fontId="0" fillId="0" borderId="36" xfId="0" applyBorder="1" applyAlignment="1">
      <alignment horizontal="left" wrapText="1"/>
    </xf>
    <xf numFmtId="0" fontId="0" fillId="0" borderId="0" xfId="0" applyBorder="1" applyAlignment="1">
      <alignment horizontal="left" wrapText="1"/>
    </xf>
    <xf numFmtId="0" fontId="0" fillId="0" borderId="45" xfId="0" applyBorder="1" applyAlignment="1">
      <alignment horizontal="left" wrapText="1"/>
    </xf>
    <xf numFmtId="0" fontId="1" fillId="12" borderId="14" xfId="0" applyFont="1" applyFill="1" applyBorder="1" applyAlignment="1">
      <alignment horizontal="left"/>
    </xf>
    <xf numFmtId="0" fontId="1" fillId="12" borderId="21" xfId="0" applyFont="1" applyFill="1" applyBorder="1" applyAlignment="1">
      <alignment horizontal="left"/>
    </xf>
    <xf numFmtId="0" fontId="1" fillId="12" borderId="15" xfId="0" applyFont="1" applyFill="1" applyBorder="1" applyAlignment="1">
      <alignment horizontal="left"/>
    </xf>
    <xf numFmtId="0" fontId="0" fillId="5" borderId="10" xfId="0" applyFill="1" applyBorder="1" applyAlignment="1">
      <alignment horizontal="center"/>
    </xf>
    <xf numFmtId="0" fontId="0" fillId="6" borderId="11" xfId="0" applyFill="1" applyBorder="1" applyAlignment="1">
      <alignment horizontal="center" vertical="center"/>
    </xf>
    <xf numFmtId="0" fontId="0" fillId="6" borderId="12" xfId="0" applyFill="1" applyBorder="1" applyAlignment="1">
      <alignment horizontal="center" vertical="center"/>
    </xf>
    <xf numFmtId="0" fontId="0" fillId="6" borderId="13" xfId="0" applyFill="1" applyBorder="1" applyAlignment="1">
      <alignment horizontal="center" vertical="center"/>
    </xf>
    <xf numFmtId="0" fontId="0" fillId="7" borderId="90" xfId="0" applyFill="1" applyBorder="1" applyAlignment="1">
      <alignment horizontal="center" vertical="center"/>
    </xf>
    <xf numFmtId="0" fontId="0" fillId="7" borderId="31" xfId="0" applyFill="1" applyBorder="1" applyAlignment="1">
      <alignment horizontal="center" vertical="center"/>
    </xf>
    <xf numFmtId="0" fontId="1" fillId="8" borderId="71" xfId="0" applyFont="1" applyFill="1" applyBorder="1" applyAlignment="1">
      <alignment horizontal="left" vertical="center"/>
    </xf>
    <xf numFmtId="0" fontId="1" fillId="8" borderId="26" xfId="0" applyFont="1" applyFill="1" applyBorder="1" applyAlignment="1">
      <alignment horizontal="left" vertical="center"/>
    </xf>
    <xf numFmtId="0" fontId="1" fillId="8" borderId="90" xfId="0" applyFont="1" applyFill="1" applyBorder="1" applyAlignment="1">
      <alignment horizontal="left" vertical="center"/>
    </xf>
    <xf numFmtId="0" fontId="1" fillId="8" borderId="27" xfId="0" applyFont="1" applyFill="1" applyBorder="1" applyAlignment="1">
      <alignment horizontal="left" vertical="center"/>
    </xf>
    <xf numFmtId="0" fontId="1" fillId="8" borderId="31" xfId="0" applyFont="1" applyFill="1" applyBorder="1" applyAlignment="1">
      <alignment horizontal="left" vertical="center"/>
    </xf>
    <xf numFmtId="0" fontId="0" fillId="2" borderId="10" xfId="0" applyFill="1" applyBorder="1" applyAlignment="1">
      <alignment horizontal="left"/>
    </xf>
    <xf numFmtId="0" fontId="1" fillId="0" borderId="0" xfId="0" applyFont="1" applyAlignment="1">
      <alignment horizontal="left"/>
    </xf>
    <xf numFmtId="0" fontId="1" fillId="0" borderId="0" xfId="0" applyFont="1" applyAlignment="1">
      <alignment horizontal="left" wrapText="1"/>
    </xf>
    <xf numFmtId="0" fontId="13" fillId="3" borderId="14" xfId="0" applyFont="1" applyFill="1" applyBorder="1" applyAlignment="1">
      <alignment horizontal="center"/>
    </xf>
    <xf numFmtId="0" fontId="13" fillId="3" borderId="15" xfId="0" applyFont="1" applyFill="1" applyBorder="1" applyAlignment="1">
      <alignment horizontal="center"/>
    </xf>
    <xf numFmtId="0" fontId="4" fillId="6" borderId="10" xfId="0" applyFont="1" applyFill="1" applyBorder="1" applyAlignment="1">
      <alignment horizontal="center" vertical="center"/>
    </xf>
    <xf numFmtId="0" fontId="0" fillId="9" borderId="10" xfId="0" applyFill="1" applyBorder="1" applyAlignment="1">
      <alignment horizontal="center" vertical="center" wrapText="1"/>
    </xf>
    <xf numFmtId="0" fontId="0" fillId="6" borderId="10" xfId="0" applyFill="1" applyBorder="1" applyAlignment="1">
      <alignment horizontal="center" vertical="center"/>
    </xf>
    <xf numFmtId="0" fontId="0" fillId="7" borderId="10" xfId="0" applyFill="1" applyBorder="1" applyAlignment="1">
      <alignment horizontal="center"/>
    </xf>
    <xf numFmtId="2" fontId="1" fillId="0" borderId="69" xfId="0" applyNumberFormat="1" applyFont="1" applyFill="1" applyBorder="1" applyAlignment="1">
      <alignment horizontal="center" vertical="center"/>
    </xf>
    <xf numFmtId="2" fontId="1" fillId="0" borderId="71" xfId="0" applyNumberFormat="1" applyFont="1" applyFill="1" applyBorder="1" applyAlignment="1">
      <alignment horizontal="center" vertical="center"/>
    </xf>
    <xf numFmtId="2" fontId="1" fillId="0" borderId="90" xfId="0" applyNumberFormat="1" applyFont="1" applyFill="1" applyBorder="1" applyAlignment="1">
      <alignment horizontal="center" vertical="center"/>
    </xf>
    <xf numFmtId="2" fontId="1" fillId="0" borderId="70" xfId="0" applyNumberFormat="1" applyFont="1" applyFill="1" applyBorder="1" applyAlignment="1">
      <alignment horizontal="center" vertical="center"/>
    </xf>
    <xf numFmtId="2" fontId="1" fillId="0" borderId="26" xfId="0" applyNumberFormat="1" applyFont="1" applyFill="1" applyBorder="1" applyAlignment="1">
      <alignment horizontal="center" vertical="center"/>
    </xf>
    <xf numFmtId="2" fontId="1" fillId="0" borderId="31" xfId="0" applyNumberFormat="1" applyFont="1" applyFill="1" applyBorder="1" applyAlignment="1">
      <alignment horizontal="center" vertical="center"/>
    </xf>
    <xf numFmtId="0" fontId="0" fillId="9" borderId="0" xfId="0" applyFill="1" applyAlignment="1">
      <alignment horizontal="right"/>
    </xf>
    <xf numFmtId="0" fontId="1" fillId="9" borderId="23" xfId="0" applyFont="1" applyFill="1" applyBorder="1" applyAlignment="1">
      <alignment horizontal="center"/>
    </xf>
    <xf numFmtId="0" fontId="1" fillId="9" borderId="24" xfId="0" applyFont="1" applyFill="1" applyBorder="1" applyAlignment="1">
      <alignment horizontal="center"/>
    </xf>
    <xf numFmtId="0" fontId="1" fillId="9" borderId="99" xfId="0" applyFont="1" applyFill="1" applyBorder="1" applyAlignment="1">
      <alignment horizontal="center"/>
    </xf>
    <xf numFmtId="0" fontId="1" fillId="9" borderId="100" xfId="0" applyFont="1" applyFill="1" applyBorder="1" applyAlignment="1">
      <alignment horizontal="center"/>
    </xf>
    <xf numFmtId="0" fontId="1" fillId="9" borderId="101" xfId="0" applyFont="1" applyFill="1" applyBorder="1" applyAlignment="1">
      <alignment horizontal="center"/>
    </xf>
    <xf numFmtId="0" fontId="0" fillId="0" borderId="5" xfId="0" applyBorder="1" applyAlignment="1">
      <alignment horizontal="left" wrapText="1"/>
    </xf>
    <xf numFmtId="0" fontId="1" fillId="12" borderId="88" xfId="0" applyFont="1" applyFill="1" applyBorder="1" applyAlignment="1">
      <alignment horizontal="left"/>
    </xf>
    <xf numFmtId="0" fontId="1" fillId="12" borderId="83" xfId="0" applyFont="1" applyFill="1" applyBorder="1" applyAlignment="1">
      <alignment horizontal="left"/>
    </xf>
    <xf numFmtId="164" fontId="22" fillId="10" borderId="70" xfId="0" applyNumberFormat="1" applyFont="1" applyFill="1" applyBorder="1" applyAlignment="1">
      <alignment horizontal="center" vertical="center"/>
    </xf>
    <xf numFmtId="0" fontId="22" fillId="10" borderId="26" xfId="0" applyFont="1" applyFill="1" applyBorder="1" applyAlignment="1">
      <alignment horizontal="center" vertical="center"/>
    </xf>
    <xf numFmtId="0" fontId="22" fillId="10" borderId="31"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3"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0"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xf numFmtId="0" fontId="12" fillId="4" borderId="8" xfId="0" applyFont="1" applyFill="1" applyBorder="1" applyAlignment="1">
      <alignment horizontal="center" vertical="center"/>
    </xf>
    <xf numFmtId="0" fontId="0" fillId="2" borderId="102" xfId="0" applyFill="1" applyBorder="1" applyAlignment="1">
      <alignment horizontal="center"/>
    </xf>
    <xf numFmtId="0" fontId="1" fillId="12" borderId="0" xfId="0" applyFont="1" applyFill="1" applyBorder="1" applyAlignment="1">
      <alignment horizontal="left"/>
    </xf>
    <xf numFmtId="0" fontId="1" fillId="12" borderId="5" xfId="0" applyFont="1" applyFill="1" applyBorder="1" applyAlignment="1">
      <alignment horizontal="left"/>
    </xf>
    <xf numFmtId="0" fontId="1" fillId="7" borderId="5" xfId="0" applyFont="1" applyFill="1" applyBorder="1" applyAlignment="1">
      <alignment horizontal="left"/>
    </xf>
    <xf numFmtId="0" fontId="1" fillId="12" borderId="7" xfId="0" applyFont="1" applyFill="1" applyBorder="1" applyAlignment="1">
      <alignment horizontal="left"/>
    </xf>
    <xf numFmtId="0" fontId="1" fillId="12" borderId="8" xfId="0" applyFont="1" applyFill="1" applyBorder="1" applyAlignment="1">
      <alignment horizontal="left"/>
    </xf>
    <xf numFmtId="0" fontId="0" fillId="8" borderId="10" xfId="0" applyFill="1" applyBorder="1" applyAlignment="1"/>
    <xf numFmtId="0" fontId="12" fillId="12" borderId="23" xfId="0" applyFont="1" applyFill="1" applyBorder="1" applyAlignment="1">
      <alignment horizontal="left"/>
    </xf>
    <xf numFmtId="0" fontId="12" fillId="12" borderId="24" xfId="0" applyFont="1" applyFill="1" applyBorder="1" applyAlignment="1">
      <alignment horizontal="left"/>
    </xf>
    <xf numFmtId="0" fontId="12" fillId="12" borderId="25" xfId="0" applyFont="1" applyFill="1" applyBorder="1" applyAlignment="1">
      <alignment horizontal="left"/>
    </xf>
    <xf numFmtId="0" fontId="22" fillId="10" borderId="70" xfId="0" applyFont="1" applyFill="1" applyBorder="1" applyAlignment="1">
      <alignment horizontal="center" vertical="center"/>
    </xf>
    <xf numFmtId="0" fontId="12" fillId="3" borderId="23" xfId="0" applyFont="1" applyFill="1" applyBorder="1" applyAlignment="1">
      <alignment horizontal="center"/>
    </xf>
    <xf numFmtId="0" fontId="12" fillId="3" borderId="25" xfId="0" applyFont="1" applyFill="1" applyBorder="1" applyAlignment="1">
      <alignment horizontal="center"/>
    </xf>
    <xf numFmtId="0" fontId="1" fillId="0" borderId="82" xfId="0" applyFont="1" applyFill="1" applyBorder="1" applyAlignment="1">
      <alignment horizontal="left"/>
    </xf>
    <xf numFmtId="0" fontId="0" fillId="0" borderId="83" xfId="0" applyFont="1" applyFill="1" applyBorder="1" applyAlignment="1">
      <alignment horizontal="left"/>
    </xf>
    <xf numFmtId="0" fontId="12" fillId="3" borderId="119" xfId="0" applyFont="1" applyFill="1" applyBorder="1" applyAlignment="1">
      <alignment horizontal="center"/>
    </xf>
    <xf numFmtId="0" fontId="12" fillId="3" borderId="7" xfId="0" applyFont="1" applyFill="1" applyBorder="1" applyAlignment="1">
      <alignment horizontal="center"/>
    </xf>
    <xf numFmtId="0" fontId="1" fillId="2" borderId="42" xfId="0" applyFont="1" applyFill="1" applyBorder="1" applyAlignment="1">
      <alignment horizontal="center"/>
    </xf>
    <xf numFmtId="0" fontId="1" fillId="2" borderId="53" xfId="0" applyFont="1" applyFill="1" applyBorder="1" applyAlignment="1">
      <alignment horizontal="center"/>
    </xf>
    <xf numFmtId="0" fontId="0" fillId="0" borderId="53" xfId="0" applyBorder="1" applyAlignment="1"/>
    <xf numFmtId="0" fontId="0" fillId="0" borderId="43" xfId="0" applyBorder="1" applyAlignment="1"/>
    <xf numFmtId="0" fontId="1" fillId="11" borderId="42" xfId="0" applyFont="1" applyFill="1" applyBorder="1" applyAlignment="1">
      <alignment horizontal="center"/>
    </xf>
    <xf numFmtId="0" fontId="1" fillId="11" borderId="53" xfId="0" applyFont="1" applyFill="1" applyBorder="1" applyAlignment="1">
      <alignment horizontal="center"/>
    </xf>
    <xf numFmtId="0" fontId="0" fillId="11" borderId="42" xfId="0" applyFill="1" applyBorder="1" applyAlignment="1">
      <alignment horizontal="center"/>
    </xf>
    <xf numFmtId="0" fontId="0" fillId="11" borderId="53" xfId="0" applyFill="1" applyBorder="1" applyAlignment="1">
      <alignment horizontal="center"/>
    </xf>
    <xf numFmtId="0" fontId="13" fillId="3" borderId="43" xfId="0" applyFont="1" applyFill="1" applyBorder="1" applyAlignment="1">
      <alignment horizontal="center"/>
    </xf>
    <xf numFmtId="0" fontId="0" fillId="0" borderId="51" xfId="0" applyFill="1" applyBorder="1" applyAlignment="1">
      <alignment horizontal="center" vertical="center"/>
    </xf>
    <xf numFmtId="0" fontId="0" fillId="0" borderId="41" xfId="0" applyBorder="1" applyAlignment="1">
      <alignment horizontal="center" vertical="center"/>
    </xf>
    <xf numFmtId="0" fontId="0" fillId="0" borderId="48" xfId="0" applyBorder="1" applyAlignment="1">
      <alignment horizontal="center" vertical="center"/>
    </xf>
    <xf numFmtId="0" fontId="0" fillId="0" borderId="52" xfId="0" applyFill="1" applyBorder="1" applyAlignment="1">
      <alignment horizontal="center" vertical="center" wrapText="1"/>
    </xf>
    <xf numFmtId="0" fontId="0" fillId="0" borderId="37" xfId="0" applyBorder="1" applyAlignment="1">
      <alignment horizontal="center" vertical="center" wrapText="1"/>
    </xf>
    <xf numFmtId="0" fontId="0" fillId="0" borderId="50" xfId="0" applyBorder="1" applyAlignment="1">
      <alignment horizontal="center" vertical="center" wrapText="1"/>
    </xf>
    <xf numFmtId="0" fontId="0" fillId="6" borderId="36" xfId="0" applyFill="1" applyBorder="1" applyAlignment="1">
      <alignment horizontal="center" vertical="center" wrapText="1"/>
    </xf>
    <xf numFmtId="0" fontId="0" fillId="6" borderId="38" xfId="0" applyFill="1" applyBorder="1" applyAlignment="1">
      <alignment horizontal="center" vertical="center" wrapText="1"/>
    </xf>
    <xf numFmtId="2" fontId="0" fillId="10" borderId="57" xfId="0" applyNumberFormat="1" applyFill="1" applyBorder="1" applyAlignment="1">
      <alignment horizontal="center" vertical="center" wrapText="1"/>
    </xf>
    <xf numFmtId="2" fontId="0" fillId="10" borderId="58" xfId="0" applyNumberFormat="1" applyFill="1" applyBorder="1" applyAlignment="1">
      <alignment horizontal="center" vertical="center" wrapText="1"/>
    </xf>
    <xf numFmtId="0" fontId="13" fillId="3" borderId="33" xfId="0" applyFont="1" applyFill="1" applyBorder="1" applyAlignment="1">
      <alignment horizontal="center"/>
    </xf>
    <xf numFmtId="0" fontId="13" fillId="3" borderId="34" xfId="0" applyFont="1" applyFill="1" applyBorder="1" applyAlignment="1">
      <alignment horizontal="center"/>
    </xf>
    <xf numFmtId="0" fontId="0" fillId="0" borderId="59" xfId="0" applyBorder="1" applyAlignment="1">
      <alignment horizontal="center" vertical="center"/>
    </xf>
    <xf numFmtId="0" fontId="0" fillId="0" borderId="20" xfId="0" applyBorder="1" applyAlignment="1">
      <alignment horizontal="center" vertical="center"/>
    </xf>
    <xf numFmtId="0" fontId="0" fillId="0" borderId="60" xfId="0" applyBorder="1" applyAlignment="1">
      <alignment horizontal="center" vertical="center"/>
    </xf>
    <xf numFmtId="0" fontId="0" fillId="0" borderId="34" xfId="0" applyBorder="1" applyAlignment="1">
      <alignment horizontal="center" vertical="center"/>
    </xf>
    <xf numFmtId="0" fontId="0" fillId="0" borderId="0" xfId="0" applyBorder="1" applyAlignment="1">
      <alignment horizontal="center" vertical="center"/>
    </xf>
    <xf numFmtId="0" fontId="0" fillId="0" borderId="39" xfId="0" applyBorder="1" applyAlignment="1">
      <alignment horizontal="center" vertical="center"/>
    </xf>
    <xf numFmtId="0" fontId="0" fillId="6" borderId="34" xfId="0" applyFill="1" applyBorder="1" applyAlignment="1">
      <alignment horizontal="center" vertical="center"/>
    </xf>
    <xf numFmtId="0" fontId="0" fillId="6" borderId="0" xfId="0" applyFill="1" applyBorder="1" applyAlignment="1">
      <alignment horizontal="center" vertical="center"/>
    </xf>
    <xf numFmtId="0" fontId="0" fillId="6" borderId="39" xfId="0" applyFill="1" applyBorder="1" applyAlignment="1">
      <alignment horizontal="center" vertical="center"/>
    </xf>
    <xf numFmtId="0" fontId="0" fillId="10" borderId="35" xfId="0" applyFill="1" applyBorder="1" applyAlignment="1">
      <alignment horizontal="center" vertical="center"/>
    </xf>
    <xf numFmtId="0" fontId="0" fillId="10" borderId="45" xfId="0" applyFill="1" applyBorder="1" applyAlignment="1">
      <alignment horizontal="center" vertical="center"/>
    </xf>
    <xf numFmtId="0" fontId="0" fillId="10" borderId="40" xfId="0" applyFill="1" applyBorder="1" applyAlignment="1">
      <alignment horizontal="center" vertical="center"/>
    </xf>
    <xf numFmtId="0" fontId="1" fillId="12" borderId="2" xfId="0" applyFont="1" applyFill="1" applyBorder="1" applyAlignment="1"/>
    <xf numFmtId="0" fontId="1" fillId="12" borderId="3" xfId="0" applyFont="1" applyFill="1" applyBorder="1" applyAlignment="1"/>
    <xf numFmtId="0" fontId="1" fillId="12" borderId="20" xfId="0" applyFont="1" applyFill="1" applyBorder="1" applyAlignment="1">
      <alignment horizontal="left"/>
    </xf>
    <xf numFmtId="0" fontId="1" fillId="12" borderId="22" xfId="0" applyFont="1" applyFill="1" applyBorder="1" applyAlignment="1">
      <alignment horizontal="left"/>
    </xf>
    <xf numFmtId="0" fontId="1" fillId="7" borderId="10" xfId="0" applyFont="1" applyFill="1" applyBorder="1"/>
    <xf numFmtId="0" fontId="0" fillId="7" borderId="14" xfId="0" applyFill="1" applyBorder="1" applyAlignment="1"/>
    <xf numFmtId="0" fontId="0" fillId="7" borderId="21" xfId="0" applyFill="1" applyBorder="1" applyAlignment="1"/>
    <xf numFmtId="0" fontId="0" fillId="7" borderId="15" xfId="0" applyFill="1" applyBorder="1" applyAlignment="1"/>
    <xf numFmtId="0" fontId="2" fillId="14" borderId="10" xfId="0" applyFont="1" applyFill="1" applyBorder="1" applyAlignment="1">
      <alignment horizontal="right"/>
    </xf>
    <xf numFmtId="0" fontId="1" fillId="12" borderId="0" xfId="0" applyFont="1" applyFill="1" applyBorder="1" applyAlignment="1">
      <alignment horizontal="center" vertical="center"/>
    </xf>
    <xf numFmtId="0" fontId="1" fillId="7" borderId="0" xfId="0" applyFont="1" applyFill="1" applyBorder="1" applyAlignment="1">
      <alignment horizontal="center" vertical="center"/>
    </xf>
    <xf numFmtId="0" fontId="1" fillId="12" borderId="0" xfId="0" applyFont="1" applyFill="1" applyBorder="1" applyAlignment="1">
      <alignment horizontal="left" vertical="center"/>
    </xf>
    <xf numFmtId="0" fontId="1" fillId="12" borderId="5" xfId="0" applyFont="1" applyFill="1" applyBorder="1" applyAlignment="1">
      <alignment horizontal="left" vertical="center"/>
    </xf>
    <xf numFmtId="0" fontId="1" fillId="7" borderId="0" xfId="0" applyFont="1" applyFill="1" applyBorder="1" applyAlignment="1">
      <alignment horizontal="left" vertical="center" wrapText="1"/>
    </xf>
    <xf numFmtId="0" fontId="1" fillId="7" borderId="5" xfId="0" applyFont="1" applyFill="1" applyBorder="1" applyAlignment="1">
      <alignment horizontal="left" vertical="center" wrapText="1"/>
    </xf>
    <xf numFmtId="0" fontId="1" fillId="7" borderId="0" xfId="0" applyFont="1" applyFill="1" applyBorder="1" applyAlignment="1">
      <alignment horizontal="left" vertical="center"/>
    </xf>
    <xf numFmtId="0" fontId="1" fillId="7" borderId="5" xfId="0" applyFont="1" applyFill="1" applyBorder="1" applyAlignment="1">
      <alignment horizontal="left" vertical="center"/>
    </xf>
    <xf numFmtId="0" fontId="1" fillId="12" borderId="0" xfId="0" applyFont="1" applyFill="1" applyBorder="1" applyAlignment="1">
      <alignment horizontal="left" vertical="center" wrapText="1"/>
    </xf>
    <xf numFmtId="0" fontId="1" fillId="12" borderId="5" xfId="0" applyFont="1" applyFill="1" applyBorder="1" applyAlignment="1">
      <alignment horizontal="left" vertical="center" wrapText="1"/>
    </xf>
    <xf numFmtId="0" fontId="1" fillId="12" borderId="0" xfId="0" applyFont="1" applyFill="1" applyBorder="1" applyAlignment="1">
      <alignment horizontal="right" vertical="center"/>
    </xf>
    <xf numFmtId="0" fontId="1" fillId="7" borderId="0" xfId="0" applyFont="1" applyFill="1" applyBorder="1" applyAlignment="1">
      <alignment horizontal="right" vertical="center"/>
    </xf>
    <xf numFmtId="0" fontId="1" fillId="12" borderId="0" xfId="0" applyFont="1" applyFill="1" applyBorder="1" applyAlignment="1">
      <alignment horizontal="left" wrapText="1"/>
    </xf>
    <xf numFmtId="0" fontId="1" fillId="12" borderId="5" xfId="0" applyFont="1" applyFill="1" applyBorder="1" applyAlignment="1">
      <alignment horizontal="left" wrapText="1"/>
    </xf>
    <xf numFmtId="0" fontId="1" fillId="12" borderId="10" xfId="0" applyFont="1" applyFill="1" applyBorder="1" applyAlignment="1">
      <alignment vertical="center"/>
    </xf>
    <xf numFmtId="0" fontId="0" fillId="12" borderId="14" xfId="0" applyFill="1" applyBorder="1" applyAlignment="1">
      <alignment vertical="center"/>
    </xf>
    <xf numFmtId="0" fontId="0" fillId="12" borderId="21" xfId="0" applyFill="1" applyBorder="1" applyAlignment="1">
      <alignment vertical="center"/>
    </xf>
    <xf numFmtId="0" fontId="0" fillId="12" borderId="15" xfId="0" applyFill="1" applyBorder="1" applyAlignment="1">
      <alignment vertical="center"/>
    </xf>
    <xf numFmtId="0" fontId="1" fillId="7" borderId="14" xfId="0" applyFont="1" applyFill="1" applyBorder="1" applyAlignment="1">
      <alignment horizontal="left" vertical="center"/>
    </xf>
    <xf numFmtId="0" fontId="1" fillId="7" borderId="21" xfId="0" applyFont="1" applyFill="1" applyBorder="1" applyAlignment="1">
      <alignment horizontal="left" vertical="center"/>
    </xf>
    <xf numFmtId="0" fontId="1" fillId="7" borderId="15" xfId="0" applyFont="1" applyFill="1" applyBorder="1" applyAlignment="1">
      <alignment horizontal="left" vertical="center"/>
    </xf>
    <xf numFmtId="0" fontId="1" fillId="12" borderId="14" xfId="0" applyFont="1" applyFill="1" applyBorder="1" applyAlignment="1">
      <alignment horizontal="left" vertical="center"/>
    </xf>
    <xf numFmtId="0" fontId="1" fillId="12" borderId="21" xfId="0" applyFont="1" applyFill="1" applyBorder="1" applyAlignment="1">
      <alignment horizontal="left" vertical="center"/>
    </xf>
    <xf numFmtId="0" fontId="1" fillId="12" borderId="15" xfId="0" applyFont="1" applyFill="1" applyBorder="1" applyAlignment="1">
      <alignment horizontal="left" vertical="center"/>
    </xf>
    <xf numFmtId="0" fontId="2" fillId="12" borderId="10" xfId="0" applyFont="1" applyFill="1" applyBorder="1" applyAlignment="1">
      <alignment horizontal="right" vertical="center"/>
    </xf>
    <xf numFmtId="0" fontId="2" fillId="7" borderId="10" xfId="0" applyFont="1" applyFill="1" applyBorder="1" applyAlignment="1">
      <alignment horizontal="right" vertical="center"/>
    </xf>
    <xf numFmtId="0" fontId="1" fillId="7" borderId="14" xfId="0" applyFont="1" applyFill="1" applyBorder="1" applyAlignment="1">
      <alignment horizontal="left" vertical="center"/>
    </xf>
    <xf numFmtId="0" fontId="1" fillId="7" borderId="21" xfId="0" applyFont="1" applyFill="1" applyBorder="1" applyAlignment="1">
      <alignment horizontal="left" vertical="center"/>
    </xf>
    <xf numFmtId="0" fontId="1" fillId="7" borderId="15" xfId="0" applyFont="1" applyFill="1" applyBorder="1" applyAlignment="1">
      <alignment horizontal="left" vertical="center"/>
    </xf>
    <xf numFmtId="0" fontId="1" fillId="14" borderId="10" xfId="0" applyFont="1" applyFill="1" applyBorder="1" applyAlignment="1">
      <alignment vertical="center"/>
    </xf>
    <xf numFmtId="0" fontId="0" fillId="14" borderId="14" xfId="0" applyFill="1" applyBorder="1" applyAlignment="1">
      <alignment vertical="center"/>
    </xf>
    <xf numFmtId="0" fontId="0" fillId="14" borderId="21" xfId="0" applyFill="1" applyBorder="1" applyAlignment="1">
      <alignment vertical="center"/>
    </xf>
    <xf numFmtId="0" fontId="0" fillId="14" borderId="15" xfId="0" applyFill="1" applyBorder="1" applyAlignment="1">
      <alignment vertical="center"/>
    </xf>
  </cellXfs>
  <cellStyles count="1">
    <cellStyle name="Normal" xfId="0" builtinId="0"/>
  </cellStyles>
  <dxfs count="1258">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2</xdr:col>
      <xdr:colOff>123824</xdr:colOff>
      <xdr:row>257</xdr:row>
      <xdr:rowOff>142875</xdr:rowOff>
    </xdr:from>
    <xdr:ext cx="2038351" cy="414857"/>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 xmlns:a16="http://schemas.microsoft.com/office/drawing/2014/main" id="{00000000-0008-0000-0000-000003000000}"/>
                </a:ext>
              </a:extLst>
            </xdr:cNvPr>
            <xdr:cNvSpPr txBox="1"/>
          </xdr:nvSpPr>
          <xdr:spPr>
            <a:xfrm>
              <a:off x="1819274" y="2826067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𝐼</m:t>
                    </m:r>
                    <m:r>
                      <a:rPr lang="es-ES" sz="1100" b="0" i="1">
                        <a:latin typeface="Cambria Math"/>
                      </a:rPr>
                      <m:t>=</m:t>
                    </m:r>
                    <m:f>
                      <m:fPr>
                        <m:ctrlPr>
                          <a:rPr lang="es-ES" sz="1100" b="0" i="1">
                            <a:latin typeface="Cambria Math"/>
                          </a:rPr>
                        </m:ctrlPr>
                      </m:fPr>
                      <m:num>
                        <m:r>
                          <a:rPr lang="es-ES" sz="1100" b="0" i="1">
                            <a:latin typeface="Cambria Math"/>
                          </a:rPr>
                          <m:t>(</m:t>
                        </m:r>
                        <m:r>
                          <a:rPr lang="el-GR" sz="1100" b="0" i="1">
                            <a:latin typeface="Cambria Math"/>
                            <a:ea typeface="Cambria Math"/>
                          </a:rPr>
                          <m:t>𝜆</m:t>
                        </m:r>
                        <m:r>
                          <a:rPr lang="es-ES" sz="1100" b="0" i="1">
                            <a:latin typeface="Cambria Math"/>
                            <a:ea typeface="Cambria Math"/>
                          </a:rPr>
                          <m:t>×</m:t>
                        </m:r>
                        <m:r>
                          <a:rPr lang="es-ES" sz="1100" b="0" i="1">
                            <a:latin typeface="Cambria Math"/>
                            <a:ea typeface="Cambria Math"/>
                          </a:rPr>
                          <m:t>𝐶</m:t>
                        </m:r>
                        <m:r>
                          <a:rPr lang="es-ES" sz="1100" b="0" i="1">
                            <a:latin typeface="Cambria Math"/>
                            <a:ea typeface="Cambria Math"/>
                          </a:rPr>
                          <m:t>)</m:t>
                        </m:r>
                      </m:num>
                      <m:den>
                        <m:r>
                          <a:rPr lang="es-ES" sz="1100" b="0" i="1">
                            <a:latin typeface="Cambria Math"/>
                          </a:rPr>
                          <m:t>𝑛</m:t>
                        </m:r>
                        <m:r>
                          <a:rPr lang="es-ES" sz="1100" b="0" i="1">
                            <a:latin typeface="Cambria Math"/>
                            <a:ea typeface="Cambria Math"/>
                          </a:rPr>
                          <m:t>×</m:t>
                        </m:r>
                        <m:r>
                          <a:rPr lang="es-ES" sz="1100" b="0" i="1">
                            <a:latin typeface="Cambria Math"/>
                            <a:ea typeface="Cambria Math"/>
                          </a:rPr>
                          <m:t>𝑆</m:t>
                        </m:r>
                      </m:den>
                    </m:f>
                    <m:r>
                      <a:rPr lang="es-ES" sz="1100" b="0" i="1">
                        <a:latin typeface="Cambria Math"/>
                        <a:ea typeface="Cambria Math"/>
                      </a:rPr>
                      <m:t>×1000</m:t>
                    </m:r>
                  </m:oMath>
                </m:oMathPara>
              </a14:m>
              <a:endParaRPr lang="es-ES" sz="1100"/>
            </a:p>
          </xdr:txBody>
        </xdr:sp>
      </mc:Choice>
      <mc:Fallback xmlns="">
        <xdr:sp macro="" textlink="">
          <xdr:nvSpPr>
            <xdr:cNvPr id="3" name="2 CuadroTexto"/>
            <xdr:cNvSpPr txBox="1"/>
          </xdr:nvSpPr>
          <xdr:spPr>
            <a:xfrm>
              <a:off x="1819274" y="2826067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ES" sz="1100" b="0" i="0">
                  <a:latin typeface="Cambria Math"/>
                </a:rPr>
                <a:t>𝐼=((</a:t>
              </a:r>
              <a:r>
                <a:rPr lang="el-GR" sz="1100" b="0" i="0">
                  <a:latin typeface="Cambria Math"/>
                  <a:ea typeface="Cambria Math"/>
                </a:rPr>
                <a:t>𝜆</a:t>
              </a:r>
              <a:r>
                <a:rPr lang="es-ES" sz="1100" b="0" i="0">
                  <a:latin typeface="Cambria Math"/>
                  <a:ea typeface="Cambria Math"/>
                </a:rPr>
                <a:t>×𝐶))/(</a:t>
              </a:r>
              <a:r>
                <a:rPr lang="es-ES" sz="1100" b="0" i="0">
                  <a:latin typeface="Cambria Math"/>
                </a:rPr>
                <a:t>𝑛</a:t>
              </a:r>
              <a:r>
                <a:rPr lang="es-ES" sz="1100" b="0" i="0">
                  <a:latin typeface="Cambria Math"/>
                  <a:ea typeface="Cambria Math"/>
                </a:rPr>
                <a:t>×𝑆)×1000</a:t>
              </a:r>
              <a:endParaRPr lang="es-ES" sz="1100"/>
            </a:p>
          </xdr:txBody>
        </xdr:sp>
      </mc:Fallback>
    </mc:AlternateContent>
    <xdr:clientData/>
  </xdr:oneCellAnchor>
  <xdr:oneCellAnchor>
    <xdr:from>
      <xdr:col>0</xdr:col>
      <xdr:colOff>371475</xdr:colOff>
      <xdr:row>253</xdr:row>
      <xdr:rowOff>76199</xdr:rowOff>
    </xdr:from>
    <xdr:ext cx="5562600" cy="609601"/>
    <mc:AlternateContent xmlns:mc="http://schemas.openxmlformats.org/markup-compatibility/2006" xmlns:a14="http://schemas.microsoft.com/office/drawing/2010/main">
      <mc:Choice Requires="a14">
        <xdr:sp macro="" textlink="">
          <xdr:nvSpPr>
            <xdr:cNvPr id="7" name="6 CuadroTexto">
              <a:extLst>
                <a:ext uri="{FF2B5EF4-FFF2-40B4-BE49-F238E27FC236}">
                  <a16:creationId xmlns="" xmlns:a16="http://schemas.microsoft.com/office/drawing/2014/main" id="{00000000-0008-0000-0000-000007000000}"/>
                </a:ext>
              </a:extLst>
            </xdr:cNvPr>
            <xdr:cNvSpPr txBox="1"/>
          </xdr:nvSpPr>
          <xdr:spPr>
            <a:xfrm>
              <a:off x="371475" y="27431999"/>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Í</m:t>
                    </m:r>
                    <m:r>
                      <a:rPr lang="es-ES" sz="1100" b="0" i="1">
                        <a:latin typeface="Cambria Math"/>
                      </a:rPr>
                      <m:t>𝑛𝑑𝑖𝑐𝑒</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𝑆𝑢𝑐𝑖𝑒𝑑𝑎𝑑</m:t>
                    </m:r>
                    <m:r>
                      <a:rPr lang="es-ES" sz="1100" b="0" i="1">
                        <a:latin typeface="Cambria Math"/>
                      </a:rPr>
                      <m:t>=</m:t>
                    </m:r>
                    <m:f>
                      <m:fPr>
                        <m:ctrlPr>
                          <a:rPr lang="es-ES" sz="1100" b="0" i="1">
                            <a:latin typeface="Cambria Math"/>
                          </a:rPr>
                        </m:ctrlPr>
                      </m:fPr>
                      <m:num>
                        <m:r>
                          <a:rPr lang="es-ES" sz="1100" b="0" i="1">
                            <a:latin typeface="Cambria Math"/>
                          </a:rPr>
                          <m:t>𝐹𝑎𝑐𝑡𝑜𝑟</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𝑐𝑜𝑟𝑟𝑒𝑐𝑐𝑖</m:t>
                        </m:r>
                        <m:r>
                          <a:rPr lang="es-ES" sz="1100" b="0" i="1">
                            <a:latin typeface="Cambria Math"/>
                          </a:rPr>
                          <m:t>ó</m:t>
                        </m:r>
                        <m:r>
                          <a:rPr lang="es-ES" sz="1100" b="0" i="1">
                            <a:latin typeface="Cambria Math"/>
                          </a:rPr>
                          <m:t>𝑛</m:t>
                        </m:r>
                        <m:r>
                          <a:rPr lang="es-ES" sz="1100" b="0" i="1">
                            <a:latin typeface="Cambria Math"/>
                          </a:rPr>
                          <m:t> ×</m:t>
                        </m:r>
                        <m:r>
                          <a:rPr lang="es-ES" sz="1100" b="0" i="1">
                            <a:latin typeface="Cambria Math"/>
                            <a:ea typeface="Cambria Math"/>
                          </a:rPr>
                          <m:t>𝑐𝑎𝑛𝑡𝑖𝑑𝑎𝑑</m:t>
                        </m:r>
                        <m:r>
                          <a:rPr lang="es-ES" sz="1100" b="0" i="1">
                            <a:latin typeface="Cambria Math"/>
                            <a:ea typeface="Cambria Math"/>
                          </a:rPr>
                          <m:t> </m:t>
                        </m:r>
                        <m:r>
                          <a:rPr lang="es-ES" sz="1100" b="0" i="1">
                            <a:latin typeface="Cambria Math"/>
                            <a:ea typeface="Cambria Math"/>
                          </a:rPr>
                          <m:t>𝑑𝑒</m:t>
                        </m:r>
                        <m:r>
                          <a:rPr lang="es-ES" sz="1100" b="0" i="1">
                            <a:latin typeface="Cambria Math"/>
                            <a:ea typeface="Cambria Math"/>
                          </a:rPr>
                          <m:t> </m:t>
                        </m:r>
                        <m:r>
                          <a:rPr lang="es-ES" sz="1100" b="0" i="1">
                            <a:latin typeface="Cambria Math"/>
                            <a:ea typeface="Cambria Math"/>
                          </a:rPr>
                          <m:t>𝑟𝑒𝑠𝑖𝑑𝑢𝑜𝑠</m:t>
                        </m:r>
                      </m:num>
                      <m:den>
                        <m:r>
                          <a:rPr lang="es-ES" sz="1100" b="0" i="1">
                            <a:latin typeface="Cambria Math"/>
                          </a:rPr>
                          <m:t>𝑛</m:t>
                        </m:r>
                        <m:r>
                          <a:rPr lang="es-ES" sz="1100" b="0" i="1">
                            <a:latin typeface="Cambria Math"/>
                          </a:rPr>
                          <m:t>º </m:t>
                        </m:r>
                        <m:r>
                          <a:rPr lang="es-ES" sz="1100" b="0" i="1">
                            <a:latin typeface="Cambria Math"/>
                          </a:rPr>
                          <m:t>𝑐𝑖𝑟𝑐𝑢𝑛𝑠𝑡𝑎𝑛𝑐𝑖𝑎𝑠</m:t>
                        </m:r>
                        <m:r>
                          <a:rPr lang="es-ES" sz="1100" b="0" i="1">
                            <a:latin typeface="Cambria Math"/>
                          </a:rPr>
                          <m:t> </m:t>
                        </m:r>
                        <m:r>
                          <a:rPr lang="es-ES" sz="1100" b="0" i="1">
                            <a:latin typeface="Cambria Math"/>
                          </a:rPr>
                          <m:t>𝑒𝑥𝑡𝑟𝑎𝑜𝑟𝑑𝑖𝑛𝑎𝑟𝑖𝑎𝑠</m:t>
                        </m:r>
                        <m:r>
                          <a:rPr lang="es-ES" sz="1100" b="0" i="1">
                            <a:latin typeface="Cambria Math"/>
                          </a:rPr>
                          <m:t> </m:t>
                        </m:r>
                        <m:r>
                          <a:rPr lang="es-ES" sz="1100" b="0" i="1">
                            <a:latin typeface="Cambria Math"/>
                          </a:rPr>
                          <m:t>𝑥</m:t>
                        </m:r>
                        <m:r>
                          <a:rPr lang="es-ES" sz="1100" b="0" i="1">
                            <a:latin typeface="Cambria Math"/>
                          </a:rPr>
                          <m:t> á</m:t>
                        </m:r>
                        <m:r>
                          <a:rPr lang="es-ES" sz="1100" b="0" i="1">
                            <a:latin typeface="Cambria Math"/>
                          </a:rPr>
                          <m:t>𝑟𝑒𝑎</m:t>
                        </m:r>
                        <m:r>
                          <a:rPr lang="es-ES" sz="1100" b="0" i="1">
                            <a:latin typeface="Cambria Math"/>
                          </a:rPr>
                          <m:t> </m:t>
                        </m:r>
                        <m:r>
                          <a:rPr lang="es-ES" sz="1100" b="0" i="1">
                            <a:latin typeface="Cambria Math"/>
                          </a:rPr>
                          <m:t>𝑜𝑏𝑠𝑒𝑟𝑣𝑎𝑑𝑎</m:t>
                        </m:r>
                      </m:den>
                    </m:f>
                    <m:r>
                      <a:rPr lang="es-ES" sz="1100" b="0" i="1">
                        <a:latin typeface="Cambria Math"/>
                        <a:ea typeface="Cambria Math"/>
                      </a:rPr>
                      <m:t>×1000</m:t>
                    </m:r>
                  </m:oMath>
                </m:oMathPara>
              </a14:m>
              <a:endParaRPr lang="es-ES" sz="1100"/>
            </a:p>
          </xdr:txBody>
        </xdr:sp>
      </mc:Choice>
      <mc:Fallback xmlns="">
        <xdr:sp macro="" textlink="">
          <xdr:nvSpPr>
            <xdr:cNvPr id="7" name="6 CuadroTexto"/>
            <xdr:cNvSpPr txBox="1"/>
          </xdr:nvSpPr>
          <xdr:spPr>
            <a:xfrm>
              <a:off x="371475" y="27431999"/>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a:rPr>
                <a:t>Í𝑛𝑑𝑖𝑐𝑒 𝑑𝑒 𝑆𝑢𝑐𝑖𝑒𝑑𝑎𝑑=(𝐹𝑎𝑐𝑡𝑜𝑟 𝑑𝑒 𝑐𝑜𝑟𝑟𝑒𝑐𝑐𝑖ó𝑛 </a:t>
              </a:r>
              <a:r>
                <a:rPr lang="es-ES" sz="1100" b="0" i="0">
                  <a:latin typeface="Cambria Math"/>
                  <a:ea typeface="Cambria Math"/>
                </a:rPr>
                <a:t>×𝑐𝑎𝑛𝑡𝑖𝑑𝑎𝑑 𝑑𝑒 𝑟𝑒𝑠𝑖𝑑𝑢𝑜𝑠)/(</a:t>
              </a:r>
              <a:r>
                <a:rPr lang="es-ES" sz="1100" b="0" i="0">
                  <a:latin typeface="Cambria Math"/>
                </a:rPr>
                <a:t>𝑛º 𝑐𝑖𝑟𝑐𝑢𝑛𝑠𝑡𝑎𝑛𝑐𝑖𝑎𝑠 𝑒𝑥𝑡𝑟𝑎𝑜𝑟𝑑𝑖𝑛𝑎𝑟𝑖𝑎𝑠 𝑥 á𝑟𝑒𝑎 𝑜𝑏𝑠𝑒𝑟𝑣𝑎𝑑𝑎)</a:t>
              </a:r>
              <a:r>
                <a:rPr lang="es-ES" sz="1100" b="0" i="0">
                  <a:latin typeface="Cambria Math"/>
                  <a:ea typeface="Cambria Math"/>
                </a:rPr>
                <a:t>×1000</a:t>
              </a:r>
              <a:endParaRPr lang="es-ES" sz="1100"/>
            </a:p>
          </xdr:txBody>
        </xdr:sp>
      </mc:Fallback>
    </mc:AlternateContent>
    <xdr:clientData/>
  </xdr:oneCellAnchor>
  <xdr:oneCellAnchor>
    <xdr:from>
      <xdr:col>12</xdr:col>
      <xdr:colOff>103696</xdr:colOff>
      <xdr:row>107</xdr:row>
      <xdr:rowOff>61383</xdr:rowOff>
    </xdr:from>
    <xdr:ext cx="2584450" cy="478369"/>
    <mc:AlternateContent xmlns:mc="http://schemas.openxmlformats.org/markup-compatibility/2006" xmlns:a14="http://schemas.microsoft.com/office/drawing/2010/main">
      <mc:Choice Requires="a14">
        <xdr:sp macro="" textlink="">
          <xdr:nvSpPr>
            <xdr:cNvPr id="18" name="17 CuadroTexto">
              <a:extLst>
                <a:ext uri="{FF2B5EF4-FFF2-40B4-BE49-F238E27FC236}">
                  <a16:creationId xmlns="" xmlns:a16="http://schemas.microsoft.com/office/drawing/2014/main" id="{00000000-0008-0000-0000-000012000000}"/>
                </a:ext>
              </a:extLst>
            </xdr:cNvPr>
            <xdr:cNvSpPr txBox="1"/>
          </xdr:nvSpPr>
          <xdr:spPr>
            <a:xfrm>
              <a:off x="21397363" y="1203113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18" name="17 CuadroTexto">
              <a:extLst>
                <a:ext uri="{FF2B5EF4-FFF2-40B4-BE49-F238E27FC236}">
                  <a16:creationId xmlns:a16="http://schemas.microsoft.com/office/drawing/2014/main" xmlns="" xmlns:a14="http://schemas.microsoft.com/office/drawing/2010/main" id="{00000000-0008-0000-0000-000012000000}"/>
                </a:ext>
              </a:extLst>
            </xdr:cNvPr>
            <xdr:cNvSpPr txBox="1"/>
          </xdr:nvSpPr>
          <xdr:spPr>
            <a:xfrm>
              <a:off x="21397363" y="1203113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474135</xdr:colOff>
      <xdr:row>15</xdr:row>
      <xdr:rowOff>0</xdr:rowOff>
    </xdr:from>
    <xdr:ext cx="1854200" cy="635001"/>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 xmlns:a16="http://schemas.microsoft.com/office/drawing/2014/main" id="{00000000-0008-0000-0000-000005000000}"/>
                </a:ext>
              </a:extLst>
            </xdr:cNvPr>
            <xdr:cNvSpPr txBox="1"/>
          </xdr:nvSpPr>
          <xdr:spPr>
            <a:xfrm>
              <a:off x="25810635" y="213783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5" name="4 CuadroTexto"/>
            <xdr:cNvSpPr txBox="1"/>
          </xdr:nvSpPr>
          <xdr:spPr>
            <a:xfrm>
              <a:off x="25810635" y="213783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45</xdr:row>
      <xdr:rowOff>52917</xdr:rowOff>
    </xdr:from>
    <xdr:ext cx="1854200" cy="635001"/>
    <mc:AlternateContent xmlns:mc="http://schemas.openxmlformats.org/markup-compatibility/2006" xmlns:a14="http://schemas.microsoft.com/office/drawing/2010/main">
      <mc:Choice Requires="a14">
        <xdr:sp macro="" textlink="">
          <xdr:nvSpPr>
            <xdr:cNvPr id="27" name="26 CuadroTexto">
              <a:extLst>
                <a:ext uri="{FF2B5EF4-FFF2-40B4-BE49-F238E27FC236}">
                  <a16:creationId xmlns="" xmlns:a16="http://schemas.microsoft.com/office/drawing/2014/main" id="{00000000-0008-0000-0000-00001B000000}"/>
                </a:ext>
              </a:extLst>
            </xdr:cNvPr>
            <xdr:cNvSpPr txBox="1"/>
          </xdr:nvSpPr>
          <xdr:spPr>
            <a:xfrm>
              <a:off x="25876250" y="50165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7" name="26 CuadroTexto"/>
            <xdr:cNvSpPr txBox="1"/>
          </xdr:nvSpPr>
          <xdr:spPr>
            <a:xfrm>
              <a:off x="25876250" y="50165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60</xdr:row>
      <xdr:rowOff>169334</xdr:rowOff>
    </xdr:from>
    <xdr:ext cx="1854200" cy="635001"/>
    <mc:AlternateContent xmlns:mc="http://schemas.openxmlformats.org/markup-compatibility/2006" xmlns:a14="http://schemas.microsoft.com/office/drawing/2010/main">
      <mc:Choice Requires="a14">
        <xdr:sp macro="" textlink="">
          <xdr:nvSpPr>
            <xdr:cNvPr id="28" name="27 CuadroTexto">
              <a:extLst>
                <a:ext uri="{FF2B5EF4-FFF2-40B4-BE49-F238E27FC236}">
                  <a16:creationId xmlns="" xmlns:a16="http://schemas.microsoft.com/office/drawing/2014/main" id="{00000000-0008-0000-0000-00001C000000}"/>
                </a:ext>
              </a:extLst>
            </xdr:cNvPr>
            <xdr:cNvSpPr txBox="1"/>
          </xdr:nvSpPr>
          <xdr:spPr>
            <a:xfrm>
              <a:off x="25897417" y="66886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8" name="27 CuadroTexto"/>
            <xdr:cNvSpPr txBox="1"/>
          </xdr:nvSpPr>
          <xdr:spPr>
            <a:xfrm>
              <a:off x="25897417" y="66886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582078</xdr:colOff>
      <xdr:row>67</xdr:row>
      <xdr:rowOff>179917</xdr:rowOff>
    </xdr:from>
    <xdr:ext cx="1854200" cy="635001"/>
    <mc:AlternateContent xmlns:mc="http://schemas.openxmlformats.org/markup-compatibility/2006" xmlns:a14="http://schemas.microsoft.com/office/drawing/2010/main">
      <mc:Choice Requires="a14">
        <xdr:sp macro="" textlink="">
          <xdr:nvSpPr>
            <xdr:cNvPr id="29" name="28 CuadroTexto">
              <a:extLst>
                <a:ext uri="{FF2B5EF4-FFF2-40B4-BE49-F238E27FC236}">
                  <a16:creationId xmlns="" xmlns:a16="http://schemas.microsoft.com/office/drawing/2014/main" id="{00000000-0008-0000-0000-00001D000000}"/>
                </a:ext>
              </a:extLst>
            </xdr:cNvPr>
            <xdr:cNvSpPr txBox="1"/>
          </xdr:nvSpPr>
          <xdr:spPr>
            <a:xfrm>
              <a:off x="25918578" y="80645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9" name="28 CuadroTexto"/>
            <xdr:cNvSpPr txBox="1"/>
          </xdr:nvSpPr>
          <xdr:spPr>
            <a:xfrm>
              <a:off x="25918578" y="80645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613834</xdr:colOff>
      <xdr:row>129</xdr:row>
      <xdr:rowOff>169330</xdr:rowOff>
    </xdr:from>
    <xdr:ext cx="1854200" cy="635001"/>
    <mc:AlternateContent xmlns:mc="http://schemas.openxmlformats.org/markup-compatibility/2006" xmlns:a14="http://schemas.microsoft.com/office/drawing/2010/main">
      <mc:Choice Requires="a14">
        <xdr:sp macro="" textlink="">
          <xdr:nvSpPr>
            <xdr:cNvPr id="30" name="29 CuadroTexto">
              <a:extLst>
                <a:ext uri="{FF2B5EF4-FFF2-40B4-BE49-F238E27FC236}">
                  <a16:creationId xmlns="" xmlns:a16="http://schemas.microsoft.com/office/drawing/2014/main" id="{00000000-0008-0000-0000-00001E000000}"/>
                </a:ext>
              </a:extLst>
            </xdr:cNvPr>
            <xdr:cNvSpPr txBox="1"/>
          </xdr:nvSpPr>
          <xdr:spPr>
            <a:xfrm>
              <a:off x="25950334" y="162136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𝐼𝐶𝐷𝑂</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30" name="29 CuadroTexto"/>
            <xdr:cNvSpPr txBox="1"/>
          </xdr:nvSpPr>
          <xdr:spPr>
            <a:xfrm>
              <a:off x="25950334" y="162136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𝐼𝐶𝐷𝑂</a:t>
              </a:r>
              <a:r>
                <a:rPr lang="es-ES" sz="1400"/>
                <a:t>=</a:t>
              </a:r>
              <a:r>
                <a:rPr lang="es-ES" sz="1400" i="0">
                  <a:latin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12</xdr:col>
      <xdr:colOff>0</xdr:colOff>
      <xdr:row>97</xdr:row>
      <xdr:rowOff>0</xdr:rowOff>
    </xdr:from>
    <xdr:ext cx="1809750" cy="423333"/>
    <mc:AlternateContent xmlns:mc="http://schemas.openxmlformats.org/markup-compatibility/2006" xmlns:a14="http://schemas.microsoft.com/office/drawing/2010/main">
      <mc:Choice Requires="a14">
        <xdr:sp macro="" textlink="">
          <xdr:nvSpPr>
            <xdr:cNvPr id="35" name="34 CuadroTexto">
              <a:extLst>
                <a:ext uri="{FF2B5EF4-FFF2-40B4-BE49-F238E27FC236}">
                  <a16:creationId xmlns="" xmlns:a16="http://schemas.microsoft.com/office/drawing/2014/main" id="{00000000-0008-0000-0000-000023000000}"/>
                </a:ext>
              </a:extLst>
            </xdr:cNvPr>
            <xdr:cNvSpPr txBox="1"/>
          </xdr:nvSpPr>
          <xdr:spPr>
            <a:xfrm>
              <a:off x="21293667" y="10117667"/>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35" name="34 CuadroTexto">
              <a:extLst>
                <a:ext uri="{FF2B5EF4-FFF2-40B4-BE49-F238E27FC236}">
                  <a16:creationId xmlns:a16="http://schemas.microsoft.com/office/drawing/2014/main" xmlns="" xmlns:a14="http://schemas.microsoft.com/office/drawing/2010/main" id="{00000000-0008-0000-0000-000012000000}"/>
                </a:ext>
              </a:extLst>
            </xdr:cNvPr>
            <xdr:cNvSpPr txBox="1"/>
          </xdr:nvSpPr>
          <xdr:spPr>
            <a:xfrm>
              <a:off x="21293667" y="10117667"/>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12</xdr:col>
      <xdr:colOff>0</xdr:colOff>
      <xdr:row>82</xdr:row>
      <xdr:rowOff>0</xdr:rowOff>
    </xdr:from>
    <xdr:ext cx="1809750" cy="423333"/>
    <mc:AlternateContent xmlns:mc="http://schemas.openxmlformats.org/markup-compatibility/2006" xmlns:a14="http://schemas.microsoft.com/office/drawing/2010/main">
      <mc:Choice Requires="a14">
        <xdr:sp macro="" textlink="">
          <xdr:nvSpPr>
            <xdr:cNvPr id="36" name="35 CuadroTexto">
              <a:extLst>
                <a:ext uri="{FF2B5EF4-FFF2-40B4-BE49-F238E27FC236}">
                  <a16:creationId xmlns="" xmlns:a16="http://schemas.microsoft.com/office/drawing/2014/main" id="{00000000-0008-0000-0000-000024000000}"/>
                </a:ext>
              </a:extLst>
            </xdr:cNvPr>
            <xdr:cNvSpPr txBox="1"/>
          </xdr:nvSpPr>
          <xdr:spPr>
            <a:xfrm>
              <a:off x="21293667" y="13546667"/>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36" name="35 CuadroTexto">
              <a:extLst>
                <a:ext uri="{FF2B5EF4-FFF2-40B4-BE49-F238E27FC236}">
                  <a16:creationId xmlns:a16="http://schemas.microsoft.com/office/drawing/2014/main" xmlns="" xmlns:a14="http://schemas.microsoft.com/office/drawing/2010/main" id="{00000000-0008-0000-0000-000012000000}"/>
                </a:ext>
              </a:extLst>
            </xdr:cNvPr>
            <xdr:cNvSpPr txBox="1"/>
          </xdr:nvSpPr>
          <xdr:spPr>
            <a:xfrm>
              <a:off x="21293667" y="13546667"/>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444512</xdr:colOff>
      <xdr:row>138</xdr:row>
      <xdr:rowOff>137583</xdr:rowOff>
    </xdr:from>
    <xdr:ext cx="2084917" cy="635001"/>
    <mc:AlternateContent xmlns:mc="http://schemas.openxmlformats.org/markup-compatibility/2006" xmlns:a14="http://schemas.microsoft.com/office/drawing/2010/main">
      <mc:Choice Requires="a14">
        <xdr:sp macro="" textlink="">
          <xdr:nvSpPr>
            <xdr:cNvPr id="38" name="37 CuadroTexto">
              <a:extLst>
                <a:ext uri="{FF2B5EF4-FFF2-40B4-BE49-F238E27FC236}">
                  <a16:creationId xmlns="" xmlns:a16="http://schemas.microsoft.com/office/drawing/2014/main" id="{00000000-0008-0000-0000-000026000000}"/>
                </a:ext>
              </a:extLst>
            </xdr:cNvPr>
            <xdr:cNvSpPr txBox="1"/>
          </xdr:nvSpPr>
          <xdr:spPr>
            <a:xfrm>
              <a:off x="26109095" y="223625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𝐼𝐶𝐻𝑃𝑀𝑀</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38" name="37 CuadroTexto"/>
            <xdr:cNvSpPr txBox="1"/>
          </xdr:nvSpPr>
          <xdr:spPr>
            <a:xfrm>
              <a:off x="26109095" y="223625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𝐼𝐶𝐻𝑃𝑀𝑀</a:t>
              </a:r>
              <a:r>
                <a:rPr lang="es-ES" sz="1400"/>
                <a:t>=</a:t>
              </a:r>
              <a:r>
                <a:rPr lang="es-ES" sz="1400" i="0">
                  <a:latin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592662</xdr:colOff>
      <xdr:row>147</xdr:row>
      <xdr:rowOff>211663</xdr:rowOff>
    </xdr:from>
    <xdr:ext cx="1854200" cy="635001"/>
    <mc:AlternateContent xmlns:mc="http://schemas.openxmlformats.org/markup-compatibility/2006" xmlns:a14="http://schemas.microsoft.com/office/drawing/2010/main">
      <mc:Choice Requires="a14">
        <xdr:sp macro="" textlink="">
          <xdr:nvSpPr>
            <xdr:cNvPr id="39" name="38 CuadroTexto">
              <a:extLst>
                <a:ext uri="{FF2B5EF4-FFF2-40B4-BE49-F238E27FC236}">
                  <a16:creationId xmlns="" xmlns:a16="http://schemas.microsoft.com/office/drawing/2014/main" id="{00000000-0008-0000-0000-000027000000}"/>
                </a:ext>
              </a:extLst>
            </xdr:cNvPr>
            <xdr:cNvSpPr txBox="1"/>
          </xdr:nvSpPr>
          <xdr:spPr>
            <a:xfrm>
              <a:off x="26257245" y="2430991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𝐼𝐶𝑀𝐶</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39" name="38 CuadroTexto"/>
            <xdr:cNvSpPr txBox="1"/>
          </xdr:nvSpPr>
          <xdr:spPr>
            <a:xfrm>
              <a:off x="26257245" y="2430991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𝐼𝐶𝑀𝐶</a:t>
              </a:r>
              <a:r>
                <a:rPr lang="es-ES" sz="1400"/>
                <a:t>=</a:t>
              </a:r>
              <a:r>
                <a:rPr lang="es-ES" sz="1400" i="0">
                  <a:latin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613833</xdr:colOff>
      <xdr:row>405</xdr:row>
      <xdr:rowOff>10583</xdr:rowOff>
    </xdr:from>
    <xdr:ext cx="1854200" cy="635001"/>
    <mc:AlternateContent xmlns:mc="http://schemas.openxmlformats.org/markup-compatibility/2006" xmlns:a14="http://schemas.microsoft.com/office/drawing/2010/main">
      <mc:Choice Requires="a14">
        <xdr:sp macro="" textlink="">
          <xdr:nvSpPr>
            <xdr:cNvPr id="40" name="39 CuadroTexto">
              <a:extLst>
                <a:ext uri="{FF2B5EF4-FFF2-40B4-BE49-F238E27FC236}">
                  <a16:creationId xmlns="" xmlns:a16="http://schemas.microsoft.com/office/drawing/2014/main" id="{00000000-0008-0000-0000-000028000000}"/>
                </a:ext>
              </a:extLst>
            </xdr:cNvPr>
            <xdr:cNvSpPr txBox="1"/>
          </xdr:nvSpPr>
          <xdr:spPr>
            <a:xfrm>
              <a:off x="26278416" y="61266916"/>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40" name="39 CuadroTexto"/>
            <xdr:cNvSpPr txBox="1"/>
          </xdr:nvSpPr>
          <xdr:spPr>
            <a:xfrm>
              <a:off x="26278416" y="61266916"/>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418</xdr:row>
      <xdr:rowOff>52917</xdr:rowOff>
    </xdr:from>
    <xdr:ext cx="1854200" cy="635001"/>
    <mc:AlternateContent xmlns:mc="http://schemas.openxmlformats.org/markup-compatibility/2006" xmlns:a14="http://schemas.microsoft.com/office/drawing/2010/main">
      <mc:Choice Requires="a14">
        <xdr:sp macro="" textlink="">
          <xdr:nvSpPr>
            <xdr:cNvPr id="41" name="40 CuadroTexto">
              <a:extLst>
                <a:ext uri="{FF2B5EF4-FFF2-40B4-BE49-F238E27FC236}">
                  <a16:creationId xmlns="" xmlns:a16="http://schemas.microsoft.com/office/drawing/2014/main" id="{00000000-0008-0000-0000-000029000000}"/>
                </a:ext>
              </a:extLst>
            </xdr:cNvPr>
            <xdr:cNvSpPr txBox="1"/>
          </xdr:nvSpPr>
          <xdr:spPr>
            <a:xfrm>
              <a:off x="26331333" y="57785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41" name="40 CuadroTexto"/>
            <xdr:cNvSpPr txBox="1"/>
          </xdr:nvSpPr>
          <xdr:spPr>
            <a:xfrm>
              <a:off x="26331333" y="57785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475</xdr:row>
      <xdr:rowOff>169334</xdr:rowOff>
    </xdr:from>
    <xdr:ext cx="1854200" cy="635001"/>
    <mc:AlternateContent xmlns:mc="http://schemas.openxmlformats.org/markup-compatibility/2006" xmlns:a14="http://schemas.microsoft.com/office/drawing/2010/main">
      <mc:Choice Requires="a14">
        <xdr:sp macro="" textlink="">
          <xdr:nvSpPr>
            <xdr:cNvPr id="42" name="41 CuadroTexto">
              <a:extLst>
                <a:ext uri="{FF2B5EF4-FFF2-40B4-BE49-F238E27FC236}">
                  <a16:creationId xmlns="" xmlns:a16="http://schemas.microsoft.com/office/drawing/2014/main" id="{00000000-0008-0000-0000-00002A000000}"/>
                </a:ext>
              </a:extLst>
            </xdr:cNvPr>
            <xdr:cNvSpPr txBox="1"/>
          </xdr:nvSpPr>
          <xdr:spPr>
            <a:xfrm>
              <a:off x="26352500" y="74506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42" name="41 CuadroTexto"/>
            <xdr:cNvSpPr txBox="1"/>
          </xdr:nvSpPr>
          <xdr:spPr>
            <a:xfrm>
              <a:off x="26352500" y="74506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772578</xdr:colOff>
      <xdr:row>490</xdr:row>
      <xdr:rowOff>74084</xdr:rowOff>
    </xdr:from>
    <xdr:ext cx="1854200" cy="635001"/>
    <mc:AlternateContent xmlns:mc="http://schemas.openxmlformats.org/markup-compatibility/2006" xmlns:a14="http://schemas.microsoft.com/office/drawing/2010/main">
      <mc:Choice Requires="a14">
        <xdr:sp macro="" textlink="">
          <xdr:nvSpPr>
            <xdr:cNvPr id="43" name="42 CuadroTexto">
              <a:extLst>
                <a:ext uri="{FF2B5EF4-FFF2-40B4-BE49-F238E27FC236}">
                  <a16:creationId xmlns="" xmlns:a16="http://schemas.microsoft.com/office/drawing/2014/main" id="{00000000-0008-0000-0000-00002B000000}"/>
                </a:ext>
              </a:extLst>
            </xdr:cNvPr>
            <xdr:cNvSpPr txBox="1"/>
          </xdr:nvSpPr>
          <xdr:spPr>
            <a:xfrm>
              <a:off x="30363578" y="1008909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43" name="42 CuadroTexto">
              <a:extLst>
                <a:ext uri="{FF2B5EF4-FFF2-40B4-BE49-F238E27FC236}">
                  <a16:creationId xmlns:a16="http://schemas.microsoft.com/office/drawing/2014/main" id="{00000000-0008-0000-0000-00002B000000}"/>
                </a:ext>
              </a:extLst>
            </xdr:cNvPr>
            <xdr:cNvSpPr txBox="1"/>
          </xdr:nvSpPr>
          <xdr:spPr>
            <a:xfrm>
              <a:off x="30363578" y="1008909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panose="02040503050406030204" pitchFamily="18" charset="0"/>
                </a:rPr>
                <a:t>〖</a:t>
              </a:r>
              <a:r>
                <a:rPr lang="es-ES" sz="1400" b="0" i="0">
                  <a:latin typeface="Cambria Math"/>
                </a:rPr>
                <a:t>𝐼𝐶𝐿𝐸</a:t>
              </a:r>
              <a:r>
                <a:rPr lang="es-ES" sz="1400" b="0" i="0">
                  <a:latin typeface="Cambria Math" panose="02040503050406030204" pitchFamily="18" charset="0"/>
                </a:rPr>
                <a:t>〗_</a:t>
              </a:r>
              <a:r>
                <a:rPr lang="es-ES" sz="1400" b="0" i="0">
                  <a:latin typeface="Cambria Math"/>
                </a:rPr>
                <a:t>𝑖</a:t>
              </a:r>
              <a:r>
                <a:rPr lang="es-ES" sz="1400"/>
                <a:t>=</a:t>
              </a:r>
              <a:r>
                <a:rPr lang="es-ES" sz="1400" i="0">
                  <a:latin typeface="Cambria Math" panose="02040503050406030204" pitchFamily="18" charset="0"/>
                </a:rPr>
                <a:t>(∑</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_</a:t>
              </a:r>
              <a:r>
                <a:rPr lang="es-ES" sz="1400" b="0" i="0">
                  <a:latin typeface="Cambria Math"/>
                  <a:ea typeface="Cambria Math"/>
                </a:rPr>
                <a:t>𝑚𝑎𝑥</a:t>
              </a:r>
              <a:r>
                <a:rPr lang="es-ES" sz="1400" b="0" i="0">
                  <a:latin typeface="Cambria Math" panose="02040503050406030204" pitchFamily="18" charset="0"/>
                  <a:ea typeface="Cambria Math"/>
                </a:rPr>
                <a:t>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428</xdr:row>
      <xdr:rowOff>52917</xdr:rowOff>
    </xdr:from>
    <xdr:ext cx="1854200" cy="635001"/>
    <mc:AlternateContent xmlns:mc="http://schemas.openxmlformats.org/markup-compatibility/2006" xmlns:a14="http://schemas.microsoft.com/office/drawing/2010/main">
      <mc:Choice Requires="a14">
        <xdr:sp macro="" textlink="">
          <xdr:nvSpPr>
            <xdr:cNvPr id="24" name="40 CuadroTexto">
              <a:extLst>
                <a:ext uri="{FF2B5EF4-FFF2-40B4-BE49-F238E27FC236}">
                  <a16:creationId xmlns="" xmlns:a16="http://schemas.microsoft.com/office/drawing/2014/main" id="{EB650CF1-90D9-F948-B6C4-3183A43B2CF9}"/>
                </a:ext>
              </a:extLst>
            </xdr:cNvPr>
            <xdr:cNvSpPr txBox="1"/>
          </xdr:nvSpPr>
          <xdr:spPr>
            <a:xfrm>
              <a:off x="29834417" y="815234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4" name="40 CuadroTexto">
              <a:extLst>
                <a:ext uri="{FF2B5EF4-FFF2-40B4-BE49-F238E27FC236}">
                  <a16:creationId xmlns:a16="http://schemas.microsoft.com/office/drawing/2014/main" id="{EB650CF1-90D9-F948-B6C4-3183A43B2CF9}"/>
                </a:ext>
              </a:extLst>
            </xdr:cNvPr>
            <xdr:cNvSpPr txBox="1"/>
          </xdr:nvSpPr>
          <xdr:spPr>
            <a:xfrm>
              <a:off x="29834417" y="815234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panose="02040503050406030204" pitchFamily="18" charset="0"/>
                </a:rPr>
                <a:t>〖</a:t>
              </a:r>
              <a:r>
                <a:rPr lang="es-ES" sz="1400" b="0" i="0">
                  <a:latin typeface="Cambria Math"/>
                </a:rPr>
                <a:t>𝐼𝐶𝐿𝑂𝑃</a:t>
              </a:r>
              <a:r>
                <a:rPr lang="es-ES" sz="1400" b="0" i="0">
                  <a:latin typeface="Cambria Math" panose="02040503050406030204" pitchFamily="18" charset="0"/>
                </a:rPr>
                <a:t>〗_</a:t>
              </a:r>
              <a:r>
                <a:rPr lang="es-ES" sz="1400" b="0" i="0">
                  <a:latin typeface="Cambria Math"/>
                </a:rPr>
                <a:t>𝑖</a:t>
              </a:r>
              <a:r>
                <a:rPr lang="es-ES" sz="1400"/>
                <a:t>=</a:t>
              </a:r>
              <a:r>
                <a:rPr lang="es-ES" sz="1400" i="0">
                  <a:latin typeface="Cambria Math" panose="02040503050406030204" pitchFamily="18" charset="0"/>
                </a:rPr>
                <a:t>(∑</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_</a:t>
              </a:r>
              <a:r>
                <a:rPr lang="es-ES" sz="1400" b="0" i="0">
                  <a:latin typeface="Cambria Math"/>
                  <a:ea typeface="Cambria Math"/>
                </a:rPr>
                <a:t>𝑚𝑎𝑥</a:t>
              </a:r>
              <a:r>
                <a:rPr lang="es-ES" sz="1400" b="0" i="0">
                  <a:latin typeface="Cambria Math" panose="02040503050406030204" pitchFamily="18" charset="0"/>
                  <a:ea typeface="Cambria Math"/>
                </a:rPr>
                <a:t>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438</xdr:row>
      <xdr:rowOff>52917</xdr:rowOff>
    </xdr:from>
    <xdr:ext cx="1854200" cy="635001"/>
    <mc:AlternateContent xmlns:mc="http://schemas.openxmlformats.org/markup-compatibility/2006" xmlns:a14="http://schemas.microsoft.com/office/drawing/2010/main">
      <mc:Choice Requires="a14">
        <xdr:sp macro="" textlink="">
          <xdr:nvSpPr>
            <xdr:cNvPr id="32" name="40 CuadroTexto">
              <a:extLst>
                <a:ext uri="{FF2B5EF4-FFF2-40B4-BE49-F238E27FC236}">
                  <a16:creationId xmlns="" xmlns:a16="http://schemas.microsoft.com/office/drawing/2014/main" id="{67477E21-906E-7649-A98F-5233E6DAFE57}"/>
                </a:ext>
              </a:extLst>
            </xdr:cNvPr>
            <xdr:cNvSpPr txBox="1"/>
          </xdr:nvSpPr>
          <xdr:spPr>
            <a:xfrm>
              <a:off x="29834417" y="815234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32" name="40 CuadroTexto">
              <a:extLst>
                <a:ext uri="{FF2B5EF4-FFF2-40B4-BE49-F238E27FC236}">
                  <a16:creationId xmlns:a16="http://schemas.microsoft.com/office/drawing/2014/main" id="{67477E21-906E-7649-A98F-5233E6DAFE57}"/>
                </a:ext>
              </a:extLst>
            </xdr:cNvPr>
            <xdr:cNvSpPr txBox="1"/>
          </xdr:nvSpPr>
          <xdr:spPr>
            <a:xfrm>
              <a:off x="29834417" y="815234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panose="02040503050406030204" pitchFamily="18" charset="0"/>
                </a:rPr>
                <a:t>〖</a:t>
              </a:r>
              <a:r>
                <a:rPr lang="es-ES" sz="1400" b="0" i="0">
                  <a:latin typeface="Cambria Math"/>
                </a:rPr>
                <a:t>𝐼𝐶𝐿𝑂𝑃</a:t>
              </a:r>
              <a:r>
                <a:rPr lang="es-ES" sz="1400" b="0" i="0">
                  <a:latin typeface="Cambria Math" panose="02040503050406030204" pitchFamily="18" charset="0"/>
                </a:rPr>
                <a:t>〗_</a:t>
              </a:r>
              <a:r>
                <a:rPr lang="es-ES" sz="1400" b="0" i="0">
                  <a:latin typeface="Cambria Math"/>
                </a:rPr>
                <a:t>𝑖</a:t>
              </a:r>
              <a:r>
                <a:rPr lang="es-ES" sz="1400"/>
                <a:t>=</a:t>
              </a:r>
              <a:r>
                <a:rPr lang="es-ES" sz="1400" i="0">
                  <a:latin typeface="Cambria Math" panose="02040503050406030204" pitchFamily="18" charset="0"/>
                </a:rPr>
                <a:t>(∑</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_</a:t>
              </a:r>
              <a:r>
                <a:rPr lang="es-ES" sz="1400" b="0" i="0">
                  <a:latin typeface="Cambria Math"/>
                  <a:ea typeface="Cambria Math"/>
                </a:rPr>
                <a:t>𝑚𝑎𝑥</a:t>
              </a:r>
              <a:r>
                <a:rPr lang="es-ES" sz="1400" b="0" i="0">
                  <a:latin typeface="Cambria Math" panose="02040503050406030204" pitchFamily="18" charset="0"/>
                  <a:ea typeface="Cambria Math"/>
                </a:rPr>
                <a:t>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448</xdr:row>
      <xdr:rowOff>52917</xdr:rowOff>
    </xdr:from>
    <xdr:ext cx="1854200" cy="635001"/>
    <mc:AlternateContent xmlns:mc="http://schemas.openxmlformats.org/markup-compatibility/2006" xmlns:a14="http://schemas.microsoft.com/office/drawing/2010/main">
      <mc:Choice Requires="a14">
        <xdr:sp macro="" textlink="">
          <xdr:nvSpPr>
            <xdr:cNvPr id="33" name="40 CuadroTexto">
              <a:extLst>
                <a:ext uri="{FF2B5EF4-FFF2-40B4-BE49-F238E27FC236}">
                  <a16:creationId xmlns="" xmlns:a16="http://schemas.microsoft.com/office/drawing/2014/main" id="{3190EFB4-B6E8-8545-8227-52BA08CE9BDC}"/>
                </a:ext>
              </a:extLst>
            </xdr:cNvPr>
            <xdr:cNvSpPr txBox="1"/>
          </xdr:nvSpPr>
          <xdr:spPr>
            <a:xfrm>
              <a:off x="29834417" y="815234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33" name="40 CuadroTexto">
              <a:extLst>
                <a:ext uri="{FF2B5EF4-FFF2-40B4-BE49-F238E27FC236}">
                  <a16:creationId xmlns:a16="http://schemas.microsoft.com/office/drawing/2014/main" id="{3190EFB4-B6E8-8545-8227-52BA08CE9BDC}"/>
                </a:ext>
              </a:extLst>
            </xdr:cNvPr>
            <xdr:cNvSpPr txBox="1"/>
          </xdr:nvSpPr>
          <xdr:spPr>
            <a:xfrm>
              <a:off x="29834417" y="815234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panose="02040503050406030204" pitchFamily="18" charset="0"/>
                </a:rPr>
                <a:t>〖</a:t>
              </a:r>
              <a:r>
                <a:rPr lang="es-ES" sz="1400" b="0" i="0">
                  <a:latin typeface="Cambria Math"/>
                </a:rPr>
                <a:t>𝐼𝐶𝐿𝑂𝑃</a:t>
              </a:r>
              <a:r>
                <a:rPr lang="es-ES" sz="1400" b="0" i="0">
                  <a:latin typeface="Cambria Math" panose="02040503050406030204" pitchFamily="18" charset="0"/>
                </a:rPr>
                <a:t>〗_</a:t>
              </a:r>
              <a:r>
                <a:rPr lang="es-ES" sz="1400" b="0" i="0">
                  <a:latin typeface="Cambria Math"/>
                </a:rPr>
                <a:t>𝑖</a:t>
              </a:r>
              <a:r>
                <a:rPr lang="es-ES" sz="1400"/>
                <a:t>=</a:t>
              </a:r>
              <a:r>
                <a:rPr lang="es-ES" sz="1400" i="0">
                  <a:latin typeface="Cambria Math" panose="02040503050406030204" pitchFamily="18" charset="0"/>
                </a:rPr>
                <a:t>(∑</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_</a:t>
              </a:r>
              <a:r>
                <a:rPr lang="es-ES" sz="1400" b="0" i="0">
                  <a:latin typeface="Cambria Math"/>
                  <a:ea typeface="Cambria Math"/>
                </a:rPr>
                <a:t>𝑚𝑎𝑥</a:t>
              </a:r>
              <a:r>
                <a:rPr lang="es-ES" sz="1400" b="0" i="0">
                  <a:latin typeface="Cambria Math" panose="02040503050406030204" pitchFamily="18" charset="0"/>
                  <a:ea typeface="Cambria Math"/>
                </a:rPr>
                <a:t>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458</xdr:row>
      <xdr:rowOff>52917</xdr:rowOff>
    </xdr:from>
    <xdr:ext cx="1854200" cy="635001"/>
    <mc:AlternateContent xmlns:mc="http://schemas.openxmlformats.org/markup-compatibility/2006" xmlns:a14="http://schemas.microsoft.com/office/drawing/2010/main">
      <mc:Choice Requires="a14">
        <xdr:sp macro="" textlink="">
          <xdr:nvSpPr>
            <xdr:cNvPr id="34" name="40 CuadroTexto">
              <a:extLst>
                <a:ext uri="{FF2B5EF4-FFF2-40B4-BE49-F238E27FC236}">
                  <a16:creationId xmlns="" xmlns:a16="http://schemas.microsoft.com/office/drawing/2014/main" id="{598A70AC-659E-2B4A-A83A-CD71C1AB568E}"/>
                </a:ext>
              </a:extLst>
            </xdr:cNvPr>
            <xdr:cNvSpPr txBox="1"/>
          </xdr:nvSpPr>
          <xdr:spPr>
            <a:xfrm>
              <a:off x="29834417" y="876617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34" name="40 CuadroTexto">
              <a:extLst>
                <a:ext uri="{FF2B5EF4-FFF2-40B4-BE49-F238E27FC236}">
                  <a16:creationId xmlns:a16="http://schemas.microsoft.com/office/drawing/2014/main" id="{598A70AC-659E-2B4A-A83A-CD71C1AB568E}"/>
                </a:ext>
              </a:extLst>
            </xdr:cNvPr>
            <xdr:cNvSpPr txBox="1"/>
          </xdr:nvSpPr>
          <xdr:spPr>
            <a:xfrm>
              <a:off x="29834417" y="876617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panose="02040503050406030204" pitchFamily="18" charset="0"/>
                </a:rPr>
                <a:t>〖</a:t>
              </a:r>
              <a:r>
                <a:rPr lang="es-ES" sz="1400" b="0" i="0">
                  <a:latin typeface="Cambria Math"/>
                </a:rPr>
                <a:t>𝐼𝐶𝐿𝑂𝑃</a:t>
              </a:r>
              <a:r>
                <a:rPr lang="es-ES" sz="1400" b="0" i="0">
                  <a:latin typeface="Cambria Math" panose="02040503050406030204" pitchFamily="18" charset="0"/>
                </a:rPr>
                <a:t>〗_</a:t>
              </a:r>
              <a:r>
                <a:rPr lang="es-ES" sz="1400" b="0" i="0">
                  <a:latin typeface="Cambria Math"/>
                </a:rPr>
                <a:t>𝑖</a:t>
              </a:r>
              <a:r>
                <a:rPr lang="es-ES" sz="1400"/>
                <a:t>=</a:t>
              </a:r>
              <a:r>
                <a:rPr lang="es-ES" sz="1400" i="0">
                  <a:latin typeface="Cambria Math" panose="02040503050406030204" pitchFamily="18" charset="0"/>
                </a:rPr>
                <a:t>(∑</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_</a:t>
              </a:r>
              <a:r>
                <a:rPr lang="es-ES" sz="1400" b="0" i="0">
                  <a:latin typeface="Cambria Math"/>
                  <a:ea typeface="Cambria Math"/>
                </a:rPr>
                <a:t>𝑚𝑎𝑥</a:t>
              </a:r>
              <a:r>
                <a:rPr lang="es-ES" sz="1400" b="0" i="0">
                  <a:latin typeface="Cambria Math" panose="02040503050406030204" pitchFamily="18" charset="0"/>
                  <a:ea typeface="Cambria Math"/>
                </a:rPr>
                <a:t>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719667</xdr:colOff>
      <xdr:row>504</xdr:row>
      <xdr:rowOff>190500</xdr:rowOff>
    </xdr:from>
    <xdr:ext cx="1854200" cy="635001"/>
    <mc:AlternateContent xmlns:mc="http://schemas.openxmlformats.org/markup-compatibility/2006" xmlns:a14="http://schemas.microsoft.com/office/drawing/2010/main">
      <mc:Choice Requires="a14">
        <xdr:sp macro="" textlink="">
          <xdr:nvSpPr>
            <xdr:cNvPr id="25" name="42 CuadroTexto">
              <a:extLst>
                <a:ext uri="{FF2B5EF4-FFF2-40B4-BE49-F238E27FC236}">
                  <a16:creationId xmlns="" xmlns:a16="http://schemas.microsoft.com/office/drawing/2014/main" id="{BCA35090-B55C-6947-A27C-6B535CAD5B99}"/>
                </a:ext>
              </a:extLst>
            </xdr:cNvPr>
            <xdr:cNvSpPr txBox="1"/>
          </xdr:nvSpPr>
          <xdr:spPr>
            <a:xfrm>
              <a:off x="30310667" y="1037801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𝐷𝑂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5" name="42 CuadroTexto">
              <a:extLst>
                <a:ext uri="{FF2B5EF4-FFF2-40B4-BE49-F238E27FC236}">
                  <a16:creationId xmlns:a16="http://schemas.microsoft.com/office/drawing/2014/main" id="{BCA35090-B55C-6947-A27C-6B535CAD5B99}"/>
                </a:ext>
              </a:extLst>
            </xdr:cNvPr>
            <xdr:cNvSpPr txBox="1"/>
          </xdr:nvSpPr>
          <xdr:spPr>
            <a:xfrm>
              <a:off x="30310667" y="1037801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panose="02040503050406030204" pitchFamily="18" charset="0"/>
                </a:rPr>
                <a:t>〖</a:t>
              </a:r>
              <a:r>
                <a:rPr lang="es-ES" sz="1400" b="0" i="0">
                  <a:latin typeface="Cambria Math"/>
                </a:rPr>
                <a:t>𝐼𝐶</a:t>
              </a:r>
              <a:r>
                <a:rPr lang="es-ES" sz="1400" b="0" i="0">
                  <a:latin typeface="Cambria Math" panose="02040503050406030204" pitchFamily="18" charset="0"/>
                </a:rPr>
                <a:t>𝐷𝑂〗_</a:t>
              </a:r>
              <a:r>
                <a:rPr lang="es-ES" sz="1400" b="0" i="0">
                  <a:latin typeface="Cambria Math"/>
                </a:rPr>
                <a:t>𝑖</a:t>
              </a:r>
              <a:r>
                <a:rPr lang="es-ES" sz="1400"/>
                <a:t>=</a:t>
              </a:r>
              <a:r>
                <a:rPr lang="es-ES" sz="1400" i="0">
                  <a:latin typeface="Cambria Math" panose="02040503050406030204" pitchFamily="18" charset="0"/>
                </a:rPr>
                <a:t>(∑</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_</a:t>
              </a:r>
              <a:r>
                <a:rPr lang="es-ES" sz="1400" b="0" i="0">
                  <a:latin typeface="Cambria Math"/>
                  <a:ea typeface="Cambria Math"/>
                </a:rPr>
                <a:t>𝑚𝑎𝑥</a:t>
              </a:r>
              <a:r>
                <a:rPr lang="es-ES" sz="1400" b="0" i="0">
                  <a:latin typeface="Cambria Math" panose="02040503050406030204" pitchFamily="18" charset="0"/>
                  <a:ea typeface="Cambria Math"/>
                </a:rPr>
                <a:t>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677334</xdr:colOff>
      <xdr:row>521</xdr:row>
      <xdr:rowOff>63501</xdr:rowOff>
    </xdr:from>
    <xdr:ext cx="2286000" cy="635001"/>
    <mc:AlternateContent xmlns:mc="http://schemas.openxmlformats.org/markup-compatibility/2006" xmlns:a14="http://schemas.microsoft.com/office/drawing/2010/main">
      <mc:Choice Requires="a14">
        <xdr:sp macro="" textlink="">
          <xdr:nvSpPr>
            <xdr:cNvPr id="26" name="42 CuadroTexto">
              <a:extLst>
                <a:ext uri="{FF2B5EF4-FFF2-40B4-BE49-F238E27FC236}">
                  <a16:creationId xmlns="" xmlns:a16="http://schemas.microsoft.com/office/drawing/2014/main" id="{7E33EDE1-DD77-6F46-B462-2E830AC709A2}"/>
                </a:ext>
              </a:extLst>
            </xdr:cNvPr>
            <xdr:cNvSpPr txBox="1"/>
          </xdr:nvSpPr>
          <xdr:spPr>
            <a:xfrm>
              <a:off x="30268334" y="107039834"/>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m:t>
                      </m:r>
                      <m:r>
                        <a:rPr lang="es-ES" sz="1400" b="0" i="1">
                          <a:latin typeface="Cambria Math" panose="02040503050406030204" pitchFamily="18" charset="0"/>
                        </a:rPr>
                        <m:t>𝐻𝑃𝑀𝑀</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6" name="42 CuadroTexto">
              <a:extLst>
                <a:ext uri="{FF2B5EF4-FFF2-40B4-BE49-F238E27FC236}">
                  <a16:creationId xmlns:a16="http://schemas.microsoft.com/office/drawing/2014/main" id="{7E33EDE1-DD77-6F46-B462-2E830AC709A2}"/>
                </a:ext>
              </a:extLst>
            </xdr:cNvPr>
            <xdr:cNvSpPr txBox="1"/>
          </xdr:nvSpPr>
          <xdr:spPr>
            <a:xfrm>
              <a:off x="30268334" y="107039834"/>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panose="02040503050406030204" pitchFamily="18" charset="0"/>
                </a:rPr>
                <a:t>〖</a:t>
              </a:r>
              <a:r>
                <a:rPr lang="es-ES" sz="1400" b="0" i="0">
                  <a:latin typeface="Cambria Math"/>
                </a:rPr>
                <a:t>𝐼𝐶𝐿</a:t>
              </a:r>
              <a:r>
                <a:rPr lang="es-ES" sz="1400" b="0" i="0">
                  <a:latin typeface="Cambria Math" panose="02040503050406030204" pitchFamily="18" charset="0"/>
                </a:rPr>
                <a:t>𝐻𝑃𝑀𝑀〗_</a:t>
              </a:r>
              <a:r>
                <a:rPr lang="es-ES" sz="1400" b="0" i="0">
                  <a:latin typeface="Cambria Math"/>
                </a:rPr>
                <a:t>𝑖</a:t>
              </a:r>
              <a:r>
                <a:rPr lang="es-ES" sz="1400"/>
                <a:t>=</a:t>
              </a:r>
              <a:r>
                <a:rPr lang="es-ES" sz="1400" i="0">
                  <a:latin typeface="Cambria Math" panose="02040503050406030204" pitchFamily="18" charset="0"/>
                </a:rPr>
                <a:t>(∑</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_</a:t>
              </a:r>
              <a:r>
                <a:rPr lang="es-ES" sz="1400" b="0" i="0">
                  <a:latin typeface="Cambria Math"/>
                  <a:ea typeface="Cambria Math"/>
                </a:rPr>
                <a:t>𝑚𝑎𝑥</a:t>
              </a:r>
              <a:r>
                <a:rPr lang="es-ES" sz="1400" b="0" i="0">
                  <a:latin typeface="Cambria Math" panose="02040503050406030204" pitchFamily="18" charset="0"/>
                  <a:ea typeface="Cambria Math"/>
                </a:rPr>
                <a:t>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931334</xdr:colOff>
      <xdr:row>538</xdr:row>
      <xdr:rowOff>190500</xdr:rowOff>
    </xdr:from>
    <xdr:ext cx="1854200" cy="635001"/>
    <mc:AlternateContent xmlns:mc="http://schemas.openxmlformats.org/markup-compatibility/2006" xmlns:a14="http://schemas.microsoft.com/office/drawing/2010/main">
      <mc:Choice Requires="a14">
        <xdr:sp macro="" textlink="">
          <xdr:nvSpPr>
            <xdr:cNvPr id="31" name="42 CuadroTexto">
              <a:extLst>
                <a:ext uri="{FF2B5EF4-FFF2-40B4-BE49-F238E27FC236}">
                  <a16:creationId xmlns="" xmlns:a16="http://schemas.microsoft.com/office/drawing/2014/main" id="{AB176A3E-153B-6A47-BB1A-C8F3DB7096F3}"/>
                </a:ext>
              </a:extLst>
            </xdr:cNvPr>
            <xdr:cNvSpPr txBox="1"/>
          </xdr:nvSpPr>
          <xdr:spPr>
            <a:xfrm>
              <a:off x="30522334" y="1089660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𝑀𝐶</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31" name="42 CuadroTexto">
              <a:extLst>
                <a:ext uri="{FF2B5EF4-FFF2-40B4-BE49-F238E27FC236}">
                  <a16:creationId xmlns:a16="http://schemas.microsoft.com/office/drawing/2014/main" id="{AB176A3E-153B-6A47-BB1A-C8F3DB7096F3}"/>
                </a:ext>
              </a:extLst>
            </xdr:cNvPr>
            <xdr:cNvSpPr txBox="1"/>
          </xdr:nvSpPr>
          <xdr:spPr>
            <a:xfrm>
              <a:off x="30522334" y="1089660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panose="02040503050406030204" pitchFamily="18" charset="0"/>
                </a:rPr>
                <a:t>〖</a:t>
              </a:r>
              <a:r>
                <a:rPr lang="es-ES" sz="1400" b="0" i="0">
                  <a:latin typeface="Cambria Math"/>
                </a:rPr>
                <a:t>𝐼𝐶</a:t>
              </a:r>
              <a:r>
                <a:rPr lang="es-ES" sz="1400" b="0" i="0">
                  <a:latin typeface="Cambria Math" panose="02040503050406030204" pitchFamily="18" charset="0"/>
                </a:rPr>
                <a:t>𝑀𝐶〗_</a:t>
              </a:r>
              <a:r>
                <a:rPr lang="es-ES" sz="1400" b="0" i="0">
                  <a:latin typeface="Cambria Math"/>
                </a:rPr>
                <a:t>𝑖</a:t>
              </a:r>
              <a:r>
                <a:rPr lang="es-ES" sz="1400"/>
                <a:t>=</a:t>
              </a:r>
              <a:r>
                <a:rPr lang="es-ES" sz="1400" i="0">
                  <a:latin typeface="Cambria Math" panose="02040503050406030204" pitchFamily="18" charset="0"/>
                </a:rPr>
                <a:t>(∑</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a:t>
              </a:r>
              <a:r>
                <a:rPr lang="es-ES" sz="1400" b="0" i="0">
                  <a:latin typeface="Cambria Math"/>
                </a:rPr>
                <a:t>𝑃</a:t>
              </a:r>
              <a:r>
                <a:rPr lang="es-ES" sz="1400" b="0" i="0">
                  <a:latin typeface="Cambria Math"/>
                  <a:ea typeface="Cambria Math"/>
                </a:rPr>
                <a:t>×𝐶</a:t>
              </a:r>
              <a:r>
                <a:rPr lang="es-ES" sz="1400" b="0" i="0">
                  <a:latin typeface="Cambria Math" panose="02040503050406030204" pitchFamily="18" charset="0"/>
                  <a:ea typeface="Cambria Math"/>
                </a:rPr>
                <a:t>_</a:t>
              </a:r>
              <a:r>
                <a:rPr lang="es-ES" sz="1400" b="0" i="0">
                  <a:latin typeface="Cambria Math"/>
                  <a:ea typeface="Cambria Math"/>
                </a:rPr>
                <a:t>𝑚𝑎𝑥</a:t>
              </a:r>
              <a:r>
                <a:rPr lang="es-ES" sz="1400" b="0" i="0">
                  <a:latin typeface="Cambria Math" panose="02040503050406030204" pitchFamily="18" charset="0"/>
                  <a:ea typeface="Cambria Math"/>
                </a:rPr>
                <a:t>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oneCellAnchor>
    <xdr:from>
      <xdr:col>2</xdr:col>
      <xdr:colOff>123824</xdr:colOff>
      <xdr:row>257</xdr:row>
      <xdr:rowOff>142875</xdr:rowOff>
    </xdr:from>
    <xdr:ext cx="2038351" cy="414857"/>
    <mc:AlternateContent xmlns:mc="http://schemas.openxmlformats.org/markup-compatibility/2006" xmlns:a14="http://schemas.microsoft.com/office/drawing/2010/main">
      <mc:Choice Requires="a14">
        <xdr:sp macro="" textlink="">
          <xdr:nvSpPr>
            <xdr:cNvPr id="2" name="1 CuadroTexto">
              <a:extLst>
                <a:ext uri="{FF2B5EF4-FFF2-40B4-BE49-F238E27FC236}">
                  <a16:creationId xmlns="" xmlns:a16="http://schemas.microsoft.com/office/drawing/2014/main" id="{00000000-0008-0000-0000-000003000000}"/>
                </a:ext>
              </a:extLst>
            </xdr:cNvPr>
            <xdr:cNvSpPr txBox="1"/>
          </xdr:nvSpPr>
          <xdr:spPr>
            <a:xfrm>
              <a:off x="1819274" y="5338762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𝐼</m:t>
                    </m:r>
                    <m:r>
                      <a:rPr lang="es-ES" sz="1100" b="0" i="1">
                        <a:latin typeface="Cambria Math"/>
                      </a:rPr>
                      <m:t>=</m:t>
                    </m:r>
                    <m:f>
                      <m:fPr>
                        <m:ctrlPr>
                          <a:rPr lang="es-ES" sz="1100" b="0" i="1">
                            <a:latin typeface="Cambria Math"/>
                          </a:rPr>
                        </m:ctrlPr>
                      </m:fPr>
                      <m:num>
                        <m:r>
                          <a:rPr lang="es-ES" sz="1100" b="0" i="1">
                            <a:latin typeface="Cambria Math"/>
                          </a:rPr>
                          <m:t>(</m:t>
                        </m:r>
                        <m:r>
                          <a:rPr lang="el-GR" sz="1100" b="0" i="1">
                            <a:latin typeface="Cambria Math"/>
                            <a:ea typeface="Cambria Math"/>
                          </a:rPr>
                          <m:t>𝜆</m:t>
                        </m:r>
                        <m:r>
                          <a:rPr lang="es-ES" sz="1100" b="0" i="1">
                            <a:latin typeface="Cambria Math"/>
                            <a:ea typeface="Cambria Math"/>
                          </a:rPr>
                          <m:t>×</m:t>
                        </m:r>
                        <m:r>
                          <a:rPr lang="es-ES" sz="1100" b="0" i="1">
                            <a:latin typeface="Cambria Math"/>
                            <a:ea typeface="Cambria Math"/>
                          </a:rPr>
                          <m:t>𝐶</m:t>
                        </m:r>
                        <m:r>
                          <a:rPr lang="es-ES" sz="1100" b="0" i="1">
                            <a:latin typeface="Cambria Math"/>
                            <a:ea typeface="Cambria Math"/>
                          </a:rPr>
                          <m:t>)</m:t>
                        </m:r>
                      </m:num>
                      <m:den>
                        <m:r>
                          <a:rPr lang="es-ES" sz="1100" b="0" i="1">
                            <a:latin typeface="Cambria Math"/>
                          </a:rPr>
                          <m:t>𝑛</m:t>
                        </m:r>
                        <m:r>
                          <a:rPr lang="es-ES" sz="1100" b="0" i="1">
                            <a:latin typeface="Cambria Math"/>
                            <a:ea typeface="Cambria Math"/>
                          </a:rPr>
                          <m:t>×</m:t>
                        </m:r>
                        <m:r>
                          <a:rPr lang="es-ES" sz="1100" b="0" i="1">
                            <a:latin typeface="Cambria Math"/>
                            <a:ea typeface="Cambria Math"/>
                          </a:rPr>
                          <m:t>𝑆</m:t>
                        </m:r>
                      </m:den>
                    </m:f>
                    <m:r>
                      <a:rPr lang="es-ES" sz="1100" b="0" i="1">
                        <a:latin typeface="Cambria Math"/>
                        <a:ea typeface="Cambria Math"/>
                      </a:rPr>
                      <m:t>×1000</m:t>
                    </m:r>
                  </m:oMath>
                </m:oMathPara>
              </a14:m>
              <a:endParaRPr lang="es-ES" sz="1100"/>
            </a:p>
          </xdr:txBody>
        </xdr:sp>
      </mc:Choice>
      <mc:Fallback xmlns="">
        <xdr:sp macro="" textlink="">
          <xdr:nvSpPr>
            <xdr:cNvPr id="2" name="1 CuadroTexto">
              <a:extLst>
                <a:ext uri="{FF2B5EF4-FFF2-40B4-BE49-F238E27FC236}">
                  <a16:creationId xmlns:a16="http://schemas.microsoft.com/office/drawing/2014/main" xmlns:a14="http://schemas.microsoft.com/office/drawing/2010/main" xmlns="" id="{00000000-0008-0000-0000-000003000000}"/>
                </a:ext>
              </a:extLst>
            </xdr:cNvPr>
            <xdr:cNvSpPr txBox="1"/>
          </xdr:nvSpPr>
          <xdr:spPr>
            <a:xfrm>
              <a:off x="1819274" y="5338762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es-ES" sz="1100" b="0" i="0">
                  <a:latin typeface="Cambria Math"/>
                </a:rPr>
                <a:t>𝐼=((</a:t>
              </a:r>
              <a:r>
                <a:rPr lang="el-GR" sz="1100" b="0" i="0">
                  <a:latin typeface="Cambria Math"/>
                  <a:ea typeface="Cambria Math"/>
                </a:rPr>
                <a:t>𝜆</a:t>
              </a:r>
              <a:r>
                <a:rPr lang="es-ES" sz="1100" b="0" i="0">
                  <a:latin typeface="Cambria Math"/>
                  <a:ea typeface="Cambria Math"/>
                </a:rPr>
                <a:t>×𝐶))/(</a:t>
              </a:r>
              <a:r>
                <a:rPr lang="es-ES" sz="1100" b="0" i="0">
                  <a:latin typeface="Cambria Math"/>
                </a:rPr>
                <a:t>𝑛</a:t>
              </a:r>
              <a:r>
                <a:rPr lang="es-ES" sz="1100" b="0" i="0">
                  <a:latin typeface="Cambria Math"/>
                  <a:ea typeface="Cambria Math"/>
                </a:rPr>
                <a:t>×𝑆)×1000</a:t>
              </a:r>
              <a:endParaRPr lang="es-ES" sz="1100"/>
            </a:p>
          </xdr:txBody>
        </xdr:sp>
      </mc:Fallback>
    </mc:AlternateContent>
    <xdr:clientData/>
  </xdr:oneCellAnchor>
  <xdr:oneCellAnchor>
    <xdr:from>
      <xdr:col>0</xdr:col>
      <xdr:colOff>371475</xdr:colOff>
      <xdr:row>253</xdr:row>
      <xdr:rowOff>76199</xdr:rowOff>
    </xdr:from>
    <xdr:ext cx="5562600" cy="609601"/>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 xmlns:a16="http://schemas.microsoft.com/office/drawing/2014/main" id="{00000000-0008-0000-0000-000007000000}"/>
                </a:ext>
              </a:extLst>
            </xdr:cNvPr>
            <xdr:cNvSpPr txBox="1"/>
          </xdr:nvSpPr>
          <xdr:spPr>
            <a:xfrm>
              <a:off x="371475" y="52549424"/>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Í</m:t>
                    </m:r>
                    <m:r>
                      <a:rPr lang="es-ES" sz="1100" b="0" i="1">
                        <a:latin typeface="Cambria Math"/>
                      </a:rPr>
                      <m:t>𝑛𝑑𝑖𝑐𝑒</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𝑆𝑢𝑐𝑖𝑒𝑑𝑎𝑑</m:t>
                    </m:r>
                    <m:r>
                      <a:rPr lang="es-ES" sz="1100" b="0" i="1">
                        <a:latin typeface="Cambria Math"/>
                      </a:rPr>
                      <m:t>=</m:t>
                    </m:r>
                    <m:f>
                      <m:fPr>
                        <m:ctrlPr>
                          <a:rPr lang="es-ES" sz="1100" b="0" i="1">
                            <a:latin typeface="Cambria Math"/>
                          </a:rPr>
                        </m:ctrlPr>
                      </m:fPr>
                      <m:num>
                        <m:r>
                          <a:rPr lang="es-ES" sz="1100" b="0" i="1">
                            <a:latin typeface="Cambria Math"/>
                          </a:rPr>
                          <m:t>𝐹𝑎𝑐𝑡𝑜𝑟</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𝑐𝑜𝑟𝑟𝑒𝑐𝑐𝑖</m:t>
                        </m:r>
                        <m:r>
                          <a:rPr lang="es-ES" sz="1100" b="0" i="1">
                            <a:latin typeface="Cambria Math"/>
                          </a:rPr>
                          <m:t>ó</m:t>
                        </m:r>
                        <m:r>
                          <a:rPr lang="es-ES" sz="1100" b="0" i="1">
                            <a:latin typeface="Cambria Math"/>
                          </a:rPr>
                          <m:t>𝑛</m:t>
                        </m:r>
                        <m:r>
                          <a:rPr lang="es-ES" sz="1100" b="0" i="1">
                            <a:latin typeface="Cambria Math"/>
                          </a:rPr>
                          <m:t> ×</m:t>
                        </m:r>
                        <m:r>
                          <a:rPr lang="es-ES" sz="1100" b="0" i="1">
                            <a:latin typeface="Cambria Math"/>
                            <a:ea typeface="Cambria Math"/>
                          </a:rPr>
                          <m:t>𝑐𝑎𝑛𝑡𝑖𝑑𝑎𝑑</m:t>
                        </m:r>
                        <m:r>
                          <a:rPr lang="es-ES" sz="1100" b="0" i="1">
                            <a:latin typeface="Cambria Math"/>
                            <a:ea typeface="Cambria Math"/>
                          </a:rPr>
                          <m:t> </m:t>
                        </m:r>
                        <m:r>
                          <a:rPr lang="es-ES" sz="1100" b="0" i="1">
                            <a:latin typeface="Cambria Math"/>
                            <a:ea typeface="Cambria Math"/>
                          </a:rPr>
                          <m:t>𝑑𝑒</m:t>
                        </m:r>
                        <m:r>
                          <a:rPr lang="es-ES" sz="1100" b="0" i="1">
                            <a:latin typeface="Cambria Math"/>
                            <a:ea typeface="Cambria Math"/>
                          </a:rPr>
                          <m:t> </m:t>
                        </m:r>
                        <m:r>
                          <a:rPr lang="es-ES" sz="1100" b="0" i="1">
                            <a:latin typeface="Cambria Math"/>
                            <a:ea typeface="Cambria Math"/>
                          </a:rPr>
                          <m:t>𝑟𝑒𝑠𝑖𝑑𝑢𝑜𝑠</m:t>
                        </m:r>
                      </m:num>
                      <m:den>
                        <m:r>
                          <a:rPr lang="es-ES" sz="1100" b="0" i="1">
                            <a:latin typeface="Cambria Math"/>
                          </a:rPr>
                          <m:t>𝑛</m:t>
                        </m:r>
                        <m:r>
                          <a:rPr lang="es-ES" sz="1100" b="0" i="1">
                            <a:latin typeface="Cambria Math"/>
                          </a:rPr>
                          <m:t>º </m:t>
                        </m:r>
                        <m:r>
                          <a:rPr lang="es-ES" sz="1100" b="0" i="1">
                            <a:latin typeface="Cambria Math"/>
                          </a:rPr>
                          <m:t>𝑐𝑖𝑟𝑐𝑢𝑛𝑠𝑡𝑎𝑛𝑐𝑖𝑎𝑠</m:t>
                        </m:r>
                        <m:r>
                          <a:rPr lang="es-ES" sz="1100" b="0" i="1">
                            <a:latin typeface="Cambria Math"/>
                          </a:rPr>
                          <m:t> </m:t>
                        </m:r>
                        <m:r>
                          <a:rPr lang="es-ES" sz="1100" b="0" i="1">
                            <a:latin typeface="Cambria Math"/>
                          </a:rPr>
                          <m:t>𝑒𝑥𝑡𝑟𝑎𝑜𝑟𝑑𝑖𝑛𝑎𝑟𝑖𝑎𝑠</m:t>
                        </m:r>
                        <m:r>
                          <a:rPr lang="es-ES" sz="1100" b="0" i="1">
                            <a:latin typeface="Cambria Math"/>
                          </a:rPr>
                          <m:t> </m:t>
                        </m:r>
                        <m:r>
                          <a:rPr lang="es-ES" sz="1100" b="0" i="1">
                            <a:latin typeface="Cambria Math"/>
                          </a:rPr>
                          <m:t>𝑥</m:t>
                        </m:r>
                        <m:r>
                          <a:rPr lang="es-ES" sz="1100" b="0" i="1">
                            <a:latin typeface="Cambria Math"/>
                          </a:rPr>
                          <m:t> á</m:t>
                        </m:r>
                        <m:r>
                          <a:rPr lang="es-ES" sz="1100" b="0" i="1">
                            <a:latin typeface="Cambria Math"/>
                          </a:rPr>
                          <m:t>𝑟𝑒𝑎</m:t>
                        </m:r>
                        <m:r>
                          <a:rPr lang="es-ES" sz="1100" b="0" i="1">
                            <a:latin typeface="Cambria Math"/>
                          </a:rPr>
                          <m:t> </m:t>
                        </m:r>
                        <m:r>
                          <a:rPr lang="es-ES" sz="1100" b="0" i="1">
                            <a:latin typeface="Cambria Math"/>
                          </a:rPr>
                          <m:t>𝑜𝑏𝑠𝑒𝑟𝑣𝑎𝑑𝑎</m:t>
                        </m:r>
                      </m:den>
                    </m:f>
                    <m:r>
                      <a:rPr lang="es-ES" sz="1100" b="0" i="1">
                        <a:latin typeface="Cambria Math"/>
                        <a:ea typeface="Cambria Math"/>
                      </a:rPr>
                      <m:t>×1000</m:t>
                    </m:r>
                  </m:oMath>
                </m:oMathPara>
              </a14:m>
              <a:endParaRPr lang="es-ES" sz="1100"/>
            </a:p>
          </xdr:txBody>
        </xdr:sp>
      </mc:Choice>
      <mc:Fallback xmlns="">
        <xdr:sp macro="" textlink="">
          <xdr:nvSpPr>
            <xdr:cNvPr id="3" name="2 CuadroTexto">
              <a:extLst>
                <a:ext uri="{FF2B5EF4-FFF2-40B4-BE49-F238E27FC236}">
                  <a16:creationId xmlns:a16="http://schemas.microsoft.com/office/drawing/2014/main" xmlns:a14="http://schemas.microsoft.com/office/drawing/2010/main" xmlns="" id="{00000000-0008-0000-0000-000007000000}"/>
                </a:ext>
              </a:extLst>
            </xdr:cNvPr>
            <xdr:cNvSpPr txBox="1"/>
          </xdr:nvSpPr>
          <xdr:spPr>
            <a:xfrm>
              <a:off x="371475" y="52549424"/>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r>
                <a:rPr lang="es-ES" sz="1100" b="0" i="0">
                  <a:latin typeface="Cambria Math"/>
                </a:rPr>
                <a:t>Í𝑛𝑑𝑖𝑐𝑒 𝑑𝑒 𝑆𝑢𝑐𝑖𝑒𝑑𝑎𝑑=(𝐹𝑎𝑐𝑡𝑜𝑟 𝑑𝑒 𝑐𝑜𝑟𝑟𝑒𝑐𝑐𝑖ó𝑛 ×</a:t>
              </a:r>
              <a:r>
                <a:rPr lang="es-ES" sz="1100" b="0" i="0">
                  <a:latin typeface="Cambria Math"/>
                  <a:ea typeface="Cambria Math"/>
                </a:rPr>
                <a:t>𝑐𝑎𝑛𝑡𝑖𝑑𝑎𝑑 𝑑𝑒 𝑟𝑒𝑠𝑖𝑑𝑢𝑜𝑠)/(</a:t>
              </a:r>
              <a:r>
                <a:rPr lang="es-ES" sz="1100" b="0" i="0">
                  <a:latin typeface="Cambria Math"/>
                </a:rPr>
                <a:t>𝑛º 𝑐𝑖𝑟𝑐𝑢𝑛𝑠𝑡𝑎𝑛𝑐𝑖𝑎𝑠 𝑒𝑥𝑡𝑟𝑎𝑜𝑟𝑑𝑖𝑛𝑎𝑟𝑖𝑎𝑠 𝑥 á𝑟𝑒𝑎 𝑜𝑏𝑠𝑒𝑟𝑣𝑎𝑑𝑎)</a:t>
              </a:r>
              <a:r>
                <a:rPr lang="es-ES" sz="1100" b="0" i="0">
                  <a:latin typeface="Cambria Math"/>
                  <a:ea typeface="Cambria Math"/>
                </a:rPr>
                <a:t>×1000</a:t>
              </a:r>
              <a:endParaRPr lang="es-ES" sz="1100"/>
            </a:p>
          </xdr:txBody>
        </xdr:sp>
      </mc:Fallback>
    </mc:AlternateContent>
    <xdr:clientData/>
  </xdr:oneCellAnchor>
  <xdr:oneCellAnchor>
    <xdr:from>
      <xdr:col>12</xdr:col>
      <xdr:colOff>103696</xdr:colOff>
      <xdr:row>107</xdr:row>
      <xdr:rowOff>61383</xdr:rowOff>
    </xdr:from>
    <xdr:ext cx="2584450" cy="478369"/>
    <mc:AlternateContent xmlns:mc="http://schemas.openxmlformats.org/markup-compatibility/2006" xmlns:a14="http://schemas.microsoft.com/office/drawing/2010/main">
      <mc:Choice Requires="a14">
        <xdr:sp macro="" textlink="">
          <xdr:nvSpPr>
            <xdr:cNvPr id="4" name="3 CuadroTexto">
              <a:extLst>
                <a:ext uri="{FF2B5EF4-FFF2-40B4-BE49-F238E27FC236}">
                  <a16:creationId xmlns="" xmlns:a16="http://schemas.microsoft.com/office/drawing/2014/main" id="{00000000-0008-0000-0000-000012000000}"/>
                </a:ext>
              </a:extLst>
            </xdr:cNvPr>
            <xdr:cNvSpPr txBox="1"/>
          </xdr:nvSpPr>
          <xdr:spPr>
            <a:xfrm>
              <a:off x="21515896" y="2151168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4" name="3 CuadroTexto">
              <a:extLst>
                <a:ext uri="{FF2B5EF4-FFF2-40B4-BE49-F238E27FC236}">
                  <a16:creationId xmlns:a16="http://schemas.microsoft.com/office/drawing/2014/main" xmlns:a14="http://schemas.microsoft.com/office/drawing/2010/main" xmlns="" id="{00000000-0008-0000-0000-000012000000}"/>
                </a:ext>
              </a:extLst>
            </xdr:cNvPr>
            <xdr:cNvSpPr txBox="1"/>
          </xdr:nvSpPr>
          <xdr:spPr>
            <a:xfrm>
              <a:off x="21515896" y="2151168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474135</xdr:colOff>
      <xdr:row>15</xdr:row>
      <xdr:rowOff>0</xdr:rowOff>
    </xdr:from>
    <xdr:ext cx="1854200" cy="635001"/>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 xmlns:a16="http://schemas.microsoft.com/office/drawing/2014/main" id="{00000000-0008-0000-0000-000005000000}"/>
                </a:ext>
              </a:extLst>
            </xdr:cNvPr>
            <xdr:cNvSpPr txBox="1"/>
          </xdr:nvSpPr>
          <xdr:spPr>
            <a:xfrm>
              <a:off x="26515485"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5" name="4 CuadroTexto">
              <a:extLst>
                <a:ext uri="{FF2B5EF4-FFF2-40B4-BE49-F238E27FC236}">
                  <a16:creationId xmlns:a16="http://schemas.microsoft.com/office/drawing/2014/main" xmlns:a14="http://schemas.microsoft.com/office/drawing/2010/main" xmlns="" id="{00000000-0008-0000-0000-000005000000}"/>
                </a:ext>
              </a:extLst>
            </xdr:cNvPr>
            <xdr:cNvSpPr txBox="1"/>
          </xdr:nvSpPr>
          <xdr:spPr>
            <a:xfrm>
              <a:off x="26515485"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46</xdr:row>
      <xdr:rowOff>52917</xdr:rowOff>
    </xdr:from>
    <xdr:ext cx="1854200" cy="635001"/>
    <mc:AlternateContent xmlns:mc="http://schemas.openxmlformats.org/markup-compatibility/2006" xmlns:a14="http://schemas.microsoft.com/office/drawing/2010/main">
      <mc:Choice Requires="a14">
        <xdr:sp macro="" textlink="">
          <xdr:nvSpPr>
            <xdr:cNvPr id="6" name="5 CuadroTexto">
              <a:extLst>
                <a:ext uri="{FF2B5EF4-FFF2-40B4-BE49-F238E27FC236}">
                  <a16:creationId xmlns="" xmlns:a16="http://schemas.microsoft.com/office/drawing/2014/main" id="{00000000-0008-0000-0000-00001B000000}"/>
                </a:ext>
              </a:extLst>
            </xdr:cNvPr>
            <xdr:cNvSpPr txBox="1"/>
          </xdr:nvSpPr>
          <xdr:spPr>
            <a:xfrm>
              <a:off x="26581100"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6" name="5 CuadroTexto">
              <a:extLst>
                <a:ext uri="{FF2B5EF4-FFF2-40B4-BE49-F238E27FC236}">
                  <a16:creationId xmlns:a16="http://schemas.microsoft.com/office/drawing/2014/main" xmlns:a14="http://schemas.microsoft.com/office/drawing/2010/main" xmlns="" id="{00000000-0008-0000-0000-00001B000000}"/>
                </a:ext>
              </a:extLst>
            </xdr:cNvPr>
            <xdr:cNvSpPr txBox="1"/>
          </xdr:nvSpPr>
          <xdr:spPr>
            <a:xfrm>
              <a:off x="26581100"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60</xdr:row>
      <xdr:rowOff>169334</xdr:rowOff>
    </xdr:from>
    <xdr:ext cx="1854200" cy="635001"/>
    <mc:AlternateContent xmlns:mc="http://schemas.openxmlformats.org/markup-compatibility/2006" xmlns:a14="http://schemas.microsoft.com/office/drawing/2010/main">
      <mc:Choice Requires="a14">
        <xdr:sp macro="" textlink="">
          <xdr:nvSpPr>
            <xdr:cNvPr id="7" name="6 CuadroTexto">
              <a:extLst>
                <a:ext uri="{FF2B5EF4-FFF2-40B4-BE49-F238E27FC236}">
                  <a16:creationId xmlns="" xmlns:a16="http://schemas.microsoft.com/office/drawing/2014/main" id="{00000000-0008-0000-0000-00001C000000}"/>
                </a:ext>
              </a:extLst>
            </xdr:cNvPr>
            <xdr:cNvSpPr txBox="1"/>
          </xdr:nvSpPr>
          <xdr:spPr>
            <a:xfrm>
              <a:off x="26602267" y="122946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7" name="6 CuadroTexto">
              <a:extLst>
                <a:ext uri="{FF2B5EF4-FFF2-40B4-BE49-F238E27FC236}">
                  <a16:creationId xmlns:a16="http://schemas.microsoft.com/office/drawing/2014/main" xmlns:a14="http://schemas.microsoft.com/office/drawing/2010/main" xmlns="" id="{00000000-0008-0000-0000-00001C000000}"/>
                </a:ext>
              </a:extLst>
            </xdr:cNvPr>
            <xdr:cNvSpPr txBox="1"/>
          </xdr:nvSpPr>
          <xdr:spPr>
            <a:xfrm>
              <a:off x="26602267" y="122946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582078</xdr:colOff>
      <xdr:row>67</xdr:row>
      <xdr:rowOff>179917</xdr:rowOff>
    </xdr:from>
    <xdr:ext cx="1854200" cy="635001"/>
    <mc:AlternateContent xmlns:mc="http://schemas.openxmlformats.org/markup-compatibility/2006" xmlns:a14="http://schemas.microsoft.com/office/drawing/2010/main">
      <mc:Choice Requires="a14">
        <xdr:sp macro="" textlink="">
          <xdr:nvSpPr>
            <xdr:cNvPr id="8" name="7 CuadroTexto">
              <a:extLst>
                <a:ext uri="{FF2B5EF4-FFF2-40B4-BE49-F238E27FC236}">
                  <a16:creationId xmlns="" xmlns:a16="http://schemas.microsoft.com/office/drawing/2014/main" id="{00000000-0008-0000-0000-00001D000000}"/>
                </a:ext>
              </a:extLst>
            </xdr:cNvPr>
            <xdr:cNvSpPr txBox="1"/>
          </xdr:nvSpPr>
          <xdr:spPr>
            <a:xfrm>
              <a:off x="26623428" y="136673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8" name="7 CuadroTexto">
              <a:extLst>
                <a:ext uri="{FF2B5EF4-FFF2-40B4-BE49-F238E27FC236}">
                  <a16:creationId xmlns:a16="http://schemas.microsoft.com/office/drawing/2014/main" xmlns:a14="http://schemas.microsoft.com/office/drawing/2010/main" xmlns="" id="{00000000-0008-0000-0000-00001D000000}"/>
                </a:ext>
              </a:extLst>
            </xdr:cNvPr>
            <xdr:cNvSpPr txBox="1"/>
          </xdr:nvSpPr>
          <xdr:spPr>
            <a:xfrm>
              <a:off x="26623428" y="136673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613834</xdr:colOff>
      <xdr:row>129</xdr:row>
      <xdr:rowOff>169330</xdr:rowOff>
    </xdr:from>
    <xdr:ext cx="1854200" cy="635001"/>
    <mc:AlternateContent xmlns:mc="http://schemas.openxmlformats.org/markup-compatibility/2006" xmlns:a14="http://schemas.microsoft.com/office/drawing/2010/main">
      <mc:Choice Requires="a14">
        <xdr:sp macro="" textlink="">
          <xdr:nvSpPr>
            <xdr:cNvPr id="9" name="8 CuadroTexto">
              <a:extLst>
                <a:ext uri="{FF2B5EF4-FFF2-40B4-BE49-F238E27FC236}">
                  <a16:creationId xmlns="" xmlns:a16="http://schemas.microsoft.com/office/drawing/2014/main" id="{00000000-0008-0000-0000-00001E000000}"/>
                </a:ext>
              </a:extLst>
            </xdr:cNvPr>
            <xdr:cNvSpPr txBox="1"/>
          </xdr:nvSpPr>
          <xdr:spPr>
            <a:xfrm>
              <a:off x="26655184" y="2615353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𝐼𝐶𝐷𝑂</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9" name="8 CuadroTexto">
              <a:extLst>
                <a:ext uri="{FF2B5EF4-FFF2-40B4-BE49-F238E27FC236}">
                  <a16:creationId xmlns:a16="http://schemas.microsoft.com/office/drawing/2014/main" xmlns:a14="http://schemas.microsoft.com/office/drawing/2010/main" xmlns="" id="{00000000-0008-0000-0000-00001E000000}"/>
                </a:ext>
              </a:extLst>
            </xdr:cNvPr>
            <xdr:cNvSpPr txBox="1"/>
          </xdr:nvSpPr>
          <xdr:spPr>
            <a:xfrm>
              <a:off x="26655184" y="2615353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𝐼𝐶𝐷𝑂</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12</xdr:col>
      <xdr:colOff>0</xdr:colOff>
      <xdr:row>98</xdr:row>
      <xdr:rowOff>0</xdr:rowOff>
    </xdr:from>
    <xdr:ext cx="1809750" cy="423333"/>
    <mc:AlternateContent xmlns:mc="http://schemas.openxmlformats.org/markup-compatibility/2006" xmlns:a14="http://schemas.microsoft.com/office/drawing/2010/main">
      <mc:Choice Requires="a14">
        <xdr:sp macro="" textlink="">
          <xdr:nvSpPr>
            <xdr:cNvPr id="10" name="9 CuadroTexto">
              <a:extLst>
                <a:ext uri="{FF2B5EF4-FFF2-40B4-BE49-F238E27FC236}">
                  <a16:creationId xmlns="" xmlns:a16="http://schemas.microsoft.com/office/drawing/2014/main" id="{00000000-0008-0000-0000-000023000000}"/>
                </a:ext>
              </a:extLst>
            </xdr:cNvPr>
            <xdr:cNvSpPr txBox="1"/>
          </xdr:nvSpPr>
          <xdr:spPr>
            <a:xfrm>
              <a:off x="21412200" y="195929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10" name="9 CuadroTexto">
              <a:extLst>
                <a:ext uri="{FF2B5EF4-FFF2-40B4-BE49-F238E27FC236}">
                  <a16:creationId xmlns:a16="http://schemas.microsoft.com/office/drawing/2014/main" xmlns:a14="http://schemas.microsoft.com/office/drawing/2010/main" xmlns="" id="{00000000-0008-0000-0000-000023000000}"/>
                </a:ext>
              </a:extLst>
            </xdr:cNvPr>
            <xdr:cNvSpPr txBox="1"/>
          </xdr:nvSpPr>
          <xdr:spPr>
            <a:xfrm>
              <a:off x="21412200" y="195929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12</xdr:col>
      <xdr:colOff>0</xdr:colOff>
      <xdr:row>82</xdr:row>
      <xdr:rowOff>0</xdr:rowOff>
    </xdr:from>
    <xdr:ext cx="1809750" cy="423333"/>
    <mc:AlternateContent xmlns:mc="http://schemas.openxmlformats.org/markup-compatibility/2006" xmlns:a14="http://schemas.microsoft.com/office/drawing/2010/main">
      <mc:Choice Requires="a14">
        <xdr:sp macro="" textlink="">
          <xdr:nvSpPr>
            <xdr:cNvPr id="11" name="10 CuadroTexto">
              <a:extLst>
                <a:ext uri="{FF2B5EF4-FFF2-40B4-BE49-F238E27FC236}">
                  <a16:creationId xmlns="" xmlns:a16="http://schemas.microsoft.com/office/drawing/2014/main" id="{00000000-0008-0000-0000-000024000000}"/>
                </a:ext>
              </a:extLst>
            </xdr:cNvPr>
            <xdr:cNvSpPr txBox="1"/>
          </xdr:nvSpPr>
          <xdr:spPr>
            <a:xfrm>
              <a:off x="21412200" y="164496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11" name="10 CuadroTexto">
              <a:extLst>
                <a:ext uri="{FF2B5EF4-FFF2-40B4-BE49-F238E27FC236}">
                  <a16:creationId xmlns:a16="http://schemas.microsoft.com/office/drawing/2014/main" xmlns:a14="http://schemas.microsoft.com/office/drawing/2010/main" xmlns="" id="{00000000-0008-0000-0000-000024000000}"/>
                </a:ext>
              </a:extLst>
            </xdr:cNvPr>
            <xdr:cNvSpPr txBox="1"/>
          </xdr:nvSpPr>
          <xdr:spPr>
            <a:xfrm>
              <a:off x="21412200" y="164496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444512</xdr:colOff>
      <xdr:row>138</xdr:row>
      <xdr:rowOff>137583</xdr:rowOff>
    </xdr:from>
    <xdr:ext cx="2084917" cy="635001"/>
    <mc:AlternateContent xmlns:mc="http://schemas.openxmlformats.org/markup-compatibility/2006" xmlns:a14="http://schemas.microsoft.com/office/drawing/2010/main">
      <mc:Choice Requires="a14">
        <xdr:sp macro="" textlink="">
          <xdr:nvSpPr>
            <xdr:cNvPr id="12" name="11 CuadroTexto">
              <a:extLst>
                <a:ext uri="{FF2B5EF4-FFF2-40B4-BE49-F238E27FC236}">
                  <a16:creationId xmlns="" xmlns:a16="http://schemas.microsoft.com/office/drawing/2014/main" id="{00000000-0008-0000-0000-000026000000}"/>
                </a:ext>
              </a:extLst>
            </xdr:cNvPr>
            <xdr:cNvSpPr txBox="1"/>
          </xdr:nvSpPr>
          <xdr:spPr>
            <a:xfrm>
              <a:off x="26485862" y="278743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𝐼𝐶𝐻𝑃𝑀𝑀</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2" name="11 CuadroTexto">
              <a:extLst>
                <a:ext uri="{FF2B5EF4-FFF2-40B4-BE49-F238E27FC236}">
                  <a16:creationId xmlns:a16="http://schemas.microsoft.com/office/drawing/2014/main" xmlns:a14="http://schemas.microsoft.com/office/drawing/2010/main" xmlns="" id="{00000000-0008-0000-0000-000026000000}"/>
                </a:ext>
              </a:extLst>
            </xdr:cNvPr>
            <xdr:cNvSpPr txBox="1"/>
          </xdr:nvSpPr>
          <xdr:spPr>
            <a:xfrm>
              <a:off x="26485862" y="278743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𝐼𝐶𝐻𝑃𝑀𝑀</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592662</xdr:colOff>
      <xdr:row>147</xdr:row>
      <xdr:rowOff>211663</xdr:rowOff>
    </xdr:from>
    <xdr:ext cx="1854200" cy="635001"/>
    <mc:AlternateContent xmlns:mc="http://schemas.openxmlformats.org/markup-compatibility/2006" xmlns:a14="http://schemas.microsoft.com/office/drawing/2010/main">
      <mc:Choice Requires="a14">
        <xdr:sp macro="" textlink="">
          <xdr:nvSpPr>
            <xdr:cNvPr id="13" name="12 CuadroTexto">
              <a:extLst>
                <a:ext uri="{FF2B5EF4-FFF2-40B4-BE49-F238E27FC236}">
                  <a16:creationId xmlns="" xmlns:a16="http://schemas.microsoft.com/office/drawing/2014/main" id="{00000000-0008-0000-0000-000027000000}"/>
                </a:ext>
              </a:extLst>
            </xdr:cNvPr>
            <xdr:cNvSpPr txBox="1"/>
          </xdr:nvSpPr>
          <xdr:spPr>
            <a:xfrm>
              <a:off x="26634012" y="297391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𝐼𝐶𝑀𝐶</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3" name="12 CuadroTexto">
              <a:extLst>
                <a:ext uri="{FF2B5EF4-FFF2-40B4-BE49-F238E27FC236}">
                  <a16:creationId xmlns:a16="http://schemas.microsoft.com/office/drawing/2014/main" xmlns:a14="http://schemas.microsoft.com/office/drawing/2010/main" xmlns="" id="{00000000-0008-0000-0000-000027000000}"/>
                </a:ext>
              </a:extLst>
            </xdr:cNvPr>
            <xdr:cNvSpPr txBox="1"/>
          </xdr:nvSpPr>
          <xdr:spPr>
            <a:xfrm>
              <a:off x="26634012" y="297391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𝐼𝐶𝑀𝐶</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613833</xdr:colOff>
      <xdr:row>417</xdr:row>
      <xdr:rowOff>10583</xdr:rowOff>
    </xdr:from>
    <xdr:ext cx="1854200" cy="635001"/>
    <mc:AlternateContent xmlns:mc="http://schemas.openxmlformats.org/markup-compatibility/2006" xmlns:a14="http://schemas.microsoft.com/office/drawing/2010/main">
      <mc:Choice Requires="a14">
        <xdr:sp macro="" textlink="">
          <xdr:nvSpPr>
            <xdr:cNvPr id="14" name="13 CuadroTexto">
              <a:extLst>
                <a:ext uri="{FF2B5EF4-FFF2-40B4-BE49-F238E27FC236}">
                  <a16:creationId xmlns="" xmlns:a16="http://schemas.microsoft.com/office/drawing/2014/main" id="{00000000-0008-0000-0000-000028000000}"/>
                </a:ext>
              </a:extLst>
            </xdr:cNvPr>
            <xdr:cNvSpPr txBox="1"/>
          </xdr:nvSpPr>
          <xdr:spPr>
            <a:xfrm>
              <a:off x="26655183" y="8249708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4" name="13 CuadroTexto">
              <a:extLst>
                <a:ext uri="{FF2B5EF4-FFF2-40B4-BE49-F238E27FC236}">
                  <a16:creationId xmlns:a16="http://schemas.microsoft.com/office/drawing/2014/main" xmlns:a14="http://schemas.microsoft.com/office/drawing/2010/main" xmlns="" id="{00000000-0008-0000-0000-000028000000}"/>
                </a:ext>
              </a:extLst>
            </xdr:cNvPr>
            <xdr:cNvSpPr txBox="1"/>
          </xdr:nvSpPr>
          <xdr:spPr>
            <a:xfrm>
              <a:off x="26655183" y="8249708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431</xdr:row>
      <xdr:rowOff>52917</xdr:rowOff>
    </xdr:from>
    <xdr:ext cx="1854200" cy="635001"/>
    <mc:AlternateContent xmlns:mc="http://schemas.openxmlformats.org/markup-compatibility/2006" xmlns:a14="http://schemas.microsoft.com/office/drawing/2010/main">
      <mc:Choice Requires="a14">
        <xdr:sp macro="" textlink="">
          <xdr:nvSpPr>
            <xdr:cNvPr id="15" name="14 CuadroTexto">
              <a:extLst>
                <a:ext uri="{FF2B5EF4-FFF2-40B4-BE49-F238E27FC236}">
                  <a16:creationId xmlns="" xmlns:a16="http://schemas.microsoft.com/office/drawing/2014/main" id="{00000000-0008-0000-0000-000029000000}"/>
                </a:ext>
              </a:extLst>
            </xdr:cNvPr>
            <xdr:cNvSpPr txBox="1"/>
          </xdr:nvSpPr>
          <xdr:spPr>
            <a:xfrm>
              <a:off x="26581100" y="852730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5" name="14 CuadroTexto">
              <a:extLst>
                <a:ext uri="{FF2B5EF4-FFF2-40B4-BE49-F238E27FC236}">
                  <a16:creationId xmlns:a16="http://schemas.microsoft.com/office/drawing/2014/main" xmlns:a14="http://schemas.microsoft.com/office/drawing/2010/main" xmlns="" id="{00000000-0008-0000-0000-000029000000}"/>
                </a:ext>
              </a:extLst>
            </xdr:cNvPr>
            <xdr:cNvSpPr txBox="1"/>
          </xdr:nvSpPr>
          <xdr:spPr>
            <a:xfrm>
              <a:off x="26581100" y="852730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483</xdr:row>
      <xdr:rowOff>169334</xdr:rowOff>
    </xdr:from>
    <xdr:ext cx="1854200" cy="635001"/>
    <mc:AlternateContent xmlns:mc="http://schemas.openxmlformats.org/markup-compatibility/2006" xmlns:a14="http://schemas.microsoft.com/office/drawing/2010/main">
      <mc:Choice Requires="a14">
        <xdr:sp macro="" textlink="">
          <xdr:nvSpPr>
            <xdr:cNvPr id="16" name="15 CuadroTexto">
              <a:extLst>
                <a:ext uri="{FF2B5EF4-FFF2-40B4-BE49-F238E27FC236}">
                  <a16:creationId xmlns="" xmlns:a16="http://schemas.microsoft.com/office/drawing/2014/main" id="{00000000-0008-0000-0000-00002A000000}"/>
                </a:ext>
              </a:extLst>
            </xdr:cNvPr>
            <xdr:cNvSpPr txBox="1"/>
          </xdr:nvSpPr>
          <xdr:spPr>
            <a:xfrm>
              <a:off x="26602267" y="9703858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6" name="15 CuadroTexto">
              <a:extLst>
                <a:ext uri="{FF2B5EF4-FFF2-40B4-BE49-F238E27FC236}">
                  <a16:creationId xmlns:a16="http://schemas.microsoft.com/office/drawing/2014/main" xmlns:a14="http://schemas.microsoft.com/office/drawing/2010/main" xmlns="" id="{00000000-0008-0000-0000-00002A000000}"/>
                </a:ext>
              </a:extLst>
            </xdr:cNvPr>
            <xdr:cNvSpPr txBox="1"/>
          </xdr:nvSpPr>
          <xdr:spPr>
            <a:xfrm>
              <a:off x="26602267" y="9703858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772578</xdr:colOff>
      <xdr:row>498</xdr:row>
      <xdr:rowOff>74084</xdr:rowOff>
    </xdr:from>
    <xdr:ext cx="1854200" cy="635001"/>
    <mc:AlternateContent xmlns:mc="http://schemas.openxmlformats.org/markup-compatibility/2006" xmlns:a14="http://schemas.microsoft.com/office/drawing/2010/main">
      <mc:Choice Requires="a14">
        <xdr:sp macro="" textlink="">
          <xdr:nvSpPr>
            <xdr:cNvPr id="17" name="16 CuadroTexto">
              <a:extLst>
                <a:ext uri="{FF2B5EF4-FFF2-40B4-BE49-F238E27FC236}">
                  <a16:creationId xmlns="" xmlns:a16="http://schemas.microsoft.com/office/drawing/2014/main" id="{00000000-0008-0000-0000-00002B000000}"/>
                </a:ext>
              </a:extLst>
            </xdr:cNvPr>
            <xdr:cNvSpPr txBox="1"/>
          </xdr:nvSpPr>
          <xdr:spPr>
            <a:xfrm>
              <a:off x="26813928" y="9986750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7" name="16 CuadroTexto">
              <a:extLst>
                <a:ext uri="{FF2B5EF4-FFF2-40B4-BE49-F238E27FC236}">
                  <a16:creationId xmlns:a16="http://schemas.microsoft.com/office/drawing/2014/main" xmlns:a14="http://schemas.microsoft.com/office/drawing/2010/main" xmlns="" id="{00000000-0008-0000-0000-00002B000000}"/>
                </a:ext>
              </a:extLst>
            </xdr:cNvPr>
            <xdr:cNvSpPr txBox="1"/>
          </xdr:nvSpPr>
          <xdr:spPr>
            <a:xfrm>
              <a:off x="26813928" y="9986750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440</xdr:row>
      <xdr:rowOff>52917</xdr:rowOff>
    </xdr:from>
    <xdr:ext cx="1854200" cy="635001"/>
    <mc:AlternateContent xmlns:mc="http://schemas.openxmlformats.org/markup-compatibility/2006" xmlns:a14="http://schemas.microsoft.com/office/drawing/2010/main">
      <mc:Choice Requires="a14">
        <xdr:sp macro="" textlink="">
          <xdr:nvSpPr>
            <xdr:cNvPr id="18" name="40 CuadroTexto">
              <a:extLst>
                <a:ext uri="{FF2B5EF4-FFF2-40B4-BE49-F238E27FC236}">
                  <a16:creationId xmlns="" xmlns:a16="http://schemas.microsoft.com/office/drawing/2014/main" id="{EB650CF1-90D9-F948-B6C4-3183A43B2CF9}"/>
                </a:ext>
              </a:extLst>
            </xdr:cNvPr>
            <xdr:cNvSpPr txBox="1"/>
          </xdr:nvSpPr>
          <xdr:spPr>
            <a:xfrm>
              <a:off x="26581100" y="872923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8" name="40 CuadroTexto">
              <a:extLst>
                <a:ext uri="{FF2B5EF4-FFF2-40B4-BE49-F238E27FC236}">
                  <a16:creationId xmlns:a16="http://schemas.microsoft.com/office/drawing/2014/main" xmlns:a14="http://schemas.microsoft.com/office/drawing/2010/main" xmlns="" id="{EB650CF1-90D9-F948-B6C4-3183A43B2CF9}"/>
                </a:ext>
              </a:extLst>
            </xdr:cNvPr>
            <xdr:cNvSpPr txBox="1"/>
          </xdr:nvSpPr>
          <xdr:spPr>
            <a:xfrm>
              <a:off x="26581100" y="872923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449</xdr:row>
      <xdr:rowOff>52917</xdr:rowOff>
    </xdr:from>
    <xdr:ext cx="1854200" cy="635001"/>
    <mc:AlternateContent xmlns:mc="http://schemas.openxmlformats.org/markup-compatibility/2006" xmlns:a14="http://schemas.microsoft.com/office/drawing/2010/main">
      <mc:Choice Requires="a14">
        <xdr:sp macro="" textlink="">
          <xdr:nvSpPr>
            <xdr:cNvPr id="19" name="40 CuadroTexto">
              <a:extLst>
                <a:ext uri="{FF2B5EF4-FFF2-40B4-BE49-F238E27FC236}">
                  <a16:creationId xmlns="" xmlns:a16="http://schemas.microsoft.com/office/drawing/2014/main" id="{67477E21-906E-7649-A98F-5233E6DAFE57}"/>
                </a:ext>
              </a:extLst>
            </xdr:cNvPr>
            <xdr:cNvSpPr txBox="1"/>
          </xdr:nvSpPr>
          <xdr:spPr>
            <a:xfrm>
              <a:off x="26581100" y="893116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9" name="40 CuadroTexto">
              <a:extLst>
                <a:ext uri="{FF2B5EF4-FFF2-40B4-BE49-F238E27FC236}">
                  <a16:creationId xmlns:a16="http://schemas.microsoft.com/office/drawing/2014/main" xmlns:a14="http://schemas.microsoft.com/office/drawing/2010/main" xmlns="" id="{67477E21-906E-7649-A98F-5233E6DAFE57}"/>
                </a:ext>
              </a:extLst>
            </xdr:cNvPr>
            <xdr:cNvSpPr txBox="1"/>
          </xdr:nvSpPr>
          <xdr:spPr>
            <a:xfrm>
              <a:off x="26581100" y="893116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458</xdr:row>
      <xdr:rowOff>52917</xdr:rowOff>
    </xdr:from>
    <xdr:ext cx="1854200" cy="635001"/>
    <mc:AlternateContent xmlns:mc="http://schemas.openxmlformats.org/markup-compatibility/2006" xmlns:a14="http://schemas.microsoft.com/office/drawing/2010/main">
      <mc:Choice Requires="a14">
        <xdr:sp macro="" textlink="">
          <xdr:nvSpPr>
            <xdr:cNvPr id="20" name="40 CuadroTexto">
              <a:extLst>
                <a:ext uri="{FF2B5EF4-FFF2-40B4-BE49-F238E27FC236}">
                  <a16:creationId xmlns="" xmlns:a16="http://schemas.microsoft.com/office/drawing/2014/main" id="{3190EFB4-B6E8-8545-8227-52BA08CE9BDC}"/>
                </a:ext>
              </a:extLst>
            </xdr:cNvPr>
            <xdr:cNvSpPr txBox="1"/>
          </xdr:nvSpPr>
          <xdr:spPr>
            <a:xfrm>
              <a:off x="26581100" y="91330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0" name="40 CuadroTexto">
              <a:extLst>
                <a:ext uri="{FF2B5EF4-FFF2-40B4-BE49-F238E27FC236}">
                  <a16:creationId xmlns:a16="http://schemas.microsoft.com/office/drawing/2014/main" xmlns:a14="http://schemas.microsoft.com/office/drawing/2010/main" xmlns="" id="{3190EFB4-B6E8-8545-8227-52BA08CE9BDC}"/>
                </a:ext>
              </a:extLst>
            </xdr:cNvPr>
            <xdr:cNvSpPr txBox="1"/>
          </xdr:nvSpPr>
          <xdr:spPr>
            <a:xfrm>
              <a:off x="26581100" y="91330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467</xdr:row>
      <xdr:rowOff>52917</xdr:rowOff>
    </xdr:from>
    <xdr:ext cx="1854200" cy="635001"/>
    <mc:AlternateContent xmlns:mc="http://schemas.openxmlformats.org/markup-compatibility/2006" xmlns:a14="http://schemas.microsoft.com/office/drawing/2010/main">
      <mc:Choice Requires="a14">
        <xdr:sp macro="" textlink="">
          <xdr:nvSpPr>
            <xdr:cNvPr id="21" name="40 CuadroTexto">
              <a:extLst>
                <a:ext uri="{FF2B5EF4-FFF2-40B4-BE49-F238E27FC236}">
                  <a16:creationId xmlns="" xmlns:a16="http://schemas.microsoft.com/office/drawing/2014/main" id="{598A70AC-659E-2B4A-A83A-CD71C1AB568E}"/>
                </a:ext>
              </a:extLst>
            </xdr:cNvPr>
            <xdr:cNvSpPr txBox="1"/>
          </xdr:nvSpPr>
          <xdr:spPr>
            <a:xfrm>
              <a:off x="26581100" y="933502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1" name="40 CuadroTexto">
              <a:extLst>
                <a:ext uri="{FF2B5EF4-FFF2-40B4-BE49-F238E27FC236}">
                  <a16:creationId xmlns:a16="http://schemas.microsoft.com/office/drawing/2014/main" xmlns:a14="http://schemas.microsoft.com/office/drawing/2010/main" xmlns="" id="{598A70AC-659E-2B4A-A83A-CD71C1AB568E}"/>
                </a:ext>
              </a:extLst>
            </xdr:cNvPr>
            <xdr:cNvSpPr txBox="1"/>
          </xdr:nvSpPr>
          <xdr:spPr>
            <a:xfrm>
              <a:off x="26581100" y="933502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719667</xdr:colOff>
      <xdr:row>512</xdr:row>
      <xdr:rowOff>190500</xdr:rowOff>
    </xdr:from>
    <xdr:ext cx="1854200" cy="635001"/>
    <mc:AlternateContent xmlns:mc="http://schemas.openxmlformats.org/markup-compatibility/2006" xmlns:a14="http://schemas.microsoft.com/office/drawing/2010/main">
      <mc:Choice Requires="a14">
        <xdr:sp macro="" textlink="">
          <xdr:nvSpPr>
            <xdr:cNvPr id="22" name="42 CuadroTexto">
              <a:extLst>
                <a:ext uri="{FF2B5EF4-FFF2-40B4-BE49-F238E27FC236}">
                  <a16:creationId xmlns="" xmlns:a16="http://schemas.microsoft.com/office/drawing/2014/main" id="{BCA35090-B55C-6947-A27C-6B535CAD5B99}"/>
                </a:ext>
              </a:extLst>
            </xdr:cNvPr>
            <xdr:cNvSpPr txBox="1"/>
          </xdr:nvSpPr>
          <xdr:spPr>
            <a:xfrm>
              <a:off x="26761017" y="1026985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𝐷𝑂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2" name="42 CuadroTexto">
              <a:extLst>
                <a:ext uri="{FF2B5EF4-FFF2-40B4-BE49-F238E27FC236}">
                  <a16:creationId xmlns:a16="http://schemas.microsoft.com/office/drawing/2014/main" xmlns:a14="http://schemas.microsoft.com/office/drawing/2010/main" xmlns="" id="{BCA35090-B55C-6947-A27C-6B535CAD5B99}"/>
                </a:ext>
              </a:extLst>
            </xdr:cNvPr>
            <xdr:cNvSpPr txBox="1"/>
          </xdr:nvSpPr>
          <xdr:spPr>
            <a:xfrm>
              <a:off x="26761017" y="1026985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𝐷𝑂</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677334</xdr:colOff>
      <xdr:row>529</xdr:row>
      <xdr:rowOff>63501</xdr:rowOff>
    </xdr:from>
    <xdr:ext cx="2286000" cy="635001"/>
    <mc:AlternateContent xmlns:mc="http://schemas.openxmlformats.org/markup-compatibility/2006" xmlns:a14="http://schemas.microsoft.com/office/drawing/2010/main">
      <mc:Choice Requires="a14">
        <xdr:sp macro="" textlink="">
          <xdr:nvSpPr>
            <xdr:cNvPr id="23" name="42 CuadroTexto">
              <a:extLst>
                <a:ext uri="{FF2B5EF4-FFF2-40B4-BE49-F238E27FC236}">
                  <a16:creationId xmlns="" xmlns:a16="http://schemas.microsoft.com/office/drawing/2014/main" id="{7E33EDE1-DD77-6F46-B462-2E830AC709A2}"/>
                </a:ext>
              </a:extLst>
            </xdr:cNvPr>
            <xdr:cNvSpPr txBox="1"/>
          </xdr:nvSpPr>
          <xdr:spPr>
            <a:xfrm>
              <a:off x="26718684" y="105876726"/>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m:t>
                      </m:r>
                      <m:r>
                        <a:rPr lang="es-ES" sz="1400" b="0" i="1">
                          <a:latin typeface="Cambria Math" panose="02040503050406030204" pitchFamily="18" charset="0"/>
                        </a:rPr>
                        <m:t>𝐻𝑃𝑀𝑀</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3" name="42 CuadroTexto">
              <a:extLst>
                <a:ext uri="{FF2B5EF4-FFF2-40B4-BE49-F238E27FC236}">
                  <a16:creationId xmlns:a16="http://schemas.microsoft.com/office/drawing/2014/main" xmlns:a14="http://schemas.microsoft.com/office/drawing/2010/main" xmlns="" id="{7E33EDE1-DD77-6F46-B462-2E830AC709A2}"/>
                </a:ext>
              </a:extLst>
            </xdr:cNvPr>
            <xdr:cNvSpPr txBox="1"/>
          </xdr:nvSpPr>
          <xdr:spPr>
            <a:xfrm>
              <a:off x="26718684" y="105876726"/>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a:t>
              </a:r>
              <a:r>
                <a:rPr lang="es-ES" sz="1400" b="0" i="0">
                  <a:latin typeface="Cambria Math" panose="02040503050406030204" pitchFamily="18" charset="0"/>
                </a:rPr>
                <a:t>𝐻𝑃𝑀𝑀</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931334</xdr:colOff>
      <xdr:row>546</xdr:row>
      <xdr:rowOff>190500</xdr:rowOff>
    </xdr:from>
    <xdr:ext cx="1854200" cy="635001"/>
    <mc:AlternateContent xmlns:mc="http://schemas.openxmlformats.org/markup-compatibility/2006" xmlns:a14="http://schemas.microsoft.com/office/drawing/2010/main">
      <mc:Choice Requires="a14">
        <xdr:sp macro="" textlink="">
          <xdr:nvSpPr>
            <xdr:cNvPr id="24" name="42 CuadroTexto">
              <a:extLst>
                <a:ext uri="{FF2B5EF4-FFF2-40B4-BE49-F238E27FC236}">
                  <a16:creationId xmlns="" xmlns:a16="http://schemas.microsoft.com/office/drawing/2014/main" id="{AB176A3E-153B-6A47-BB1A-C8F3DB7096F3}"/>
                </a:ext>
              </a:extLst>
            </xdr:cNvPr>
            <xdr:cNvSpPr txBox="1"/>
          </xdr:nvSpPr>
          <xdr:spPr>
            <a:xfrm>
              <a:off x="26972684" y="10962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𝑀𝐶</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4" name="42 CuadroTexto">
              <a:extLst>
                <a:ext uri="{FF2B5EF4-FFF2-40B4-BE49-F238E27FC236}">
                  <a16:creationId xmlns:a16="http://schemas.microsoft.com/office/drawing/2014/main" xmlns:a14="http://schemas.microsoft.com/office/drawing/2010/main" xmlns="" id="{AB176A3E-153B-6A47-BB1A-C8F3DB7096F3}"/>
                </a:ext>
              </a:extLst>
            </xdr:cNvPr>
            <xdr:cNvSpPr txBox="1"/>
          </xdr:nvSpPr>
          <xdr:spPr>
            <a:xfrm>
              <a:off x="26972684" y="10962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𝑀𝐶</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wsDr>
</file>

<file path=xl/drawings/drawing3.xml><?xml version="1.0" encoding="utf-8"?>
<xdr:wsDr xmlns:xdr="http://schemas.openxmlformats.org/drawingml/2006/spreadsheetDrawing" xmlns:a="http://schemas.openxmlformats.org/drawingml/2006/main">
  <xdr:oneCellAnchor>
    <xdr:from>
      <xdr:col>2</xdr:col>
      <xdr:colOff>123824</xdr:colOff>
      <xdr:row>256</xdr:row>
      <xdr:rowOff>142875</xdr:rowOff>
    </xdr:from>
    <xdr:ext cx="2038351" cy="414857"/>
    <mc:AlternateContent xmlns:mc="http://schemas.openxmlformats.org/markup-compatibility/2006" xmlns:a14="http://schemas.microsoft.com/office/drawing/2010/main">
      <mc:Choice Requires="a14">
        <xdr:sp macro="" textlink="">
          <xdr:nvSpPr>
            <xdr:cNvPr id="2" name="1 CuadroTexto">
              <a:extLst>
                <a:ext uri="{FF2B5EF4-FFF2-40B4-BE49-F238E27FC236}">
                  <a16:creationId xmlns="" xmlns:a16="http://schemas.microsoft.com/office/drawing/2014/main" id="{00000000-0008-0000-0000-000003000000}"/>
                </a:ext>
              </a:extLst>
            </xdr:cNvPr>
            <xdr:cNvSpPr txBox="1"/>
          </xdr:nvSpPr>
          <xdr:spPr>
            <a:xfrm>
              <a:off x="1819274" y="5338762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𝐼</m:t>
                    </m:r>
                    <m:r>
                      <a:rPr lang="es-ES" sz="1100" b="0" i="1">
                        <a:latin typeface="Cambria Math"/>
                      </a:rPr>
                      <m:t>=</m:t>
                    </m:r>
                    <m:f>
                      <m:fPr>
                        <m:ctrlPr>
                          <a:rPr lang="es-ES" sz="1100" b="0" i="1">
                            <a:latin typeface="Cambria Math"/>
                          </a:rPr>
                        </m:ctrlPr>
                      </m:fPr>
                      <m:num>
                        <m:r>
                          <a:rPr lang="es-ES" sz="1100" b="0" i="1">
                            <a:latin typeface="Cambria Math"/>
                          </a:rPr>
                          <m:t>(</m:t>
                        </m:r>
                        <m:r>
                          <a:rPr lang="el-GR" sz="1100" b="0" i="1">
                            <a:latin typeface="Cambria Math"/>
                            <a:ea typeface="Cambria Math"/>
                          </a:rPr>
                          <m:t>𝜆</m:t>
                        </m:r>
                        <m:r>
                          <a:rPr lang="es-ES" sz="1100" b="0" i="1">
                            <a:latin typeface="Cambria Math"/>
                            <a:ea typeface="Cambria Math"/>
                          </a:rPr>
                          <m:t>×</m:t>
                        </m:r>
                        <m:r>
                          <a:rPr lang="es-ES" sz="1100" b="0" i="1">
                            <a:latin typeface="Cambria Math"/>
                            <a:ea typeface="Cambria Math"/>
                          </a:rPr>
                          <m:t>𝐶</m:t>
                        </m:r>
                        <m:r>
                          <a:rPr lang="es-ES" sz="1100" b="0" i="1">
                            <a:latin typeface="Cambria Math"/>
                            <a:ea typeface="Cambria Math"/>
                          </a:rPr>
                          <m:t>)</m:t>
                        </m:r>
                      </m:num>
                      <m:den>
                        <m:r>
                          <a:rPr lang="es-ES" sz="1100" b="0" i="1">
                            <a:latin typeface="Cambria Math"/>
                          </a:rPr>
                          <m:t>𝑛</m:t>
                        </m:r>
                        <m:r>
                          <a:rPr lang="es-ES" sz="1100" b="0" i="1">
                            <a:latin typeface="Cambria Math"/>
                            <a:ea typeface="Cambria Math"/>
                          </a:rPr>
                          <m:t>×</m:t>
                        </m:r>
                        <m:r>
                          <a:rPr lang="es-ES" sz="1100" b="0" i="1">
                            <a:latin typeface="Cambria Math"/>
                            <a:ea typeface="Cambria Math"/>
                          </a:rPr>
                          <m:t>𝑆</m:t>
                        </m:r>
                      </m:den>
                    </m:f>
                    <m:r>
                      <a:rPr lang="es-ES" sz="1100" b="0" i="1">
                        <a:latin typeface="Cambria Math"/>
                        <a:ea typeface="Cambria Math"/>
                      </a:rPr>
                      <m:t>×1000</m:t>
                    </m:r>
                  </m:oMath>
                </m:oMathPara>
              </a14:m>
              <a:endParaRPr lang="es-ES" sz="1100"/>
            </a:p>
          </xdr:txBody>
        </xdr:sp>
      </mc:Choice>
      <mc:Fallback xmlns="">
        <xdr:sp macro="" textlink="">
          <xdr:nvSpPr>
            <xdr:cNvPr id="2" name="1 CuadroTexto">
              <a:extLst>
                <a:ext uri="{FF2B5EF4-FFF2-40B4-BE49-F238E27FC236}">
                  <a16:creationId xmlns:a16="http://schemas.microsoft.com/office/drawing/2014/main" xmlns:a14="http://schemas.microsoft.com/office/drawing/2010/main" xmlns="" id="{00000000-0008-0000-0000-000003000000}"/>
                </a:ext>
              </a:extLst>
            </xdr:cNvPr>
            <xdr:cNvSpPr txBox="1"/>
          </xdr:nvSpPr>
          <xdr:spPr>
            <a:xfrm>
              <a:off x="1819274" y="5338762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es-ES" sz="1100" b="0" i="0">
                  <a:latin typeface="Cambria Math"/>
                </a:rPr>
                <a:t>𝐼=((</a:t>
              </a:r>
              <a:r>
                <a:rPr lang="el-GR" sz="1100" b="0" i="0">
                  <a:latin typeface="Cambria Math"/>
                  <a:ea typeface="Cambria Math"/>
                </a:rPr>
                <a:t>𝜆</a:t>
              </a:r>
              <a:r>
                <a:rPr lang="es-ES" sz="1100" b="0" i="0">
                  <a:latin typeface="Cambria Math"/>
                  <a:ea typeface="Cambria Math"/>
                </a:rPr>
                <a:t>×𝐶))/(</a:t>
              </a:r>
              <a:r>
                <a:rPr lang="es-ES" sz="1100" b="0" i="0">
                  <a:latin typeface="Cambria Math"/>
                </a:rPr>
                <a:t>𝑛</a:t>
              </a:r>
              <a:r>
                <a:rPr lang="es-ES" sz="1100" b="0" i="0">
                  <a:latin typeface="Cambria Math"/>
                  <a:ea typeface="Cambria Math"/>
                </a:rPr>
                <a:t>×𝑆)×1000</a:t>
              </a:r>
              <a:endParaRPr lang="es-ES" sz="1100"/>
            </a:p>
          </xdr:txBody>
        </xdr:sp>
      </mc:Fallback>
    </mc:AlternateContent>
    <xdr:clientData/>
  </xdr:oneCellAnchor>
  <xdr:oneCellAnchor>
    <xdr:from>
      <xdr:col>0</xdr:col>
      <xdr:colOff>371475</xdr:colOff>
      <xdr:row>252</xdr:row>
      <xdr:rowOff>76199</xdr:rowOff>
    </xdr:from>
    <xdr:ext cx="5562600" cy="609601"/>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 xmlns:a16="http://schemas.microsoft.com/office/drawing/2014/main" id="{00000000-0008-0000-0000-000007000000}"/>
                </a:ext>
              </a:extLst>
            </xdr:cNvPr>
            <xdr:cNvSpPr txBox="1"/>
          </xdr:nvSpPr>
          <xdr:spPr>
            <a:xfrm>
              <a:off x="371475" y="52549424"/>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Í</m:t>
                    </m:r>
                    <m:r>
                      <a:rPr lang="es-ES" sz="1100" b="0" i="1">
                        <a:latin typeface="Cambria Math"/>
                      </a:rPr>
                      <m:t>𝑛𝑑𝑖𝑐𝑒</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𝑆𝑢𝑐𝑖𝑒𝑑𝑎𝑑</m:t>
                    </m:r>
                    <m:r>
                      <a:rPr lang="es-ES" sz="1100" b="0" i="1">
                        <a:latin typeface="Cambria Math"/>
                      </a:rPr>
                      <m:t>=</m:t>
                    </m:r>
                    <m:f>
                      <m:fPr>
                        <m:ctrlPr>
                          <a:rPr lang="es-ES" sz="1100" b="0" i="1">
                            <a:latin typeface="Cambria Math"/>
                          </a:rPr>
                        </m:ctrlPr>
                      </m:fPr>
                      <m:num>
                        <m:r>
                          <a:rPr lang="es-ES" sz="1100" b="0" i="1">
                            <a:latin typeface="Cambria Math"/>
                          </a:rPr>
                          <m:t>𝐹𝑎𝑐𝑡𝑜𝑟</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𝑐𝑜𝑟𝑟𝑒𝑐𝑐𝑖</m:t>
                        </m:r>
                        <m:r>
                          <a:rPr lang="es-ES" sz="1100" b="0" i="1">
                            <a:latin typeface="Cambria Math"/>
                          </a:rPr>
                          <m:t>ó</m:t>
                        </m:r>
                        <m:r>
                          <a:rPr lang="es-ES" sz="1100" b="0" i="1">
                            <a:latin typeface="Cambria Math"/>
                          </a:rPr>
                          <m:t>𝑛</m:t>
                        </m:r>
                        <m:r>
                          <a:rPr lang="es-ES" sz="1100" b="0" i="1">
                            <a:latin typeface="Cambria Math"/>
                          </a:rPr>
                          <m:t> ×</m:t>
                        </m:r>
                        <m:r>
                          <a:rPr lang="es-ES" sz="1100" b="0" i="1">
                            <a:latin typeface="Cambria Math"/>
                            <a:ea typeface="Cambria Math"/>
                          </a:rPr>
                          <m:t>𝑐𝑎𝑛𝑡𝑖𝑑𝑎𝑑</m:t>
                        </m:r>
                        <m:r>
                          <a:rPr lang="es-ES" sz="1100" b="0" i="1">
                            <a:latin typeface="Cambria Math"/>
                            <a:ea typeface="Cambria Math"/>
                          </a:rPr>
                          <m:t> </m:t>
                        </m:r>
                        <m:r>
                          <a:rPr lang="es-ES" sz="1100" b="0" i="1">
                            <a:latin typeface="Cambria Math"/>
                            <a:ea typeface="Cambria Math"/>
                          </a:rPr>
                          <m:t>𝑑𝑒</m:t>
                        </m:r>
                        <m:r>
                          <a:rPr lang="es-ES" sz="1100" b="0" i="1">
                            <a:latin typeface="Cambria Math"/>
                            <a:ea typeface="Cambria Math"/>
                          </a:rPr>
                          <m:t> </m:t>
                        </m:r>
                        <m:r>
                          <a:rPr lang="es-ES" sz="1100" b="0" i="1">
                            <a:latin typeface="Cambria Math"/>
                            <a:ea typeface="Cambria Math"/>
                          </a:rPr>
                          <m:t>𝑟𝑒𝑠𝑖𝑑𝑢𝑜𝑠</m:t>
                        </m:r>
                      </m:num>
                      <m:den>
                        <m:r>
                          <a:rPr lang="es-ES" sz="1100" b="0" i="1">
                            <a:latin typeface="Cambria Math"/>
                          </a:rPr>
                          <m:t>𝑛</m:t>
                        </m:r>
                        <m:r>
                          <a:rPr lang="es-ES" sz="1100" b="0" i="1">
                            <a:latin typeface="Cambria Math"/>
                          </a:rPr>
                          <m:t>º </m:t>
                        </m:r>
                        <m:r>
                          <a:rPr lang="es-ES" sz="1100" b="0" i="1">
                            <a:latin typeface="Cambria Math"/>
                          </a:rPr>
                          <m:t>𝑐𝑖𝑟𝑐𝑢𝑛𝑠𝑡𝑎𝑛𝑐𝑖𝑎𝑠</m:t>
                        </m:r>
                        <m:r>
                          <a:rPr lang="es-ES" sz="1100" b="0" i="1">
                            <a:latin typeface="Cambria Math"/>
                          </a:rPr>
                          <m:t> </m:t>
                        </m:r>
                        <m:r>
                          <a:rPr lang="es-ES" sz="1100" b="0" i="1">
                            <a:latin typeface="Cambria Math"/>
                          </a:rPr>
                          <m:t>𝑒𝑥𝑡𝑟𝑎𝑜𝑟𝑑𝑖𝑛𝑎𝑟𝑖𝑎𝑠</m:t>
                        </m:r>
                        <m:r>
                          <a:rPr lang="es-ES" sz="1100" b="0" i="1">
                            <a:latin typeface="Cambria Math"/>
                          </a:rPr>
                          <m:t> </m:t>
                        </m:r>
                        <m:r>
                          <a:rPr lang="es-ES" sz="1100" b="0" i="1">
                            <a:latin typeface="Cambria Math"/>
                          </a:rPr>
                          <m:t>𝑥</m:t>
                        </m:r>
                        <m:r>
                          <a:rPr lang="es-ES" sz="1100" b="0" i="1">
                            <a:latin typeface="Cambria Math"/>
                          </a:rPr>
                          <m:t> á</m:t>
                        </m:r>
                        <m:r>
                          <a:rPr lang="es-ES" sz="1100" b="0" i="1">
                            <a:latin typeface="Cambria Math"/>
                          </a:rPr>
                          <m:t>𝑟𝑒𝑎</m:t>
                        </m:r>
                        <m:r>
                          <a:rPr lang="es-ES" sz="1100" b="0" i="1">
                            <a:latin typeface="Cambria Math"/>
                          </a:rPr>
                          <m:t> </m:t>
                        </m:r>
                        <m:r>
                          <a:rPr lang="es-ES" sz="1100" b="0" i="1">
                            <a:latin typeface="Cambria Math"/>
                          </a:rPr>
                          <m:t>𝑜𝑏𝑠𝑒𝑟𝑣𝑎𝑑𝑎</m:t>
                        </m:r>
                      </m:den>
                    </m:f>
                    <m:r>
                      <a:rPr lang="es-ES" sz="1100" b="0" i="1">
                        <a:latin typeface="Cambria Math"/>
                        <a:ea typeface="Cambria Math"/>
                      </a:rPr>
                      <m:t>×1000</m:t>
                    </m:r>
                  </m:oMath>
                </m:oMathPara>
              </a14:m>
              <a:endParaRPr lang="es-ES" sz="1100"/>
            </a:p>
          </xdr:txBody>
        </xdr:sp>
      </mc:Choice>
      <mc:Fallback xmlns="">
        <xdr:sp macro="" textlink="">
          <xdr:nvSpPr>
            <xdr:cNvPr id="3" name="2 CuadroTexto">
              <a:extLst>
                <a:ext uri="{FF2B5EF4-FFF2-40B4-BE49-F238E27FC236}">
                  <a16:creationId xmlns:a16="http://schemas.microsoft.com/office/drawing/2014/main" xmlns:a14="http://schemas.microsoft.com/office/drawing/2010/main" xmlns="" id="{00000000-0008-0000-0000-000007000000}"/>
                </a:ext>
              </a:extLst>
            </xdr:cNvPr>
            <xdr:cNvSpPr txBox="1"/>
          </xdr:nvSpPr>
          <xdr:spPr>
            <a:xfrm>
              <a:off x="371475" y="52549424"/>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r>
                <a:rPr lang="es-ES" sz="1100" b="0" i="0">
                  <a:latin typeface="Cambria Math"/>
                </a:rPr>
                <a:t>Í𝑛𝑑𝑖𝑐𝑒 𝑑𝑒 𝑆𝑢𝑐𝑖𝑒𝑑𝑎𝑑=(𝐹𝑎𝑐𝑡𝑜𝑟 𝑑𝑒 𝑐𝑜𝑟𝑟𝑒𝑐𝑐𝑖ó𝑛 ×</a:t>
              </a:r>
              <a:r>
                <a:rPr lang="es-ES" sz="1100" b="0" i="0">
                  <a:latin typeface="Cambria Math"/>
                  <a:ea typeface="Cambria Math"/>
                </a:rPr>
                <a:t>𝑐𝑎𝑛𝑡𝑖𝑑𝑎𝑑 𝑑𝑒 𝑟𝑒𝑠𝑖𝑑𝑢𝑜𝑠)/(</a:t>
              </a:r>
              <a:r>
                <a:rPr lang="es-ES" sz="1100" b="0" i="0">
                  <a:latin typeface="Cambria Math"/>
                </a:rPr>
                <a:t>𝑛º 𝑐𝑖𝑟𝑐𝑢𝑛𝑠𝑡𝑎𝑛𝑐𝑖𝑎𝑠 𝑒𝑥𝑡𝑟𝑎𝑜𝑟𝑑𝑖𝑛𝑎𝑟𝑖𝑎𝑠 𝑥 á𝑟𝑒𝑎 𝑜𝑏𝑠𝑒𝑟𝑣𝑎𝑑𝑎)</a:t>
              </a:r>
              <a:r>
                <a:rPr lang="es-ES" sz="1100" b="0" i="0">
                  <a:latin typeface="Cambria Math"/>
                  <a:ea typeface="Cambria Math"/>
                </a:rPr>
                <a:t>×1000</a:t>
              </a:r>
              <a:endParaRPr lang="es-ES" sz="1100"/>
            </a:p>
          </xdr:txBody>
        </xdr:sp>
      </mc:Fallback>
    </mc:AlternateContent>
    <xdr:clientData/>
  </xdr:oneCellAnchor>
  <xdr:oneCellAnchor>
    <xdr:from>
      <xdr:col>12</xdr:col>
      <xdr:colOff>103696</xdr:colOff>
      <xdr:row>106</xdr:row>
      <xdr:rowOff>61383</xdr:rowOff>
    </xdr:from>
    <xdr:ext cx="2584450" cy="478369"/>
    <mc:AlternateContent xmlns:mc="http://schemas.openxmlformats.org/markup-compatibility/2006" xmlns:a14="http://schemas.microsoft.com/office/drawing/2010/main">
      <mc:Choice Requires="a14">
        <xdr:sp macro="" textlink="">
          <xdr:nvSpPr>
            <xdr:cNvPr id="4" name="3 CuadroTexto">
              <a:extLst>
                <a:ext uri="{FF2B5EF4-FFF2-40B4-BE49-F238E27FC236}">
                  <a16:creationId xmlns="" xmlns:a16="http://schemas.microsoft.com/office/drawing/2014/main" id="{00000000-0008-0000-0000-000012000000}"/>
                </a:ext>
              </a:extLst>
            </xdr:cNvPr>
            <xdr:cNvSpPr txBox="1"/>
          </xdr:nvSpPr>
          <xdr:spPr>
            <a:xfrm>
              <a:off x="21515896" y="2151168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4" name="3 CuadroTexto">
              <a:extLst>
                <a:ext uri="{FF2B5EF4-FFF2-40B4-BE49-F238E27FC236}">
                  <a16:creationId xmlns:a16="http://schemas.microsoft.com/office/drawing/2014/main" xmlns:a14="http://schemas.microsoft.com/office/drawing/2010/main" xmlns="" id="{00000000-0008-0000-0000-000012000000}"/>
                </a:ext>
              </a:extLst>
            </xdr:cNvPr>
            <xdr:cNvSpPr txBox="1"/>
          </xdr:nvSpPr>
          <xdr:spPr>
            <a:xfrm>
              <a:off x="21515896" y="2151168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474135</xdr:colOff>
      <xdr:row>15</xdr:row>
      <xdr:rowOff>0</xdr:rowOff>
    </xdr:from>
    <xdr:ext cx="1854200" cy="635001"/>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 xmlns:a16="http://schemas.microsoft.com/office/drawing/2014/main" id="{00000000-0008-0000-0000-000005000000}"/>
                </a:ext>
              </a:extLst>
            </xdr:cNvPr>
            <xdr:cNvSpPr txBox="1"/>
          </xdr:nvSpPr>
          <xdr:spPr>
            <a:xfrm>
              <a:off x="26515485"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5" name="4 CuadroTexto">
              <a:extLst>
                <a:ext uri="{FF2B5EF4-FFF2-40B4-BE49-F238E27FC236}">
                  <a16:creationId xmlns:a16="http://schemas.microsoft.com/office/drawing/2014/main" xmlns:a14="http://schemas.microsoft.com/office/drawing/2010/main" xmlns="" id="{00000000-0008-0000-0000-000005000000}"/>
                </a:ext>
              </a:extLst>
            </xdr:cNvPr>
            <xdr:cNvSpPr txBox="1"/>
          </xdr:nvSpPr>
          <xdr:spPr>
            <a:xfrm>
              <a:off x="26515485"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45</xdr:row>
      <xdr:rowOff>52917</xdr:rowOff>
    </xdr:from>
    <xdr:ext cx="1854200" cy="635001"/>
    <mc:AlternateContent xmlns:mc="http://schemas.openxmlformats.org/markup-compatibility/2006" xmlns:a14="http://schemas.microsoft.com/office/drawing/2010/main">
      <mc:Choice Requires="a14">
        <xdr:sp macro="" textlink="">
          <xdr:nvSpPr>
            <xdr:cNvPr id="6" name="5 CuadroTexto">
              <a:extLst>
                <a:ext uri="{FF2B5EF4-FFF2-40B4-BE49-F238E27FC236}">
                  <a16:creationId xmlns="" xmlns:a16="http://schemas.microsoft.com/office/drawing/2014/main" id="{00000000-0008-0000-0000-00001B000000}"/>
                </a:ext>
              </a:extLst>
            </xdr:cNvPr>
            <xdr:cNvSpPr txBox="1"/>
          </xdr:nvSpPr>
          <xdr:spPr>
            <a:xfrm>
              <a:off x="26581100"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6" name="5 CuadroTexto">
              <a:extLst>
                <a:ext uri="{FF2B5EF4-FFF2-40B4-BE49-F238E27FC236}">
                  <a16:creationId xmlns:a16="http://schemas.microsoft.com/office/drawing/2014/main" xmlns:a14="http://schemas.microsoft.com/office/drawing/2010/main" xmlns="" id="{00000000-0008-0000-0000-00001B000000}"/>
                </a:ext>
              </a:extLst>
            </xdr:cNvPr>
            <xdr:cNvSpPr txBox="1"/>
          </xdr:nvSpPr>
          <xdr:spPr>
            <a:xfrm>
              <a:off x="26581100"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59</xdr:row>
      <xdr:rowOff>169334</xdr:rowOff>
    </xdr:from>
    <xdr:ext cx="1854200" cy="635001"/>
    <mc:AlternateContent xmlns:mc="http://schemas.openxmlformats.org/markup-compatibility/2006" xmlns:a14="http://schemas.microsoft.com/office/drawing/2010/main">
      <mc:Choice Requires="a14">
        <xdr:sp macro="" textlink="">
          <xdr:nvSpPr>
            <xdr:cNvPr id="7" name="6 CuadroTexto">
              <a:extLst>
                <a:ext uri="{FF2B5EF4-FFF2-40B4-BE49-F238E27FC236}">
                  <a16:creationId xmlns="" xmlns:a16="http://schemas.microsoft.com/office/drawing/2014/main" id="{00000000-0008-0000-0000-00001C000000}"/>
                </a:ext>
              </a:extLst>
            </xdr:cNvPr>
            <xdr:cNvSpPr txBox="1"/>
          </xdr:nvSpPr>
          <xdr:spPr>
            <a:xfrm>
              <a:off x="26602267" y="122946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7" name="6 CuadroTexto">
              <a:extLst>
                <a:ext uri="{FF2B5EF4-FFF2-40B4-BE49-F238E27FC236}">
                  <a16:creationId xmlns:a16="http://schemas.microsoft.com/office/drawing/2014/main" xmlns:a14="http://schemas.microsoft.com/office/drawing/2010/main" xmlns="" id="{00000000-0008-0000-0000-00001C000000}"/>
                </a:ext>
              </a:extLst>
            </xdr:cNvPr>
            <xdr:cNvSpPr txBox="1"/>
          </xdr:nvSpPr>
          <xdr:spPr>
            <a:xfrm>
              <a:off x="26602267" y="122946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582078</xdr:colOff>
      <xdr:row>66</xdr:row>
      <xdr:rowOff>179917</xdr:rowOff>
    </xdr:from>
    <xdr:ext cx="1854200" cy="635001"/>
    <mc:AlternateContent xmlns:mc="http://schemas.openxmlformats.org/markup-compatibility/2006" xmlns:a14="http://schemas.microsoft.com/office/drawing/2010/main">
      <mc:Choice Requires="a14">
        <xdr:sp macro="" textlink="">
          <xdr:nvSpPr>
            <xdr:cNvPr id="8" name="7 CuadroTexto">
              <a:extLst>
                <a:ext uri="{FF2B5EF4-FFF2-40B4-BE49-F238E27FC236}">
                  <a16:creationId xmlns="" xmlns:a16="http://schemas.microsoft.com/office/drawing/2014/main" id="{00000000-0008-0000-0000-00001D000000}"/>
                </a:ext>
              </a:extLst>
            </xdr:cNvPr>
            <xdr:cNvSpPr txBox="1"/>
          </xdr:nvSpPr>
          <xdr:spPr>
            <a:xfrm>
              <a:off x="26623428" y="136673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8" name="7 CuadroTexto">
              <a:extLst>
                <a:ext uri="{FF2B5EF4-FFF2-40B4-BE49-F238E27FC236}">
                  <a16:creationId xmlns:a16="http://schemas.microsoft.com/office/drawing/2014/main" xmlns:a14="http://schemas.microsoft.com/office/drawing/2010/main" xmlns="" id="{00000000-0008-0000-0000-00001D000000}"/>
                </a:ext>
              </a:extLst>
            </xdr:cNvPr>
            <xdr:cNvSpPr txBox="1"/>
          </xdr:nvSpPr>
          <xdr:spPr>
            <a:xfrm>
              <a:off x="26623428" y="136673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613834</xdr:colOff>
      <xdr:row>128</xdr:row>
      <xdr:rowOff>169330</xdr:rowOff>
    </xdr:from>
    <xdr:ext cx="1854200" cy="635001"/>
    <mc:AlternateContent xmlns:mc="http://schemas.openxmlformats.org/markup-compatibility/2006" xmlns:a14="http://schemas.microsoft.com/office/drawing/2010/main">
      <mc:Choice Requires="a14">
        <xdr:sp macro="" textlink="">
          <xdr:nvSpPr>
            <xdr:cNvPr id="9" name="8 CuadroTexto">
              <a:extLst>
                <a:ext uri="{FF2B5EF4-FFF2-40B4-BE49-F238E27FC236}">
                  <a16:creationId xmlns="" xmlns:a16="http://schemas.microsoft.com/office/drawing/2014/main" id="{00000000-0008-0000-0000-00001E000000}"/>
                </a:ext>
              </a:extLst>
            </xdr:cNvPr>
            <xdr:cNvSpPr txBox="1"/>
          </xdr:nvSpPr>
          <xdr:spPr>
            <a:xfrm>
              <a:off x="26655184" y="2615353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𝐼𝐶𝐷𝑂</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9" name="8 CuadroTexto">
              <a:extLst>
                <a:ext uri="{FF2B5EF4-FFF2-40B4-BE49-F238E27FC236}">
                  <a16:creationId xmlns:a16="http://schemas.microsoft.com/office/drawing/2014/main" xmlns:a14="http://schemas.microsoft.com/office/drawing/2010/main" xmlns="" id="{00000000-0008-0000-0000-00001E000000}"/>
                </a:ext>
              </a:extLst>
            </xdr:cNvPr>
            <xdr:cNvSpPr txBox="1"/>
          </xdr:nvSpPr>
          <xdr:spPr>
            <a:xfrm>
              <a:off x="26655184" y="2615353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𝐼𝐶𝐷𝑂</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12</xdr:col>
      <xdr:colOff>0</xdr:colOff>
      <xdr:row>96</xdr:row>
      <xdr:rowOff>0</xdr:rowOff>
    </xdr:from>
    <xdr:ext cx="1809750" cy="423333"/>
    <mc:AlternateContent xmlns:mc="http://schemas.openxmlformats.org/markup-compatibility/2006" xmlns:a14="http://schemas.microsoft.com/office/drawing/2010/main">
      <mc:Choice Requires="a14">
        <xdr:sp macro="" textlink="">
          <xdr:nvSpPr>
            <xdr:cNvPr id="10" name="9 CuadroTexto">
              <a:extLst>
                <a:ext uri="{FF2B5EF4-FFF2-40B4-BE49-F238E27FC236}">
                  <a16:creationId xmlns="" xmlns:a16="http://schemas.microsoft.com/office/drawing/2014/main" id="{00000000-0008-0000-0000-000023000000}"/>
                </a:ext>
              </a:extLst>
            </xdr:cNvPr>
            <xdr:cNvSpPr txBox="1"/>
          </xdr:nvSpPr>
          <xdr:spPr>
            <a:xfrm>
              <a:off x="21412200" y="195929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10" name="9 CuadroTexto">
              <a:extLst>
                <a:ext uri="{FF2B5EF4-FFF2-40B4-BE49-F238E27FC236}">
                  <a16:creationId xmlns:a16="http://schemas.microsoft.com/office/drawing/2014/main" xmlns:a14="http://schemas.microsoft.com/office/drawing/2010/main" xmlns="" id="{00000000-0008-0000-0000-000023000000}"/>
                </a:ext>
              </a:extLst>
            </xdr:cNvPr>
            <xdr:cNvSpPr txBox="1"/>
          </xdr:nvSpPr>
          <xdr:spPr>
            <a:xfrm>
              <a:off x="21412200" y="195929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12</xdr:col>
      <xdr:colOff>0</xdr:colOff>
      <xdr:row>81</xdr:row>
      <xdr:rowOff>0</xdr:rowOff>
    </xdr:from>
    <xdr:ext cx="1809750" cy="423333"/>
    <mc:AlternateContent xmlns:mc="http://schemas.openxmlformats.org/markup-compatibility/2006" xmlns:a14="http://schemas.microsoft.com/office/drawing/2010/main">
      <mc:Choice Requires="a14">
        <xdr:sp macro="" textlink="">
          <xdr:nvSpPr>
            <xdr:cNvPr id="11" name="10 CuadroTexto">
              <a:extLst>
                <a:ext uri="{FF2B5EF4-FFF2-40B4-BE49-F238E27FC236}">
                  <a16:creationId xmlns="" xmlns:a16="http://schemas.microsoft.com/office/drawing/2014/main" id="{00000000-0008-0000-0000-000024000000}"/>
                </a:ext>
              </a:extLst>
            </xdr:cNvPr>
            <xdr:cNvSpPr txBox="1"/>
          </xdr:nvSpPr>
          <xdr:spPr>
            <a:xfrm>
              <a:off x="21412200" y="164496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11" name="10 CuadroTexto">
              <a:extLst>
                <a:ext uri="{FF2B5EF4-FFF2-40B4-BE49-F238E27FC236}">
                  <a16:creationId xmlns:a16="http://schemas.microsoft.com/office/drawing/2014/main" xmlns:a14="http://schemas.microsoft.com/office/drawing/2010/main" xmlns="" id="{00000000-0008-0000-0000-000024000000}"/>
                </a:ext>
              </a:extLst>
            </xdr:cNvPr>
            <xdr:cNvSpPr txBox="1"/>
          </xdr:nvSpPr>
          <xdr:spPr>
            <a:xfrm>
              <a:off x="21412200" y="164496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444512</xdr:colOff>
      <xdr:row>137</xdr:row>
      <xdr:rowOff>137583</xdr:rowOff>
    </xdr:from>
    <xdr:ext cx="2084917" cy="635001"/>
    <mc:AlternateContent xmlns:mc="http://schemas.openxmlformats.org/markup-compatibility/2006" xmlns:a14="http://schemas.microsoft.com/office/drawing/2010/main">
      <mc:Choice Requires="a14">
        <xdr:sp macro="" textlink="">
          <xdr:nvSpPr>
            <xdr:cNvPr id="12" name="11 CuadroTexto">
              <a:extLst>
                <a:ext uri="{FF2B5EF4-FFF2-40B4-BE49-F238E27FC236}">
                  <a16:creationId xmlns="" xmlns:a16="http://schemas.microsoft.com/office/drawing/2014/main" id="{00000000-0008-0000-0000-000026000000}"/>
                </a:ext>
              </a:extLst>
            </xdr:cNvPr>
            <xdr:cNvSpPr txBox="1"/>
          </xdr:nvSpPr>
          <xdr:spPr>
            <a:xfrm>
              <a:off x="26485862" y="278743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𝐼𝐶𝐻𝑃𝑀𝑀</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2" name="11 CuadroTexto">
              <a:extLst>
                <a:ext uri="{FF2B5EF4-FFF2-40B4-BE49-F238E27FC236}">
                  <a16:creationId xmlns:a16="http://schemas.microsoft.com/office/drawing/2014/main" xmlns:a14="http://schemas.microsoft.com/office/drawing/2010/main" xmlns="" id="{00000000-0008-0000-0000-000026000000}"/>
                </a:ext>
              </a:extLst>
            </xdr:cNvPr>
            <xdr:cNvSpPr txBox="1"/>
          </xdr:nvSpPr>
          <xdr:spPr>
            <a:xfrm>
              <a:off x="26485862" y="278743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𝐼𝐶𝐻𝑃𝑀𝑀</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592662</xdr:colOff>
      <xdr:row>146</xdr:row>
      <xdr:rowOff>211663</xdr:rowOff>
    </xdr:from>
    <xdr:ext cx="1854200" cy="635001"/>
    <mc:AlternateContent xmlns:mc="http://schemas.openxmlformats.org/markup-compatibility/2006" xmlns:a14="http://schemas.microsoft.com/office/drawing/2010/main">
      <mc:Choice Requires="a14">
        <xdr:sp macro="" textlink="">
          <xdr:nvSpPr>
            <xdr:cNvPr id="13" name="12 CuadroTexto">
              <a:extLst>
                <a:ext uri="{FF2B5EF4-FFF2-40B4-BE49-F238E27FC236}">
                  <a16:creationId xmlns="" xmlns:a16="http://schemas.microsoft.com/office/drawing/2014/main" id="{00000000-0008-0000-0000-000027000000}"/>
                </a:ext>
              </a:extLst>
            </xdr:cNvPr>
            <xdr:cNvSpPr txBox="1"/>
          </xdr:nvSpPr>
          <xdr:spPr>
            <a:xfrm>
              <a:off x="26634012" y="297391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𝐼𝐶𝑀𝐶</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3" name="12 CuadroTexto">
              <a:extLst>
                <a:ext uri="{FF2B5EF4-FFF2-40B4-BE49-F238E27FC236}">
                  <a16:creationId xmlns:a16="http://schemas.microsoft.com/office/drawing/2014/main" xmlns:a14="http://schemas.microsoft.com/office/drawing/2010/main" xmlns="" id="{00000000-0008-0000-0000-000027000000}"/>
                </a:ext>
              </a:extLst>
            </xdr:cNvPr>
            <xdr:cNvSpPr txBox="1"/>
          </xdr:nvSpPr>
          <xdr:spPr>
            <a:xfrm>
              <a:off x="26634012" y="297391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𝐼𝐶𝑀𝐶</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613833</xdr:colOff>
      <xdr:row>404</xdr:row>
      <xdr:rowOff>10583</xdr:rowOff>
    </xdr:from>
    <xdr:ext cx="1854200" cy="635001"/>
    <mc:AlternateContent xmlns:mc="http://schemas.openxmlformats.org/markup-compatibility/2006" xmlns:a14="http://schemas.microsoft.com/office/drawing/2010/main">
      <mc:Choice Requires="a14">
        <xdr:sp macro="" textlink="">
          <xdr:nvSpPr>
            <xdr:cNvPr id="14" name="13 CuadroTexto">
              <a:extLst>
                <a:ext uri="{FF2B5EF4-FFF2-40B4-BE49-F238E27FC236}">
                  <a16:creationId xmlns="" xmlns:a16="http://schemas.microsoft.com/office/drawing/2014/main" id="{00000000-0008-0000-0000-000028000000}"/>
                </a:ext>
              </a:extLst>
            </xdr:cNvPr>
            <xdr:cNvSpPr txBox="1"/>
          </xdr:nvSpPr>
          <xdr:spPr>
            <a:xfrm>
              <a:off x="26655183" y="8249708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4" name="13 CuadroTexto">
              <a:extLst>
                <a:ext uri="{FF2B5EF4-FFF2-40B4-BE49-F238E27FC236}">
                  <a16:creationId xmlns:a16="http://schemas.microsoft.com/office/drawing/2014/main" xmlns:a14="http://schemas.microsoft.com/office/drawing/2010/main" xmlns="" id="{00000000-0008-0000-0000-000028000000}"/>
                </a:ext>
              </a:extLst>
            </xdr:cNvPr>
            <xdr:cNvSpPr txBox="1"/>
          </xdr:nvSpPr>
          <xdr:spPr>
            <a:xfrm>
              <a:off x="26655183" y="8249708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417</xdr:row>
      <xdr:rowOff>52917</xdr:rowOff>
    </xdr:from>
    <xdr:ext cx="1854200" cy="635001"/>
    <mc:AlternateContent xmlns:mc="http://schemas.openxmlformats.org/markup-compatibility/2006" xmlns:a14="http://schemas.microsoft.com/office/drawing/2010/main">
      <mc:Choice Requires="a14">
        <xdr:sp macro="" textlink="">
          <xdr:nvSpPr>
            <xdr:cNvPr id="15" name="14 CuadroTexto">
              <a:extLst>
                <a:ext uri="{FF2B5EF4-FFF2-40B4-BE49-F238E27FC236}">
                  <a16:creationId xmlns="" xmlns:a16="http://schemas.microsoft.com/office/drawing/2014/main" id="{00000000-0008-0000-0000-000029000000}"/>
                </a:ext>
              </a:extLst>
            </xdr:cNvPr>
            <xdr:cNvSpPr txBox="1"/>
          </xdr:nvSpPr>
          <xdr:spPr>
            <a:xfrm>
              <a:off x="26581100" y="852730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5" name="14 CuadroTexto">
              <a:extLst>
                <a:ext uri="{FF2B5EF4-FFF2-40B4-BE49-F238E27FC236}">
                  <a16:creationId xmlns:a16="http://schemas.microsoft.com/office/drawing/2014/main" xmlns:a14="http://schemas.microsoft.com/office/drawing/2010/main" xmlns="" id="{00000000-0008-0000-0000-000029000000}"/>
                </a:ext>
              </a:extLst>
            </xdr:cNvPr>
            <xdr:cNvSpPr txBox="1"/>
          </xdr:nvSpPr>
          <xdr:spPr>
            <a:xfrm>
              <a:off x="26581100" y="852730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474</xdr:row>
      <xdr:rowOff>169334</xdr:rowOff>
    </xdr:from>
    <xdr:ext cx="1854200" cy="635001"/>
    <mc:AlternateContent xmlns:mc="http://schemas.openxmlformats.org/markup-compatibility/2006" xmlns:a14="http://schemas.microsoft.com/office/drawing/2010/main">
      <mc:Choice Requires="a14">
        <xdr:sp macro="" textlink="">
          <xdr:nvSpPr>
            <xdr:cNvPr id="16" name="15 CuadroTexto">
              <a:extLst>
                <a:ext uri="{FF2B5EF4-FFF2-40B4-BE49-F238E27FC236}">
                  <a16:creationId xmlns="" xmlns:a16="http://schemas.microsoft.com/office/drawing/2014/main" id="{00000000-0008-0000-0000-00002A000000}"/>
                </a:ext>
              </a:extLst>
            </xdr:cNvPr>
            <xdr:cNvSpPr txBox="1"/>
          </xdr:nvSpPr>
          <xdr:spPr>
            <a:xfrm>
              <a:off x="26602267" y="9703858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6" name="15 CuadroTexto">
              <a:extLst>
                <a:ext uri="{FF2B5EF4-FFF2-40B4-BE49-F238E27FC236}">
                  <a16:creationId xmlns:a16="http://schemas.microsoft.com/office/drawing/2014/main" xmlns:a14="http://schemas.microsoft.com/office/drawing/2010/main" xmlns="" id="{00000000-0008-0000-0000-00002A000000}"/>
                </a:ext>
              </a:extLst>
            </xdr:cNvPr>
            <xdr:cNvSpPr txBox="1"/>
          </xdr:nvSpPr>
          <xdr:spPr>
            <a:xfrm>
              <a:off x="26602267" y="9703858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772578</xdr:colOff>
      <xdr:row>489</xdr:row>
      <xdr:rowOff>74084</xdr:rowOff>
    </xdr:from>
    <xdr:ext cx="1854200" cy="635001"/>
    <mc:AlternateContent xmlns:mc="http://schemas.openxmlformats.org/markup-compatibility/2006" xmlns:a14="http://schemas.microsoft.com/office/drawing/2010/main">
      <mc:Choice Requires="a14">
        <xdr:sp macro="" textlink="">
          <xdr:nvSpPr>
            <xdr:cNvPr id="17" name="16 CuadroTexto">
              <a:extLst>
                <a:ext uri="{FF2B5EF4-FFF2-40B4-BE49-F238E27FC236}">
                  <a16:creationId xmlns="" xmlns:a16="http://schemas.microsoft.com/office/drawing/2014/main" id="{00000000-0008-0000-0000-00002B000000}"/>
                </a:ext>
              </a:extLst>
            </xdr:cNvPr>
            <xdr:cNvSpPr txBox="1"/>
          </xdr:nvSpPr>
          <xdr:spPr>
            <a:xfrm>
              <a:off x="26813928" y="9986750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7" name="16 CuadroTexto">
              <a:extLst>
                <a:ext uri="{FF2B5EF4-FFF2-40B4-BE49-F238E27FC236}">
                  <a16:creationId xmlns:a16="http://schemas.microsoft.com/office/drawing/2014/main" xmlns:a14="http://schemas.microsoft.com/office/drawing/2010/main" xmlns="" id="{00000000-0008-0000-0000-00002B000000}"/>
                </a:ext>
              </a:extLst>
            </xdr:cNvPr>
            <xdr:cNvSpPr txBox="1"/>
          </xdr:nvSpPr>
          <xdr:spPr>
            <a:xfrm>
              <a:off x="26813928" y="9986750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427</xdr:row>
      <xdr:rowOff>52917</xdr:rowOff>
    </xdr:from>
    <xdr:ext cx="1854200" cy="635001"/>
    <mc:AlternateContent xmlns:mc="http://schemas.openxmlformats.org/markup-compatibility/2006" xmlns:a14="http://schemas.microsoft.com/office/drawing/2010/main">
      <mc:Choice Requires="a14">
        <xdr:sp macro="" textlink="">
          <xdr:nvSpPr>
            <xdr:cNvPr id="18" name="40 CuadroTexto">
              <a:extLst>
                <a:ext uri="{FF2B5EF4-FFF2-40B4-BE49-F238E27FC236}">
                  <a16:creationId xmlns="" xmlns:a16="http://schemas.microsoft.com/office/drawing/2014/main" id="{EB650CF1-90D9-F948-B6C4-3183A43B2CF9}"/>
                </a:ext>
              </a:extLst>
            </xdr:cNvPr>
            <xdr:cNvSpPr txBox="1"/>
          </xdr:nvSpPr>
          <xdr:spPr>
            <a:xfrm>
              <a:off x="26581100" y="872923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8" name="40 CuadroTexto">
              <a:extLst>
                <a:ext uri="{FF2B5EF4-FFF2-40B4-BE49-F238E27FC236}">
                  <a16:creationId xmlns:a16="http://schemas.microsoft.com/office/drawing/2014/main" xmlns:a14="http://schemas.microsoft.com/office/drawing/2010/main" xmlns="" id="{EB650CF1-90D9-F948-B6C4-3183A43B2CF9}"/>
                </a:ext>
              </a:extLst>
            </xdr:cNvPr>
            <xdr:cNvSpPr txBox="1"/>
          </xdr:nvSpPr>
          <xdr:spPr>
            <a:xfrm>
              <a:off x="26581100" y="872923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437</xdr:row>
      <xdr:rowOff>52917</xdr:rowOff>
    </xdr:from>
    <xdr:ext cx="1854200" cy="635001"/>
    <mc:AlternateContent xmlns:mc="http://schemas.openxmlformats.org/markup-compatibility/2006" xmlns:a14="http://schemas.microsoft.com/office/drawing/2010/main">
      <mc:Choice Requires="a14">
        <xdr:sp macro="" textlink="">
          <xdr:nvSpPr>
            <xdr:cNvPr id="19" name="40 CuadroTexto">
              <a:extLst>
                <a:ext uri="{FF2B5EF4-FFF2-40B4-BE49-F238E27FC236}">
                  <a16:creationId xmlns="" xmlns:a16="http://schemas.microsoft.com/office/drawing/2014/main" id="{67477E21-906E-7649-A98F-5233E6DAFE57}"/>
                </a:ext>
              </a:extLst>
            </xdr:cNvPr>
            <xdr:cNvSpPr txBox="1"/>
          </xdr:nvSpPr>
          <xdr:spPr>
            <a:xfrm>
              <a:off x="26581100" y="893116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9" name="40 CuadroTexto">
              <a:extLst>
                <a:ext uri="{FF2B5EF4-FFF2-40B4-BE49-F238E27FC236}">
                  <a16:creationId xmlns:a16="http://schemas.microsoft.com/office/drawing/2014/main" xmlns:a14="http://schemas.microsoft.com/office/drawing/2010/main" xmlns="" id="{67477E21-906E-7649-A98F-5233E6DAFE57}"/>
                </a:ext>
              </a:extLst>
            </xdr:cNvPr>
            <xdr:cNvSpPr txBox="1"/>
          </xdr:nvSpPr>
          <xdr:spPr>
            <a:xfrm>
              <a:off x="26581100" y="893116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447</xdr:row>
      <xdr:rowOff>52917</xdr:rowOff>
    </xdr:from>
    <xdr:ext cx="1854200" cy="635001"/>
    <mc:AlternateContent xmlns:mc="http://schemas.openxmlformats.org/markup-compatibility/2006" xmlns:a14="http://schemas.microsoft.com/office/drawing/2010/main">
      <mc:Choice Requires="a14">
        <xdr:sp macro="" textlink="">
          <xdr:nvSpPr>
            <xdr:cNvPr id="20" name="40 CuadroTexto">
              <a:extLst>
                <a:ext uri="{FF2B5EF4-FFF2-40B4-BE49-F238E27FC236}">
                  <a16:creationId xmlns="" xmlns:a16="http://schemas.microsoft.com/office/drawing/2014/main" id="{3190EFB4-B6E8-8545-8227-52BA08CE9BDC}"/>
                </a:ext>
              </a:extLst>
            </xdr:cNvPr>
            <xdr:cNvSpPr txBox="1"/>
          </xdr:nvSpPr>
          <xdr:spPr>
            <a:xfrm>
              <a:off x="26581100" y="91330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0" name="40 CuadroTexto">
              <a:extLst>
                <a:ext uri="{FF2B5EF4-FFF2-40B4-BE49-F238E27FC236}">
                  <a16:creationId xmlns:a16="http://schemas.microsoft.com/office/drawing/2014/main" xmlns:a14="http://schemas.microsoft.com/office/drawing/2010/main" xmlns="" id="{3190EFB4-B6E8-8545-8227-52BA08CE9BDC}"/>
                </a:ext>
              </a:extLst>
            </xdr:cNvPr>
            <xdr:cNvSpPr txBox="1"/>
          </xdr:nvSpPr>
          <xdr:spPr>
            <a:xfrm>
              <a:off x="26581100" y="91330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457</xdr:row>
      <xdr:rowOff>52917</xdr:rowOff>
    </xdr:from>
    <xdr:ext cx="1854200" cy="635001"/>
    <mc:AlternateContent xmlns:mc="http://schemas.openxmlformats.org/markup-compatibility/2006" xmlns:a14="http://schemas.microsoft.com/office/drawing/2010/main">
      <mc:Choice Requires="a14">
        <xdr:sp macro="" textlink="">
          <xdr:nvSpPr>
            <xdr:cNvPr id="21" name="40 CuadroTexto">
              <a:extLst>
                <a:ext uri="{FF2B5EF4-FFF2-40B4-BE49-F238E27FC236}">
                  <a16:creationId xmlns="" xmlns:a16="http://schemas.microsoft.com/office/drawing/2014/main" id="{598A70AC-659E-2B4A-A83A-CD71C1AB568E}"/>
                </a:ext>
              </a:extLst>
            </xdr:cNvPr>
            <xdr:cNvSpPr txBox="1"/>
          </xdr:nvSpPr>
          <xdr:spPr>
            <a:xfrm>
              <a:off x="26581100" y="933502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1" name="40 CuadroTexto">
              <a:extLst>
                <a:ext uri="{FF2B5EF4-FFF2-40B4-BE49-F238E27FC236}">
                  <a16:creationId xmlns:a16="http://schemas.microsoft.com/office/drawing/2014/main" xmlns:a14="http://schemas.microsoft.com/office/drawing/2010/main" xmlns="" id="{598A70AC-659E-2B4A-A83A-CD71C1AB568E}"/>
                </a:ext>
              </a:extLst>
            </xdr:cNvPr>
            <xdr:cNvSpPr txBox="1"/>
          </xdr:nvSpPr>
          <xdr:spPr>
            <a:xfrm>
              <a:off x="26581100" y="933502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719667</xdr:colOff>
      <xdr:row>503</xdr:row>
      <xdr:rowOff>190500</xdr:rowOff>
    </xdr:from>
    <xdr:ext cx="1854200" cy="635001"/>
    <mc:AlternateContent xmlns:mc="http://schemas.openxmlformats.org/markup-compatibility/2006" xmlns:a14="http://schemas.microsoft.com/office/drawing/2010/main">
      <mc:Choice Requires="a14">
        <xdr:sp macro="" textlink="">
          <xdr:nvSpPr>
            <xdr:cNvPr id="22" name="42 CuadroTexto">
              <a:extLst>
                <a:ext uri="{FF2B5EF4-FFF2-40B4-BE49-F238E27FC236}">
                  <a16:creationId xmlns="" xmlns:a16="http://schemas.microsoft.com/office/drawing/2014/main" id="{BCA35090-B55C-6947-A27C-6B535CAD5B99}"/>
                </a:ext>
              </a:extLst>
            </xdr:cNvPr>
            <xdr:cNvSpPr txBox="1"/>
          </xdr:nvSpPr>
          <xdr:spPr>
            <a:xfrm>
              <a:off x="26761017" y="1026985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𝐷𝑂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2" name="42 CuadroTexto">
              <a:extLst>
                <a:ext uri="{FF2B5EF4-FFF2-40B4-BE49-F238E27FC236}">
                  <a16:creationId xmlns:a16="http://schemas.microsoft.com/office/drawing/2014/main" xmlns:a14="http://schemas.microsoft.com/office/drawing/2010/main" xmlns="" id="{BCA35090-B55C-6947-A27C-6B535CAD5B99}"/>
                </a:ext>
              </a:extLst>
            </xdr:cNvPr>
            <xdr:cNvSpPr txBox="1"/>
          </xdr:nvSpPr>
          <xdr:spPr>
            <a:xfrm>
              <a:off x="26761017" y="1026985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𝐷𝑂</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677334</xdr:colOff>
      <xdr:row>520</xdr:row>
      <xdr:rowOff>63501</xdr:rowOff>
    </xdr:from>
    <xdr:ext cx="2286000" cy="635001"/>
    <mc:AlternateContent xmlns:mc="http://schemas.openxmlformats.org/markup-compatibility/2006" xmlns:a14="http://schemas.microsoft.com/office/drawing/2010/main">
      <mc:Choice Requires="a14">
        <xdr:sp macro="" textlink="">
          <xdr:nvSpPr>
            <xdr:cNvPr id="23" name="42 CuadroTexto">
              <a:extLst>
                <a:ext uri="{FF2B5EF4-FFF2-40B4-BE49-F238E27FC236}">
                  <a16:creationId xmlns="" xmlns:a16="http://schemas.microsoft.com/office/drawing/2014/main" id="{7E33EDE1-DD77-6F46-B462-2E830AC709A2}"/>
                </a:ext>
              </a:extLst>
            </xdr:cNvPr>
            <xdr:cNvSpPr txBox="1"/>
          </xdr:nvSpPr>
          <xdr:spPr>
            <a:xfrm>
              <a:off x="26718684" y="105876726"/>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m:t>
                      </m:r>
                      <m:r>
                        <a:rPr lang="es-ES" sz="1400" b="0" i="1">
                          <a:latin typeface="Cambria Math" panose="02040503050406030204" pitchFamily="18" charset="0"/>
                        </a:rPr>
                        <m:t>𝐻𝑃𝑀𝑀</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3" name="42 CuadroTexto">
              <a:extLst>
                <a:ext uri="{FF2B5EF4-FFF2-40B4-BE49-F238E27FC236}">
                  <a16:creationId xmlns:a16="http://schemas.microsoft.com/office/drawing/2014/main" xmlns:a14="http://schemas.microsoft.com/office/drawing/2010/main" xmlns="" id="{7E33EDE1-DD77-6F46-B462-2E830AC709A2}"/>
                </a:ext>
              </a:extLst>
            </xdr:cNvPr>
            <xdr:cNvSpPr txBox="1"/>
          </xdr:nvSpPr>
          <xdr:spPr>
            <a:xfrm>
              <a:off x="26718684" y="105876726"/>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a:t>
              </a:r>
              <a:r>
                <a:rPr lang="es-ES" sz="1400" b="0" i="0">
                  <a:latin typeface="Cambria Math" panose="02040503050406030204" pitchFamily="18" charset="0"/>
                </a:rPr>
                <a:t>𝐻𝑃𝑀𝑀</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931334</xdr:colOff>
      <xdr:row>537</xdr:row>
      <xdr:rowOff>190500</xdr:rowOff>
    </xdr:from>
    <xdr:ext cx="1854200" cy="635001"/>
    <mc:AlternateContent xmlns:mc="http://schemas.openxmlformats.org/markup-compatibility/2006" xmlns:a14="http://schemas.microsoft.com/office/drawing/2010/main">
      <mc:Choice Requires="a14">
        <xdr:sp macro="" textlink="">
          <xdr:nvSpPr>
            <xdr:cNvPr id="24" name="42 CuadroTexto">
              <a:extLst>
                <a:ext uri="{FF2B5EF4-FFF2-40B4-BE49-F238E27FC236}">
                  <a16:creationId xmlns="" xmlns:a16="http://schemas.microsoft.com/office/drawing/2014/main" id="{AB176A3E-153B-6A47-BB1A-C8F3DB7096F3}"/>
                </a:ext>
              </a:extLst>
            </xdr:cNvPr>
            <xdr:cNvSpPr txBox="1"/>
          </xdr:nvSpPr>
          <xdr:spPr>
            <a:xfrm>
              <a:off x="26972684" y="10962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𝑀𝐶</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4" name="42 CuadroTexto">
              <a:extLst>
                <a:ext uri="{FF2B5EF4-FFF2-40B4-BE49-F238E27FC236}">
                  <a16:creationId xmlns:a16="http://schemas.microsoft.com/office/drawing/2014/main" xmlns:a14="http://schemas.microsoft.com/office/drawing/2010/main" xmlns="" id="{AB176A3E-153B-6A47-BB1A-C8F3DB7096F3}"/>
                </a:ext>
              </a:extLst>
            </xdr:cNvPr>
            <xdr:cNvSpPr txBox="1"/>
          </xdr:nvSpPr>
          <xdr:spPr>
            <a:xfrm>
              <a:off x="26972684" y="10962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𝑀𝐶</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wsDr>
</file>

<file path=xl/drawings/drawing4.xml><?xml version="1.0" encoding="utf-8"?>
<xdr:wsDr xmlns:xdr="http://schemas.openxmlformats.org/drawingml/2006/spreadsheetDrawing" xmlns:a="http://schemas.openxmlformats.org/drawingml/2006/main">
  <xdr:oneCellAnchor>
    <xdr:from>
      <xdr:col>2</xdr:col>
      <xdr:colOff>123824</xdr:colOff>
      <xdr:row>261</xdr:row>
      <xdr:rowOff>142875</xdr:rowOff>
    </xdr:from>
    <xdr:ext cx="2038351" cy="414857"/>
    <mc:AlternateContent xmlns:mc="http://schemas.openxmlformats.org/markup-compatibility/2006" xmlns:a14="http://schemas.microsoft.com/office/drawing/2010/main">
      <mc:Choice Requires="a14">
        <xdr:sp macro="" textlink="">
          <xdr:nvSpPr>
            <xdr:cNvPr id="2" name="1 CuadroTexto">
              <a:extLst>
                <a:ext uri="{FF2B5EF4-FFF2-40B4-BE49-F238E27FC236}">
                  <a16:creationId xmlns="" xmlns:a16="http://schemas.microsoft.com/office/drawing/2014/main" id="{00000000-0008-0000-0000-000003000000}"/>
                </a:ext>
              </a:extLst>
            </xdr:cNvPr>
            <xdr:cNvSpPr txBox="1"/>
          </xdr:nvSpPr>
          <xdr:spPr>
            <a:xfrm>
              <a:off x="1819274" y="5338762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𝐼</m:t>
                    </m:r>
                    <m:r>
                      <a:rPr lang="es-ES" sz="1100" b="0" i="1">
                        <a:latin typeface="Cambria Math"/>
                      </a:rPr>
                      <m:t>=</m:t>
                    </m:r>
                    <m:f>
                      <m:fPr>
                        <m:ctrlPr>
                          <a:rPr lang="es-ES" sz="1100" b="0" i="1">
                            <a:latin typeface="Cambria Math"/>
                          </a:rPr>
                        </m:ctrlPr>
                      </m:fPr>
                      <m:num>
                        <m:r>
                          <a:rPr lang="es-ES" sz="1100" b="0" i="1">
                            <a:latin typeface="Cambria Math"/>
                          </a:rPr>
                          <m:t>(</m:t>
                        </m:r>
                        <m:r>
                          <a:rPr lang="el-GR" sz="1100" b="0" i="1">
                            <a:latin typeface="Cambria Math"/>
                            <a:ea typeface="Cambria Math"/>
                          </a:rPr>
                          <m:t>𝜆</m:t>
                        </m:r>
                        <m:r>
                          <a:rPr lang="es-ES" sz="1100" b="0" i="1">
                            <a:latin typeface="Cambria Math"/>
                            <a:ea typeface="Cambria Math"/>
                          </a:rPr>
                          <m:t>×</m:t>
                        </m:r>
                        <m:r>
                          <a:rPr lang="es-ES" sz="1100" b="0" i="1">
                            <a:latin typeface="Cambria Math"/>
                            <a:ea typeface="Cambria Math"/>
                          </a:rPr>
                          <m:t>𝐶</m:t>
                        </m:r>
                        <m:r>
                          <a:rPr lang="es-ES" sz="1100" b="0" i="1">
                            <a:latin typeface="Cambria Math"/>
                            <a:ea typeface="Cambria Math"/>
                          </a:rPr>
                          <m:t>)</m:t>
                        </m:r>
                      </m:num>
                      <m:den>
                        <m:r>
                          <a:rPr lang="es-ES" sz="1100" b="0" i="1">
                            <a:latin typeface="Cambria Math"/>
                          </a:rPr>
                          <m:t>𝑛</m:t>
                        </m:r>
                        <m:r>
                          <a:rPr lang="es-ES" sz="1100" b="0" i="1">
                            <a:latin typeface="Cambria Math"/>
                            <a:ea typeface="Cambria Math"/>
                          </a:rPr>
                          <m:t>×</m:t>
                        </m:r>
                        <m:r>
                          <a:rPr lang="es-ES" sz="1100" b="0" i="1">
                            <a:latin typeface="Cambria Math"/>
                            <a:ea typeface="Cambria Math"/>
                          </a:rPr>
                          <m:t>𝑆</m:t>
                        </m:r>
                      </m:den>
                    </m:f>
                    <m:r>
                      <a:rPr lang="es-ES" sz="1100" b="0" i="1">
                        <a:latin typeface="Cambria Math"/>
                        <a:ea typeface="Cambria Math"/>
                      </a:rPr>
                      <m:t>×1000</m:t>
                    </m:r>
                  </m:oMath>
                </m:oMathPara>
              </a14:m>
              <a:endParaRPr lang="es-ES" sz="1100"/>
            </a:p>
          </xdr:txBody>
        </xdr:sp>
      </mc:Choice>
      <mc:Fallback xmlns="">
        <xdr:sp macro="" textlink="">
          <xdr:nvSpPr>
            <xdr:cNvPr id="2" name="1 CuadroTexto">
              <a:extLst>
                <a:ext uri="{FF2B5EF4-FFF2-40B4-BE49-F238E27FC236}">
                  <a16:creationId xmlns:a16="http://schemas.microsoft.com/office/drawing/2014/main" xmlns:a14="http://schemas.microsoft.com/office/drawing/2010/main" xmlns="" id="{00000000-0008-0000-0000-000003000000}"/>
                </a:ext>
              </a:extLst>
            </xdr:cNvPr>
            <xdr:cNvSpPr txBox="1"/>
          </xdr:nvSpPr>
          <xdr:spPr>
            <a:xfrm>
              <a:off x="1819274" y="5338762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es-ES" sz="1100" b="0" i="0">
                  <a:latin typeface="Cambria Math"/>
                </a:rPr>
                <a:t>𝐼=((</a:t>
              </a:r>
              <a:r>
                <a:rPr lang="el-GR" sz="1100" b="0" i="0">
                  <a:latin typeface="Cambria Math"/>
                  <a:ea typeface="Cambria Math"/>
                </a:rPr>
                <a:t>𝜆</a:t>
              </a:r>
              <a:r>
                <a:rPr lang="es-ES" sz="1100" b="0" i="0">
                  <a:latin typeface="Cambria Math"/>
                  <a:ea typeface="Cambria Math"/>
                </a:rPr>
                <a:t>×𝐶))/(</a:t>
              </a:r>
              <a:r>
                <a:rPr lang="es-ES" sz="1100" b="0" i="0">
                  <a:latin typeface="Cambria Math"/>
                </a:rPr>
                <a:t>𝑛</a:t>
              </a:r>
              <a:r>
                <a:rPr lang="es-ES" sz="1100" b="0" i="0">
                  <a:latin typeface="Cambria Math"/>
                  <a:ea typeface="Cambria Math"/>
                </a:rPr>
                <a:t>×𝑆)×1000</a:t>
              </a:r>
              <a:endParaRPr lang="es-ES" sz="1100"/>
            </a:p>
          </xdr:txBody>
        </xdr:sp>
      </mc:Fallback>
    </mc:AlternateContent>
    <xdr:clientData/>
  </xdr:oneCellAnchor>
  <xdr:oneCellAnchor>
    <xdr:from>
      <xdr:col>0</xdr:col>
      <xdr:colOff>371475</xdr:colOff>
      <xdr:row>257</xdr:row>
      <xdr:rowOff>76199</xdr:rowOff>
    </xdr:from>
    <xdr:ext cx="5562600" cy="609601"/>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 xmlns:a16="http://schemas.microsoft.com/office/drawing/2014/main" id="{00000000-0008-0000-0000-000007000000}"/>
                </a:ext>
              </a:extLst>
            </xdr:cNvPr>
            <xdr:cNvSpPr txBox="1"/>
          </xdr:nvSpPr>
          <xdr:spPr>
            <a:xfrm>
              <a:off x="371475" y="52549424"/>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Í</m:t>
                    </m:r>
                    <m:r>
                      <a:rPr lang="es-ES" sz="1100" b="0" i="1">
                        <a:latin typeface="Cambria Math"/>
                      </a:rPr>
                      <m:t>𝑛𝑑𝑖𝑐𝑒</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𝑆𝑢𝑐𝑖𝑒𝑑𝑎𝑑</m:t>
                    </m:r>
                    <m:r>
                      <a:rPr lang="es-ES" sz="1100" b="0" i="1">
                        <a:latin typeface="Cambria Math"/>
                      </a:rPr>
                      <m:t>=</m:t>
                    </m:r>
                    <m:f>
                      <m:fPr>
                        <m:ctrlPr>
                          <a:rPr lang="es-ES" sz="1100" b="0" i="1">
                            <a:latin typeface="Cambria Math"/>
                          </a:rPr>
                        </m:ctrlPr>
                      </m:fPr>
                      <m:num>
                        <m:r>
                          <a:rPr lang="es-ES" sz="1100" b="0" i="1">
                            <a:latin typeface="Cambria Math"/>
                          </a:rPr>
                          <m:t>𝐹𝑎𝑐𝑡𝑜𝑟</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𝑐𝑜𝑟𝑟𝑒𝑐𝑐𝑖</m:t>
                        </m:r>
                        <m:r>
                          <a:rPr lang="es-ES" sz="1100" b="0" i="1">
                            <a:latin typeface="Cambria Math"/>
                          </a:rPr>
                          <m:t>ó</m:t>
                        </m:r>
                        <m:r>
                          <a:rPr lang="es-ES" sz="1100" b="0" i="1">
                            <a:latin typeface="Cambria Math"/>
                          </a:rPr>
                          <m:t>𝑛</m:t>
                        </m:r>
                        <m:r>
                          <a:rPr lang="es-ES" sz="1100" b="0" i="1">
                            <a:latin typeface="Cambria Math"/>
                          </a:rPr>
                          <m:t> ×</m:t>
                        </m:r>
                        <m:r>
                          <a:rPr lang="es-ES" sz="1100" b="0" i="1">
                            <a:latin typeface="Cambria Math"/>
                            <a:ea typeface="Cambria Math"/>
                          </a:rPr>
                          <m:t>𝑐𝑎𝑛𝑡𝑖𝑑𝑎𝑑</m:t>
                        </m:r>
                        <m:r>
                          <a:rPr lang="es-ES" sz="1100" b="0" i="1">
                            <a:latin typeface="Cambria Math"/>
                            <a:ea typeface="Cambria Math"/>
                          </a:rPr>
                          <m:t> </m:t>
                        </m:r>
                        <m:r>
                          <a:rPr lang="es-ES" sz="1100" b="0" i="1">
                            <a:latin typeface="Cambria Math"/>
                            <a:ea typeface="Cambria Math"/>
                          </a:rPr>
                          <m:t>𝑑𝑒</m:t>
                        </m:r>
                        <m:r>
                          <a:rPr lang="es-ES" sz="1100" b="0" i="1">
                            <a:latin typeface="Cambria Math"/>
                            <a:ea typeface="Cambria Math"/>
                          </a:rPr>
                          <m:t> </m:t>
                        </m:r>
                        <m:r>
                          <a:rPr lang="es-ES" sz="1100" b="0" i="1">
                            <a:latin typeface="Cambria Math"/>
                            <a:ea typeface="Cambria Math"/>
                          </a:rPr>
                          <m:t>𝑟𝑒𝑠𝑖𝑑𝑢𝑜𝑠</m:t>
                        </m:r>
                      </m:num>
                      <m:den>
                        <m:r>
                          <a:rPr lang="es-ES" sz="1100" b="0" i="1">
                            <a:latin typeface="Cambria Math"/>
                          </a:rPr>
                          <m:t>𝑛</m:t>
                        </m:r>
                        <m:r>
                          <a:rPr lang="es-ES" sz="1100" b="0" i="1">
                            <a:latin typeface="Cambria Math"/>
                          </a:rPr>
                          <m:t>º </m:t>
                        </m:r>
                        <m:r>
                          <a:rPr lang="es-ES" sz="1100" b="0" i="1">
                            <a:latin typeface="Cambria Math"/>
                          </a:rPr>
                          <m:t>𝑐𝑖𝑟𝑐𝑢𝑛𝑠𝑡𝑎𝑛𝑐𝑖𝑎𝑠</m:t>
                        </m:r>
                        <m:r>
                          <a:rPr lang="es-ES" sz="1100" b="0" i="1">
                            <a:latin typeface="Cambria Math"/>
                          </a:rPr>
                          <m:t> </m:t>
                        </m:r>
                        <m:r>
                          <a:rPr lang="es-ES" sz="1100" b="0" i="1">
                            <a:latin typeface="Cambria Math"/>
                          </a:rPr>
                          <m:t>𝑒𝑥𝑡𝑟𝑎𝑜𝑟𝑑𝑖𝑛𝑎𝑟𝑖𝑎𝑠</m:t>
                        </m:r>
                        <m:r>
                          <a:rPr lang="es-ES" sz="1100" b="0" i="1">
                            <a:latin typeface="Cambria Math"/>
                          </a:rPr>
                          <m:t> </m:t>
                        </m:r>
                        <m:r>
                          <a:rPr lang="es-ES" sz="1100" b="0" i="1">
                            <a:latin typeface="Cambria Math"/>
                          </a:rPr>
                          <m:t>𝑥</m:t>
                        </m:r>
                        <m:r>
                          <a:rPr lang="es-ES" sz="1100" b="0" i="1">
                            <a:latin typeface="Cambria Math"/>
                          </a:rPr>
                          <m:t> á</m:t>
                        </m:r>
                        <m:r>
                          <a:rPr lang="es-ES" sz="1100" b="0" i="1">
                            <a:latin typeface="Cambria Math"/>
                          </a:rPr>
                          <m:t>𝑟𝑒𝑎</m:t>
                        </m:r>
                        <m:r>
                          <a:rPr lang="es-ES" sz="1100" b="0" i="1">
                            <a:latin typeface="Cambria Math"/>
                          </a:rPr>
                          <m:t> </m:t>
                        </m:r>
                        <m:r>
                          <a:rPr lang="es-ES" sz="1100" b="0" i="1">
                            <a:latin typeface="Cambria Math"/>
                          </a:rPr>
                          <m:t>𝑜𝑏𝑠𝑒𝑟𝑣𝑎𝑑𝑎</m:t>
                        </m:r>
                      </m:den>
                    </m:f>
                    <m:r>
                      <a:rPr lang="es-ES" sz="1100" b="0" i="1">
                        <a:latin typeface="Cambria Math"/>
                        <a:ea typeface="Cambria Math"/>
                      </a:rPr>
                      <m:t>×1000</m:t>
                    </m:r>
                  </m:oMath>
                </m:oMathPara>
              </a14:m>
              <a:endParaRPr lang="es-ES" sz="1100"/>
            </a:p>
          </xdr:txBody>
        </xdr:sp>
      </mc:Choice>
      <mc:Fallback xmlns="">
        <xdr:sp macro="" textlink="">
          <xdr:nvSpPr>
            <xdr:cNvPr id="3" name="2 CuadroTexto">
              <a:extLst>
                <a:ext uri="{FF2B5EF4-FFF2-40B4-BE49-F238E27FC236}">
                  <a16:creationId xmlns:a16="http://schemas.microsoft.com/office/drawing/2014/main" xmlns:a14="http://schemas.microsoft.com/office/drawing/2010/main" xmlns="" id="{00000000-0008-0000-0000-000007000000}"/>
                </a:ext>
              </a:extLst>
            </xdr:cNvPr>
            <xdr:cNvSpPr txBox="1"/>
          </xdr:nvSpPr>
          <xdr:spPr>
            <a:xfrm>
              <a:off x="371475" y="52549424"/>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r>
                <a:rPr lang="es-ES" sz="1100" b="0" i="0">
                  <a:latin typeface="Cambria Math"/>
                </a:rPr>
                <a:t>Í𝑛𝑑𝑖𝑐𝑒 𝑑𝑒 𝑆𝑢𝑐𝑖𝑒𝑑𝑎𝑑=(𝐹𝑎𝑐𝑡𝑜𝑟 𝑑𝑒 𝑐𝑜𝑟𝑟𝑒𝑐𝑐𝑖ó𝑛 ×</a:t>
              </a:r>
              <a:r>
                <a:rPr lang="es-ES" sz="1100" b="0" i="0">
                  <a:latin typeface="Cambria Math"/>
                  <a:ea typeface="Cambria Math"/>
                </a:rPr>
                <a:t>𝑐𝑎𝑛𝑡𝑖𝑑𝑎𝑑 𝑑𝑒 𝑟𝑒𝑠𝑖𝑑𝑢𝑜𝑠)/(</a:t>
              </a:r>
              <a:r>
                <a:rPr lang="es-ES" sz="1100" b="0" i="0">
                  <a:latin typeface="Cambria Math"/>
                </a:rPr>
                <a:t>𝑛º 𝑐𝑖𝑟𝑐𝑢𝑛𝑠𝑡𝑎𝑛𝑐𝑖𝑎𝑠 𝑒𝑥𝑡𝑟𝑎𝑜𝑟𝑑𝑖𝑛𝑎𝑟𝑖𝑎𝑠 𝑥 á𝑟𝑒𝑎 𝑜𝑏𝑠𝑒𝑟𝑣𝑎𝑑𝑎)</a:t>
              </a:r>
              <a:r>
                <a:rPr lang="es-ES" sz="1100" b="0" i="0">
                  <a:latin typeface="Cambria Math"/>
                  <a:ea typeface="Cambria Math"/>
                </a:rPr>
                <a:t>×1000</a:t>
              </a:r>
              <a:endParaRPr lang="es-ES" sz="1100"/>
            </a:p>
          </xdr:txBody>
        </xdr:sp>
      </mc:Fallback>
    </mc:AlternateContent>
    <xdr:clientData/>
  </xdr:oneCellAnchor>
  <xdr:oneCellAnchor>
    <xdr:from>
      <xdr:col>12</xdr:col>
      <xdr:colOff>103696</xdr:colOff>
      <xdr:row>111</xdr:row>
      <xdr:rowOff>61383</xdr:rowOff>
    </xdr:from>
    <xdr:ext cx="2584450" cy="478369"/>
    <mc:AlternateContent xmlns:mc="http://schemas.openxmlformats.org/markup-compatibility/2006" xmlns:a14="http://schemas.microsoft.com/office/drawing/2010/main">
      <mc:Choice Requires="a14">
        <xdr:sp macro="" textlink="">
          <xdr:nvSpPr>
            <xdr:cNvPr id="4" name="3 CuadroTexto">
              <a:extLst>
                <a:ext uri="{FF2B5EF4-FFF2-40B4-BE49-F238E27FC236}">
                  <a16:creationId xmlns="" xmlns:a16="http://schemas.microsoft.com/office/drawing/2014/main" id="{00000000-0008-0000-0000-000012000000}"/>
                </a:ext>
              </a:extLst>
            </xdr:cNvPr>
            <xdr:cNvSpPr txBox="1"/>
          </xdr:nvSpPr>
          <xdr:spPr>
            <a:xfrm>
              <a:off x="21934996" y="2151168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4" name="3 CuadroTexto">
              <a:extLst>
                <a:ext uri="{FF2B5EF4-FFF2-40B4-BE49-F238E27FC236}">
                  <a16:creationId xmlns:a16="http://schemas.microsoft.com/office/drawing/2014/main" xmlns:a14="http://schemas.microsoft.com/office/drawing/2010/main" xmlns="" id="{00000000-0008-0000-0000-000012000000}"/>
                </a:ext>
              </a:extLst>
            </xdr:cNvPr>
            <xdr:cNvSpPr txBox="1"/>
          </xdr:nvSpPr>
          <xdr:spPr>
            <a:xfrm>
              <a:off x="21934996" y="2151168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474135</xdr:colOff>
      <xdr:row>15</xdr:row>
      <xdr:rowOff>0</xdr:rowOff>
    </xdr:from>
    <xdr:ext cx="1854200" cy="635001"/>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 xmlns:a16="http://schemas.microsoft.com/office/drawing/2014/main" id="{00000000-0008-0000-0000-000005000000}"/>
                </a:ext>
              </a:extLst>
            </xdr:cNvPr>
            <xdr:cNvSpPr txBox="1"/>
          </xdr:nvSpPr>
          <xdr:spPr>
            <a:xfrm>
              <a:off x="26934585"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5" name="4 CuadroTexto">
              <a:extLst>
                <a:ext uri="{FF2B5EF4-FFF2-40B4-BE49-F238E27FC236}">
                  <a16:creationId xmlns:a16="http://schemas.microsoft.com/office/drawing/2014/main" xmlns:a14="http://schemas.microsoft.com/office/drawing/2010/main" xmlns="" id="{00000000-0008-0000-0000-000005000000}"/>
                </a:ext>
              </a:extLst>
            </xdr:cNvPr>
            <xdr:cNvSpPr txBox="1"/>
          </xdr:nvSpPr>
          <xdr:spPr>
            <a:xfrm>
              <a:off x="26934585"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47</xdr:row>
      <xdr:rowOff>52917</xdr:rowOff>
    </xdr:from>
    <xdr:ext cx="1854200" cy="635001"/>
    <mc:AlternateContent xmlns:mc="http://schemas.openxmlformats.org/markup-compatibility/2006" xmlns:a14="http://schemas.microsoft.com/office/drawing/2010/main">
      <mc:Choice Requires="a14">
        <xdr:sp macro="" textlink="">
          <xdr:nvSpPr>
            <xdr:cNvPr id="6" name="5 CuadroTexto">
              <a:extLst>
                <a:ext uri="{FF2B5EF4-FFF2-40B4-BE49-F238E27FC236}">
                  <a16:creationId xmlns="" xmlns:a16="http://schemas.microsoft.com/office/drawing/2014/main" id="{00000000-0008-0000-0000-00001B000000}"/>
                </a:ext>
              </a:extLst>
            </xdr:cNvPr>
            <xdr:cNvSpPr txBox="1"/>
          </xdr:nvSpPr>
          <xdr:spPr>
            <a:xfrm>
              <a:off x="27000200"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6" name="5 CuadroTexto">
              <a:extLst>
                <a:ext uri="{FF2B5EF4-FFF2-40B4-BE49-F238E27FC236}">
                  <a16:creationId xmlns:a16="http://schemas.microsoft.com/office/drawing/2014/main" xmlns:a14="http://schemas.microsoft.com/office/drawing/2010/main" xmlns="" id="{00000000-0008-0000-0000-00001B000000}"/>
                </a:ext>
              </a:extLst>
            </xdr:cNvPr>
            <xdr:cNvSpPr txBox="1"/>
          </xdr:nvSpPr>
          <xdr:spPr>
            <a:xfrm>
              <a:off x="27000200"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62</xdr:row>
      <xdr:rowOff>169334</xdr:rowOff>
    </xdr:from>
    <xdr:ext cx="1854200" cy="635001"/>
    <mc:AlternateContent xmlns:mc="http://schemas.openxmlformats.org/markup-compatibility/2006" xmlns:a14="http://schemas.microsoft.com/office/drawing/2010/main">
      <mc:Choice Requires="a14">
        <xdr:sp macro="" textlink="">
          <xdr:nvSpPr>
            <xdr:cNvPr id="7" name="6 CuadroTexto">
              <a:extLst>
                <a:ext uri="{FF2B5EF4-FFF2-40B4-BE49-F238E27FC236}">
                  <a16:creationId xmlns="" xmlns:a16="http://schemas.microsoft.com/office/drawing/2014/main" id="{00000000-0008-0000-0000-00001C000000}"/>
                </a:ext>
              </a:extLst>
            </xdr:cNvPr>
            <xdr:cNvSpPr txBox="1"/>
          </xdr:nvSpPr>
          <xdr:spPr>
            <a:xfrm>
              <a:off x="27021367" y="122946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7" name="6 CuadroTexto">
              <a:extLst>
                <a:ext uri="{FF2B5EF4-FFF2-40B4-BE49-F238E27FC236}">
                  <a16:creationId xmlns:a16="http://schemas.microsoft.com/office/drawing/2014/main" xmlns:a14="http://schemas.microsoft.com/office/drawing/2010/main" xmlns="" id="{00000000-0008-0000-0000-00001C000000}"/>
                </a:ext>
              </a:extLst>
            </xdr:cNvPr>
            <xdr:cNvSpPr txBox="1"/>
          </xdr:nvSpPr>
          <xdr:spPr>
            <a:xfrm>
              <a:off x="27021367" y="122946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582078</xdr:colOff>
      <xdr:row>69</xdr:row>
      <xdr:rowOff>179917</xdr:rowOff>
    </xdr:from>
    <xdr:ext cx="1854200" cy="635001"/>
    <mc:AlternateContent xmlns:mc="http://schemas.openxmlformats.org/markup-compatibility/2006" xmlns:a14="http://schemas.microsoft.com/office/drawing/2010/main">
      <mc:Choice Requires="a14">
        <xdr:sp macro="" textlink="">
          <xdr:nvSpPr>
            <xdr:cNvPr id="8" name="7 CuadroTexto">
              <a:extLst>
                <a:ext uri="{FF2B5EF4-FFF2-40B4-BE49-F238E27FC236}">
                  <a16:creationId xmlns="" xmlns:a16="http://schemas.microsoft.com/office/drawing/2014/main" id="{00000000-0008-0000-0000-00001D000000}"/>
                </a:ext>
              </a:extLst>
            </xdr:cNvPr>
            <xdr:cNvSpPr txBox="1"/>
          </xdr:nvSpPr>
          <xdr:spPr>
            <a:xfrm>
              <a:off x="27042528" y="136673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8" name="7 CuadroTexto">
              <a:extLst>
                <a:ext uri="{FF2B5EF4-FFF2-40B4-BE49-F238E27FC236}">
                  <a16:creationId xmlns:a16="http://schemas.microsoft.com/office/drawing/2014/main" xmlns:a14="http://schemas.microsoft.com/office/drawing/2010/main" xmlns="" id="{00000000-0008-0000-0000-00001D000000}"/>
                </a:ext>
              </a:extLst>
            </xdr:cNvPr>
            <xdr:cNvSpPr txBox="1"/>
          </xdr:nvSpPr>
          <xdr:spPr>
            <a:xfrm>
              <a:off x="27042528" y="136673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613834</xdr:colOff>
      <xdr:row>133</xdr:row>
      <xdr:rowOff>169330</xdr:rowOff>
    </xdr:from>
    <xdr:ext cx="1854200" cy="635001"/>
    <mc:AlternateContent xmlns:mc="http://schemas.openxmlformats.org/markup-compatibility/2006" xmlns:a14="http://schemas.microsoft.com/office/drawing/2010/main">
      <mc:Choice Requires="a14">
        <xdr:sp macro="" textlink="">
          <xdr:nvSpPr>
            <xdr:cNvPr id="9" name="8 CuadroTexto">
              <a:extLst>
                <a:ext uri="{FF2B5EF4-FFF2-40B4-BE49-F238E27FC236}">
                  <a16:creationId xmlns="" xmlns:a16="http://schemas.microsoft.com/office/drawing/2014/main" id="{00000000-0008-0000-0000-00001E000000}"/>
                </a:ext>
              </a:extLst>
            </xdr:cNvPr>
            <xdr:cNvSpPr txBox="1"/>
          </xdr:nvSpPr>
          <xdr:spPr>
            <a:xfrm>
              <a:off x="27074284" y="2615353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𝐼𝐶𝐷𝑂</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9" name="8 CuadroTexto">
              <a:extLst>
                <a:ext uri="{FF2B5EF4-FFF2-40B4-BE49-F238E27FC236}">
                  <a16:creationId xmlns:a16="http://schemas.microsoft.com/office/drawing/2014/main" xmlns:a14="http://schemas.microsoft.com/office/drawing/2010/main" xmlns="" id="{00000000-0008-0000-0000-00001E000000}"/>
                </a:ext>
              </a:extLst>
            </xdr:cNvPr>
            <xdr:cNvSpPr txBox="1"/>
          </xdr:nvSpPr>
          <xdr:spPr>
            <a:xfrm>
              <a:off x="27074284" y="2615353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𝐼𝐶𝐷𝑂</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12</xdr:col>
      <xdr:colOff>0</xdr:colOff>
      <xdr:row>101</xdr:row>
      <xdr:rowOff>0</xdr:rowOff>
    </xdr:from>
    <xdr:ext cx="1809750" cy="423333"/>
    <mc:AlternateContent xmlns:mc="http://schemas.openxmlformats.org/markup-compatibility/2006" xmlns:a14="http://schemas.microsoft.com/office/drawing/2010/main">
      <mc:Choice Requires="a14">
        <xdr:sp macro="" textlink="">
          <xdr:nvSpPr>
            <xdr:cNvPr id="10" name="9 CuadroTexto">
              <a:extLst>
                <a:ext uri="{FF2B5EF4-FFF2-40B4-BE49-F238E27FC236}">
                  <a16:creationId xmlns="" xmlns:a16="http://schemas.microsoft.com/office/drawing/2014/main" id="{00000000-0008-0000-0000-000023000000}"/>
                </a:ext>
              </a:extLst>
            </xdr:cNvPr>
            <xdr:cNvSpPr txBox="1"/>
          </xdr:nvSpPr>
          <xdr:spPr>
            <a:xfrm>
              <a:off x="21831300" y="195929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10" name="9 CuadroTexto">
              <a:extLst>
                <a:ext uri="{FF2B5EF4-FFF2-40B4-BE49-F238E27FC236}">
                  <a16:creationId xmlns:a16="http://schemas.microsoft.com/office/drawing/2014/main" xmlns:a14="http://schemas.microsoft.com/office/drawing/2010/main" xmlns="" id="{00000000-0008-0000-0000-000023000000}"/>
                </a:ext>
              </a:extLst>
            </xdr:cNvPr>
            <xdr:cNvSpPr txBox="1"/>
          </xdr:nvSpPr>
          <xdr:spPr>
            <a:xfrm>
              <a:off x="21831300" y="195929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12</xdr:col>
      <xdr:colOff>0</xdr:colOff>
      <xdr:row>84</xdr:row>
      <xdr:rowOff>0</xdr:rowOff>
    </xdr:from>
    <xdr:ext cx="1809750" cy="423333"/>
    <mc:AlternateContent xmlns:mc="http://schemas.openxmlformats.org/markup-compatibility/2006" xmlns:a14="http://schemas.microsoft.com/office/drawing/2010/main">
      <mc:Choice Requires="a14">
        <xdr:sp macro="" textlink="">
          <xdr:nvSpPr>
            <xdr:cNvPr id="11" name="10 CuadroTexto">
              <a:extLst>
                <a:ext uri="{FF2B5EF4-FFF2-40B4-BE49-F238E27FC236}">
                  <a16:creationId xmlns="" xmlns:a16="http://schemas.microsoft.com/office/drawing/2014/main" id="{00000000-0008-0000-0000-000024000000}"/>
                </a:ext>
              </a:extLst>
            </xdr:cNvPr>
            <xdr:cNvSpPr txBox="1"/>
          </xdr:nvSpPr>
          <xdr:spPr>
            <a:xfrm>
              <a:off x="21831300" y="164496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11" name="10 CuadroTexto">
              <a:extLst>
                <a:ext uri="{FF2B5EF4-FFF2-40B4-BE49-F238E27FC236}">
                  <a16:creationId xmlns:a16="http://schemas.microsoft.com/office/drawing/2014/main" xmlns:a14="http://schemas.microsoft.com/office/drawing/2010/main" xmlns="" id="{00000000-0008-0000-0000-000024000000}"/>
                </a:ext>
              </a:extLst>
            </xdr:cNvPr>
            <xdr:cNvSpPr txBox="1"/>
          </xdr:nvSpPr>
          <xdr:spPr>
            <a:xfrm>
              <a:off x="21831300" y="164496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444512</xdr:colOff>
      <xdr:row>142</xdr:row>
      <xdr:rowOff>137583</xdr:rowOff>
    </xdr:from>
    <xdr:ext cx="2084917" cy="635001"/>
    <mc:AlternateContent xmlns:mc="http://schemas.openxmlformats.org/markup-compatibility/2006" xmlns:a14="http://schemas.microsoft.com/office/drawing/2010/main">
      <mc:Choice Requires="a14">
        <xdr:sp macro="" textlink="">
          <xdr:nvSpPr>
            <xdr:cNvPr id="12" name="11 CuadroTexto">
              <a:extLst>
                <a:ext uri="{FF2B5EF4-FFF2-40B4-BE49-F238E27FC236}">
                  <a16:creationId xmlns="" xmlns:a16="http://schemas.microsoft.com/office/drawing/2014/main" id="{00000000-0008-0000-0000-000026000000}"/>
                </a:ext>
              </a:extLst>
            </xdr:cNvPr>
            <xdr:cNvSpPr txBox="1"/>
          </xdr:nvSpPr>
          <xdr:spPr>
            <a:xfrm>
              <a:off x="26904962" y="278743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𝐼𝐶𝐻𝑃𝑀𝑀</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2" name="11 CuadroTexto">
              <a:extLst>
                <a:ext uri="{FF2B5EF4-FFF2-40B4-BE49-F238E27FC236}">
                  <a16:creationId xmlns:a16="http://schemas.microsoft.com/office/drawing/2014/main" xmlns:a14="http://schemas.microsoft.com/office/drawing/2010/main" xmlns="" id="{00000000-0008-0000-0000-000026000000}"/>
                </a:ext>
              </a:extLst>
            </xdr:cNvPr>
            <xdr:cNvSpPr txBox="1"/>
          </xdr:nvSpPr>
          <xdr:spPr>
            <a:xfrm>
              <a:off x="26904962" y="278743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𝐼𝐶𝐻𝑃𝑀𝑀</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592662</xdr:colOff>
      <xdr:row>151</xdr:row>
      <xdr:rowOff>211663</xdr:rowOff>
    </xdr:from>
    <xdr:ext cx="1854200" cy="635001"/>
    <mc:AlternateContent xmlns:mc="http://schemas.openxmlformats.org/markup-compatibility/2006" xmlns:a14="http://schemas.microsoft.com/office/drawing/2010/main">
      <mc:Choice Requires="a14">
        <xdr:sp macro="" textlink="">
          <xdr:nvSpPr>
            <xdr:cNvPr id="13" name="12 CuadroTexto">
              <a:extLst>
                <a:ext uri="{FF2B5EF4-FFF2-40B4-BE49-F238E27FC236}">
                  <a16:creationId xmlns="" xmlns:a16="http://schemas.microsoft.com/office/drawing/2014/main" id="{00000000-0008-0000-0000-000027000000}"/>
                </a:ext>
              </a:extLst>
            </xdr:cNvPr>
            <xdr:cNvSpPr txBox="1"/>
          </xdr:nvSpPr>
          <xdr:spPr>
            <a:xfrm>
              <a:off x="27053112" y="297391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𝐼𝐶𝑀𝐶</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3" name="12 CuadroTexto">
              <a:extLst>
                <a:ext uri="{FF2B5EF4-FFF2-40B4-BE49-F238E27FC236}">
                  <a16:creationId xmlns:a16="http://schemas.microsoft.com/office/drawing/2014/main" xmlns:a14="http://schemas.microsoft.com/office/drawing/2010/main" xmlns="" id="{00000000-0008-0000-0000-000027000000}"/>
                </a:ext>
              </a:extLst>
            </xdr:cNvPr>
            <xdr:cNvSpPr txBox="1"/>
          </xdr:nvSpPr>
          <xdr:spPr>
            <a:xfrm>
              <a:off x="27053112" y="297391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𝐼𝐶𝑀𝐶</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613833</xdr:colOff>
      <xdr:row>431</xdr:row>
      <xdr:rowOff>10583</xdr:rowOff>
    </xdr:from>
    <xdr:ext cx="1854200" cy="635001"/>
    <mc:AlternateContent xmlns:mc="http://schemas.openxmlformats.org/markup-compatibility/2006" xmlns:a14="http://schemas.microsoft.com/office/drawing/2010/main">
      <mc:Choice Requires="a14">
        <xdr:sp macro="" textlink="">
          <xdr:nvSpPr>
            <xdr:cNvPr id="14" name="13 CuadroTexto">
              <a:extLst>
                <a:ext uri="{FF2B5EF4-FFF2-40B4-BE49-F238E27FC236}">
                  <a16:creationId xmlns="" xmlns:a16="http://schemas.microsoft.com/office/drawing/2014/main" id="{00000000-0008-0000-0000-000028000000}"/>
                </a:ext>
              </a:extLst>
            </xdr:cNvPr>
            <xdr:cNvSpPr txBox="1"/>
          </xdr:nvSpPr>
          <xdr:spPr>
            <a:xfrm>
              <a:off x="27074283" y="8249708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4" name="13 CuadroTexto">
              <a:extLst>
                <a:ext uri="{FF2B5EF4-FFF2-40B4-BE49-F238E27FC236}">
                  <a16:creationId xmlns:a16="http://schemas.microsoft.com/office/drawing/2014/main" xmlns:a14="http://schemas.microsoft.com/office/drawing/2010/main" xmlns="" id="{00000000-0008-0000-0000-000028000000}"/>
                </a:ext>
              </a:extLst>
            </xdr:cNvPr>
            <xdr:cNvSpPr txBox="1"/>
          </xdr:nvSpPr>
          <xdr:spPr>
            <a:xfrm>
              <a:off x="27074283" y="8249708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446</xdr:row>
      <xdr:rowOff>52917</xdr:rowOff>
    </xdr:from>
    <xdr:ext cx="1854200" cy="635001"/>
    <mc:AlternateContent xmlns:mc="http://schemas.openxmlformats.org/markup-compatibility/2006" xmlns:a14="http://schemas.microsoft.com/office/drawing/2010/main">
      <mc:Choice Requires="a14">
        <xdr:sp macro="" textlink="">
          <xdr:nvSpPr>
            <xdr:cNvPr id="15" name="14 CuadroTexto">
              <a:extLst>
                <a:ext uri="{FF2B5EF4-FFF2-40B4-BE49-F238E27FC236}">
                  <a16:creationId xmlns="" xmlns:a16="http://schemas.microsoft.com/office/drawing/2014/main" id="{00000000-0008-0000-0000-000029000000}"/>
                </a:ext>
              </a:extLst>
            </xdr:cNvPr>
            <xdr:cNvSpPr txBox="1"/>
          </xdr:nvSpPr>
          <xdr:spPr>
            <a:xfrm>
              <a:off x="27000200" y="852730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5" name="14 CuadroTexto">
              <a:extLst>
                <a:ext uri="{FF2B5EF4-FFF2-40B4-BE49-F238E27FC236}">
                  <a16:creationId xmlns:a16="http://schemas.microsoft.com/office/drawing/2014/main" xmlns:a14="http://schemas.microsoft.com/office/drawing/2010/main" xmlns="" id="{00000000-0008-0000-0000-000029000000}"/>
                </a:ext>
              </a:extLst>
            </xdr:cNvPr>
            <xdr:cNvSpPr txBox="1"/>
          </xdr:nvSpPr>
          <xdr:spPr>
            <a:xfrm>
              <a:off x="27000200" y="852730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503</xdr:row>
      <xdr:rowOff>169334</xdr:rowOff>
    </xdr:from>
    <xdr:ext cx="1854200" cy="635001"/>
    <mc:AlternateContent xmlns:mc="http://schemas.openxmlformats.org/markup-compatibility/2006" xmlns:a14="http://schemas.microsoft.com/office/drawing/2010/main">
      <mc:Choice Requires="a14">
        <xdr:sp macro="" textlink="">
          <xdr:nvSpPr>
            <xdr:cNvPr id="16" name="15 CuadroTexto">
              <a:extLst>
                <a:ext uri="{FF2B5EF4-FFF2-40B4-BE49-F238E27FC236}">
                  <a16:creationId xmlns="" xmlns:a16="http://schemas.microsoft.com/office/drawing/2014/main" id="{00000000-0008-0000-0000-00002A000000}"/>
                </a:ext>
              </a:extLst>
            </xdr:cNvPr>
            <xdr:cNvSpPr txBox="1"/>
          </xdr:nvSpPr>
          <xdr:spPr>
            <a:xfrm>
              <a:off x="27021367" y="9703858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6" name="15 CuadroTexto">
              <a:extLst>
                <a:ext uri="{FF2B5EF4-FFF2-40B4-BE49-F238E27FC236}">
                  <a16:creationId xmlns:a16="http://schemas.microsoft.com/office/drawing/2014/main" xmlns:a14="http://schemas.microsoft.com/office/drawing/2010/main" xmlns="" id="{00000000-0008-0000-0000-00002A000000}"/>
                </a:ext>
              </a:extLst>
            </xdr:cNvPr>
            <xdr:cNvSpPr txBox="1"/>
          </xdr:nvSpPr>
          <xdr:spPr>
            <a:xfrm>
              <a:off x="27021367" y="9703858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772578</xdr:colOff>
      <xdr:row>518</xdr:row>
      <xdr:rowOff>74084</xdr:rowOff>
    </xdr:from>
    <xdr:ext cx="1854200" cy="635001"/>
    <mc:AlternateContent xmlns:mc="http://schemas.openxmlformats.org/markup-compatibility/2006" xmlns:a14="http://schemas.microsoft.com/office/drawing/2010/main">
      <mc:Choice Requires="a14">
        <xdr:sp macro="" textlink="">
          <xdr:nvSpPr>
            <xdr:cNvPr id="17" name="16 CuadroTexto">
              <a:extLst>
                <a:ext uri="{FF2B5EF4-FFF2-40B4-BE49-F238E27FC236}">
                  <a16:creationId xmlns="" xmlns:a16="http://schemas.microsoft.com/office/drawing/2014/main" id="{00000000-0008-0000-0000-00002B000000}"/>
                </a:ext>
              </a:extLst>
            </xdr:cNvPr>
            <xdr:cNvSpPr txBox="1"/>
          </xdr:nvSpPr>
          <xdr:spPr>
            <a:xfrm>
              <a:off x="27233028" y="9986750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7" name="16 CuadroTexto">
              <a:extLst>
                <a:ext uri="{FF2B5EF4-FFF2-40B4-BE49-F238E27FC236}">
                  <a16:creationId xmlns:a16="http://schemas.microsoft.com/office/drawing/2014/main" xmlns:a14="http://schemas.microsoft.com/office/drawing/2010/main" xmlns="" id="{00000000-0008-0000-0000-00002B000000}"/>
                </a:ext>
              </a:extLst>
            </xdr:cNvPr>
            <xdr:cNvSpPr txBox="1"/>
          </xdr:nvSpPr>
          <xdr:spPr>
            <a:xfrm>
              <a:off x="27233028" y="9986750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456</xdr:row>
      <xdr:rowOff>52917</xdr:rowOff>
    </xdr:from>
    <xdr:ext cx="1854200" cy="635001"/>
    <mc:AlternateContent xmlns:mc="http://schemas.openxmlformats.org/markup-compatibility/2006" xmlns:a14="http://schemas.microsoft.com/office/drawing/2010/main">
      <mc:Choice Requires="a14">
        <xdr:sp macro="" textlink="">
          <xdr:nvSpPr>
            <xdr:cNvPr id="18" name="40 CuadroTexto">
              <a:extLst>
                <a:ext uri="{FF2B5EF4-FFF2-40B4-BE49-F238E27FC236}">
                  <a16:creationId xmlns="" xmlns:a16="http://schemas.microsoft.com/office/drawing/2014/main" id="{EB650CF1-90D9-F948-B6C4-3183A43B2CF9}"/>
                </a:ext>
              </a:extLst>
            </xdr:cNvPr>
            <xdr:cNvSpPr txBox="1"/>
          </xdr:nvSpPr>
          <xdr:spPr>
            <a:xfrm>
              <a:off x="27000200" y="872923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8" name="40 CuadroTexto">
              <a:extLst>
                <a:ext uri="{FF2B5EF4-FFF2-40B4-BE49-F238E27FC236}">
                  <a16:creationId xmlns:a16="http://schemas.microsoft.com/office/drawing/2014/main" xmlns:a14="http://schemas.microsoft.com/office/drawing/2010/main" xmlns="" id="{EB650CF1-90D9-F948-B6C4-3183A43B2CF9}"/>
                </a:ext>
              </a:extLst>
            </xdr:cNvPr>
            <xdr:cNvSpPr txBox="1"/>
          </xdr:nvSpPr>
          <xdr:spPr>
            <a:xfrm>
              <a:off x="27000200" y="872923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466</xdr:row>
      <xdr:rowOff>52917</xdr:rowOff>
    </xdr:from>
    <xdr:ext cx="1854200" cy="635001"/>
    <mc:AlternateContent xmlns:mc="http://schemas.openxmlformats.org/markup-compatibility/2006" xmlns:a14="http://schemas.microsoft.com/office/drawing/2010/main">
      <mc:Choice Requires="a14">
        <xdr:sp macro="" textlink="">
          <xdr:nvSpPr>
            <xdr:cNvPr id="19" name="40 CuadroTexto">
              <a:extLst>
                <a:ext uri="{FF2B5EF4-FFF2-40B4-BE49-F238E27FC236}">
                  <a16:creationId xmlns="" xmlns:a16="http://schemas.microsoft.com/office/drawing/2014/main" id="{67477E21-906E-7649-A98F-5233E6DAFE57}"/>
                </a:ext>
              </a:extLst>
            </xdr:cNvPr>
            <xdr:cNvSpPr txBox="1"/>
          </xdr:nvSpPr>
          <xdr:spPr>
            <a:xfrm>
              <a:off x="27000200" y="893116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9" name="40 CuadroTexto">
              <a:extLst>
                <a:ext uri="{FF2B5EF4-FFF2-40B4-BE49-F238E27FC236}">
                  <a16:creationId xmlns:a16="http://schemas.microsoft.com/office/drawing/2014/main" xmlns:a14="http://schemas.microsoft.com/office/drawing/2010/main" xmlns="" id="{67477E21-906E-7649-A98F-5233E6DAFE57}"/>
                </a:ext>
              </a:extLst>
            </xdr:cNvPr>
            <xdr:cNvSpPr txBox="1"/>
          </xdr:nvSpPr>
          <xdr:spPr>
            <a:xfrm>
              <a:off x="27000200" y="893116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476</xdr:row>
      <xdr:rowOff>52917</xdr:rowOff>
    </xdr:from>
    <xdr:ext cx="1854200" cy="635001"/>
    <mc:AlternateContent xmlns:mc="http://schemas.openxmlformats.org/markup-compatibility/2006" xmlns:a14="http://schemas.microsoft.com/office/drawing/2010/main">
      <mc:Choice Requires="a14">
        <xdr:sp macro="" textlink="">
          <xdr:nvSpPr>
            <xdr:cNvPr id="20" name="40 CuadroTexto">
              <a:extLst>
                <a:ext uri="{FF2B5EF4-FFF2-40B4-BE49-F238E27FC236}">
                  <a16:creationId xmlns="" xmlns:a16="http://schemas.microsoft.com/office/drawing/2014/main" id="{3190EFB4-B6E8-8545-8227-52BA08CE9BDC}"/>
                </a:ext>
              </a:extLst>
            </xdr:cNvPr>
            <xdr:cNvSpPr txBox="1"/>
          </xdr:nvSpPr>
          <xdr:spPr>
            <a:xfrm>
              <a:off x="27000200" y="91330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0" name="40 CuadroTexto">
              <a:extLst>
                <a:ext uri="{FF2B5EF4-FFF2-40B4-BE49-F238E27FC236}">
                  <a16:creationId xmlns:a16="http://schemas.microsoft.com/office/drawing/2014/main" xmlns:a14="http://schemas.microsoft.com/office/drawing/2010/main" xmlns="" id="{3190EFB4-B6E8-8545-8227-52BA08CE9BDC}"/>
                </a:ext>
              </a:extLst>
            </xdr:cNvPr>
            <xdr:cNvSpPr txBox="1"/>
          </xdr:nvSpPr>
          <xdr:spPr>
            <a:xfrm>
              <a:off x="27000200" y="91330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486</xdr:row>
      <xdr:rowOff>52917</xdr:rowOff>
    </xdr:from>
    <xdr:ext cx="1854200" cy="635001"/>
    <mc:AlternateContent xmlns:mc="http://schemas.openxmlformats.org/markup-compatibility/2006" xmlns:a14="http://schemas.microsoft.com/office/drawing/2010/main">
      <mc:Choice Requires="a14">
        <xdr:sp macro="" textlink="">
          <xdr:nvSpPr>
            <xdr:cNvPr id="21" name="40 CuadroTexto">
              <a:extLst>
                <a:ext uri="{FF2B5EF4-FFF2-40B4-BE49-F238E27FC236}">
                  <a16:creationId xmlns="" xmlns:a16="http://schemas.microsoft.com/office/drawing/2014/main" id="{598A70AC-659E-2B4A-A83A-CD71C1AB568E}"/>
                </a:ext>
              </a:extLst>
            </xdr:cNvPr>
            <xdr:cNvSpPr txBox="1"/>
          </xdr:nvSpPr>
          <xdr:spPr>
            <a:xfrm>
              <a:off x="27000200" y="933502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1" name="40 CuadroTexto">
              <a:extLst>
                <a:ext uri="{FF2B5EF4-FFF2-40B4-BE49-F238E27FC236}">
                  <a16:creationId xmlns:a16="http://schemas.microsoft.com/office/drawing/2014/main" xmlns:a14="http://schemas.microsoft.com/office/drawing/2010/main" xmlns="" id="{598A70AC-659E-2B4A-A83A-CD71C1AB568E}"/>
                </a:ext>
              </a:extLst>
            </xdr:cNvPr>
            <xdr:cNvSpPr txBox="1"/>
          </xdr:nvSpPr>
          <xdr:spPr>
            <a:xfrm>
              <a:off x="27000200" y="933502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719667</xdr:colOff>
      <xdr:row>532</xdr:row>
      <xdr:rowOff>190500</xdr:rowOff>
    </xdr:from>
    <xdr:ext cx="1854200" cy="635001"/>
    <mc:AlternateContent xmlns:mc="http://schemas.openxmlformats.org/markup-compatibility/2006" xmlns:a14="http://schemas.microsoft.com/office/drawing/2010/main">
      <mc:Choice Requires="a14">
        <xdr:sp macro="" textlink="">
          <xdr:nvSpPr>
            <xdr:cNvPr id="22" name="42 CuadroTexto">
              <a:extLst>
                <a:ext uri="{FF2B5EF4-FFF2-40B4-BE49-F238E27FC236}">
                  <a16:creationId xmlns="" xmlns:a16="http://schemas.microsoft.com/office/drawing/2014/main" id="{BCA35090-B55C-6947-A27C-6B535CAD5B99}"/>
                </a:ext>
              </a:extLst>
            </xdr:cNvPr>
            <xdr:cNvSpPr txBox="1"/>
          </xdr:nvSpPr>
          <xdr:spPr>
            <a:xfrm>
              <a:off x="27180117" y="1026985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𝐷𝑂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2" name="42 CuadroTexto">
              <a:extLst>
                <a:ext uri="{FF2B5EF4-FFF2-40B4-BE49-F238E27FC236}">
                  <a16:creationId xmlns:a16="http://schemas.microsoft.com/office/drawing/2014/main" xmlns:a14="http://schemas.microsoft.com/office/drawing/2010/main" xmlns="" id="{BCA35090-B55C-6947-A27C-6B535CAD5B99}"/>
                </a:ext>
              </a:extLst>
            </xdr:cNvPr>
            <xdr:cNvSpPr txBox="1"/>
          </xdr:nvSpPr>
          <xdr:spPr>
            <a:xfrm>
              <a:off x="27180117" y="1026985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𝐷𝑂</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677334</xdr:colOff>
      <xdr:row>549</xdr:row>
      <xdr:rowOff>63501</xdr:rowOff>
    </xdr:from>
    <xdr:ext cx="2286000" cy="635001"/>
    <mc:AlternateContent xmlns:mc="http://schemas.openxmlformats.org/markup-compatibility/2006" xmlns:a14="http://schemas.microsoft.com/office/drawing/2010/main">
      <mc:Choice Requires="a14">
        <xdr:sp macro="" textlink="">
          <xdr:nvSpPr>
            <xdr:cNvPr id="23" name="42 CuadroTexto">
              <a:extLst>
                <a:ext uri="{FF2B5EF4-FFF2-40B4-BE49-F238E27FC236}">
                  <a16:creationId xmlns="" xmlns:a16="http://schemas.microsoft.com/office/drawing/2014/main" id="{7E33EDE1-DD77-6F46-B462-2E830AC709A2}"/>
                </a:ext>
              </a:extLst>
            </xdr:cNvPr>
            <xdr:cNvSpPr txBox="1"/>
          </xdr:nvSpPr>
          <xdr:spPr>
            <a:xfrm>
              <a:off x="27137784" y="105876726"/>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m:t>
                      </m:r>
                      <m:r>
                        <a:rPr lang="es-ES" sz="1400" b="0" i="1">
                          <a:latin typeface="Cambria Math" panose="02040503050406030204" pitchFamily="18" charset="0"/>
                        </a:rPr>
                        <m:t>𝐻𝑃𝑀𝑀</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3" name="42 CuadroTexto">
              <a:extLst>
                <a:ext uri="{FF2B5EF4-FFF2-40B4-BE49-F238E27FC236}">
                  <a16:creationId xmlns:a16="http://schemas.microsoft.com/office/drawing/2014/main" xmlns:a14="http://schemas.microsoft.com/office/drawing/2010/main" xmlns="" id="{7E33EDE1-DD77-6F46-B462-2E830AC709A2}"/>
                </a:ext>
              </a:extLst>
            </xdr:cNvPr>
            <xdr:cNvSpPr txBox="1"/>
          </xdr:nvSpPr>
          <xdr:spPr>
            <a:xfrm>
              <a:off x="27137784" y="105876726"/>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a:t>
              </a:r>
              <a:r>
                <a:rPr lang="es-ES" sz="1400" b="0" i="0">
                  <a:latin typeface="Cambria Math" panose="02040503050406030204" pitchFamily="18" charset="0"/>
                </a:rPr>
                <a:t>𝐻𝑃𝑀𝑀</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931334</xdr:colOff>
      <xdr:row>566</xdr:row>
      <xdr:rowOff>190500</xdr:rowOff>
    </xdr:from>
    <xdr:ext cx="1854200" cy="635001"/>
    <mc:AlternateContent xmlns:mc="http://schemas.openxmlformats.org/markup-compatibility/2006" xmlns:a14="http://schemas.microsoft.com/office/drawing/2010/main">
      <mc:Choice Requires="a14">
        <xdr:sp macro="" textlink="">
          <xdr:nvSpPr>
            <xdr:cNvPr id="24" name="42 CuadroTexto">
              <a:extLst>
                <a:ext uri="{FF2B5EF4-FFF2-40B4-BE49-F238E27FC236}">
                  <a16:creationId xmlns="" xmlns:a16="http://schemas.microsoft.com/office/drawing/2014/main" id="{AB176A3E-153B-6A47-BB1A-C8F3DB7096F3}"/>
                </a:ext>
              </a:extLst>
            </xdr:cNvPr>
            <xdr:cNvSpPr txBox="1"/>
          </xdr:nvSpPr>
          <xdr:spPr>
            <a:xfrm>
              <a:off x="27391784" y="10962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𝑀𝐶</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4" name="42 CuadroTexto">
              <a:extLst>
                <a:ext uri="{FF2B5EF4-FFF2-40B4-BE49-F238E27FC236}">
                  <a16:creationId xmlns:a16="http://schemas.microsoft.com/office/drawing/2014/main" xmlns:a14="http://schemas.microsoft.com/office/drawing/2010/main" xmlns="" id="{AB176A3E-153B-6A47-BB1A-C8F3DB7096F3}"/>
                </a:ext>
              </a:extLst>
            </xdr:cNvPr>
            <xdr:cNvSpPr txBox="1"/>
          </xdr:nvSpPr>
          <xdr:spPr>
            <a:xfrm>
              <a:off x="27391784" y="10962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𝑀𝐶</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XFD561"/>
  <sheetViews>
    <sheetView topLeftCell="E509" zoomScale="60" zoomScaleNormal="60" workbookViewId="0">
      <selection activeCell="P546" sqref="P546:P550"/>
    </sheetView>
  </sheetViews>
  <sheetFormatPr baseColWidth="10" defaultRowHeight="15" x14ac:dyDescent="0.25"/>
  <cols>
    <col min="2" max="2" width="16.140625" customWidth="1"/>
    <col min="3" max="3" width="17" customWidth="1"/>
    <col min="4" max="4" width="46.28515625" customWidth="1"/>
    <col min="5" max="5" width="21" customWidth="1"/>
    <col min="6" max="6" width="16.42578125" customWidth="1"/>
    <col min="7" max="7" width="14.7109375" customWidth="1"/>
    <col min="8" max="8" width="80.28515625" customWidth="1"/>
    <col min="9" max="9" width="67" customWidth="1"/>
    <col min="10" max="10" width="18.7109375" customWidth="1"/>
    <col min="11" max="11" width="20.85546875" customWidth="1"/>
    <col min="12" max="12" width="13.85546875" customWidth="1"/>
    <col min="13" max="13" width="17.42578125" customWidth="1"/>
    <col min="14" max="14" width="14.85546875" customWidth="1"/>
    <col min="15" max="15" width="21.140625" customWidth="1"/>
    <col min="16" max="16" width="17.7109375" customWidth="1"/>
    <col min="17" max="18" width="22.42578125" customWidth="1"/>
    <col min="19" max="19" width="17.7109375" customWidth="1"/>
    <col min="21" max="21" width="17.42578125" customWidth="1"/>
    <col min="22" max="22" width="23.7109375" customWidth="1"/>
    <col min="23" max="23" width="17.28515625" customWidth="1"/>
    <col min="24" max="24" width="18.28515625" customWidth="1"/>
    <col min="25" max="25" width="15.28515625" customWidth="1"/>
    <col min="26" max="26" width="17" customWidth="1"/>
    <col min="27" max="27" width="18.42578125" customWidth="1"/>
    <col min="28" max="28" width="17" customWidth="1"/>
    <col min="29" max="29" width="18.42578125" customWidth="1"/>
  </cols>
  <sheetData>
    <row r="1" spans="1:36" ht="15.75" thickBot="1" x14ac:dyDescent="0.3">
      <c r="A1" s="879" t="s">
        <v>471</v>
      </c>
      <c r="B1" s="880"/>
      <c r="C1" s="880"/>
      <c r="D1" s="880"/>
      <c r="E1" s="880"/>
      <c r="F1" s="880"/>
      <c r="G1" s="880"/>
      <c r="H1" s="880"/>
      <c r="I1" s="880"/>
      <c r="J1" s="880"/>
      <c r="K1" s="880"/>
      <c r="L1" s="880"/>
      <c r="M1" s="880"/>
      <c r="N1" s="880"/>
      <c r="O1" s="880"/>
      <c r="P1" s="880"/>
      <c r="Q1" s="880"/>
      <c r="R1" s="880"/>
      <c r="S1" s="881"/>
      <c r="T1" s="882"/>
    </row>
    <row r="2" spans="1:36" ht="15.95" thickBot="1" x14ac:dyDescent="0.25"/>
    <row r="3" spans="1:36" ht="15.95" thickBot="1" x14ac:dyDescent="0.25">
      <c r="A3" s="883" t="s">
        <v>148</v>
      </c>
      <c r="B3" s="884"/>
      <c r="C3" s="884"/>
      <c r="D3" s="884"/>
      <c r="E3" s="884"/>
      <c r="F3" s="884"/>
      <c r="G3" s="884"/>
      <c r="H3" s="884"/>
      <c r="I3" s="884"/>
      <c r="J3" s="884"/>
      <c r="K3" s="884"/>
      <c r="L3" s="884"/>
      <c r="M3" s="884"/>
      <c r="N3" s="884"/>
      <c r="O3" s="884"/>
      <c r="P3" s="884"/>
      <c r="Q3" s="884"/>
      <c r="R3" s="884"/>
      <c r="S3" s="881"/>
      <c r="T3" s="882"/>
    </row>
    <row r="4" spans="1:36" x14ac:dyDescent="0.2">
      <c r="A4" s="190"/>
      <c r="B4" s="190"/>
      <c r="C4" s="190"/>
      <c r="D4" s="190"/>
      <c r="E4" s="190"/>
      <c r="F4" s="190"/>
      <c r="G4" s="190"/>
      <c r="H4" s="190"/>
      <c r="I4" s="190"/>
      <c r="J4" s="190"/>
      <c r="K4" s="190"/>
      <c r="L4" s="190"/>
      <c r="M4" s="190"/>
      <c r="N4" s="190"/>
      <c r="O4" s="190"/>
      <c r="P4" s="190"/>
      <c r="Q4" s="190"/>
      <c r="R4" s="190"/>
    </row>
    <row r="5" spans="1:36" x14ac:dyDescent="0.25">
      <c r="A5" t="s">
        <v>475</v>
      </c>
      <c r="B5" s="53"/>
      <c r="C5" s="53"/>
      <c r="D5" s="53"/>
      <c r="E5" s="53"/>
      <c r="F5" s="53"/>
      <c r="G5" s="53"/>
      <c r="H5" s="53"/>
      <c r="I5" s="53"/>
      <c r="J5" s="53"/>
      <c r="K5" s="53"/>
      <c r="L5" s="53"/>
      <c r="M5" s="53"/>
      <c r="N5" s="53"/>
      <c r="O5" s="53"/>
      <c r="P5" s="53"/>
      <c r="Q5" s="53"/>
      <c r="R5" s="53"/>
    </row>
    <row r="6" spans="1:36" x14ac:dyDescent="0.25">
      <c r="A6" t="s">
        <v>476</v>
      </c>
      <c r="D6" s="53"/>
      <c r="E6" s="53"/>
      <c r="F6" s="53"/>
      <c r="G6" s="53"/>
      <c r="H6" s="53"/>
      <c r="I6" s="53"/>
      <c r="J6" s="53"/>
      <c r="K6" s="53"/>
      <c r="L6" s="53"/>
      <c r="M6" s="53"/>
      <c r="N6" s="53"/>
      <c r="O6" s="53"/>
      <c r="P6" s="53"/>
      <c r="Q6" s="53"/>
      <c r="R6" s="53"/>
    </row>
    <row r="7" spans="1:36" x14ac:dyDescent="0.2">
      <c r="Y7" s="45"/>
      <c r="Z7" s="45"/>
      <c r="AA7" s="45"/>
      <c r="AB7" s="45"/>
      <c r="AC7" s="45"/>
    </row>
    <row r="8" spans="1:36" x14ac:dyDescent="0.25">
      <c r="A8" s="23" t="s">
        <v>325</v>
      </c>
      <c r="B8" s="23"/>
      <c r="C8" s="43"/>
      <c r="D8" s="2" t="s">
        <v>4</v>
      </c>
      <c r="Y8" s="45"/>
      <c r="Z8" s="45"/>
      <c r="AA8" s="45"/>
      <c r="AB8" s="45"/>
      <c r="AC8" s="45"/>
    </row>
    <row r="9" spans="1:36" x14ac:dyDescent="0.2">
      <c r="Y9" s="45"/>
      <c r="Z9" s="45"/>
      <c r="AA9" s="45"/>
      <c r="AB9" s="45"/>
      <c r="AC9" s="45"/>
    </row>
    <row r="10" spans="1:36" ht="15.95" thickBot="1" x14ac:dyDescent="0.25">
      <c r="Y10" s="45"/>
      <c r="Z10" s="45"/>
      <c r="AA10" s="45"/>
      <c r="AB10" s="45"/>
      <c r="AC10" s="45"/>
    </row>
    <row r="11" spans="1:36" ht="18.75" thickBot="1" x14ac:dyDescent="0.4">
      <c r="A11" s="85" t="s">
        <v>177</v>
      </c>
      <c r="B11" s="86"/>
      <c r="C11" s="86"/>
      <c r="D11" s="86"/>
      <c r="E11" s="87" t="s">
        <v>271</v>
      </c>
      <c r="F11" s="86"/>
      <c r="G11" s="86"/>
      <c r="H11" s="86"/>
      <c r="I11" s="86"/>
      <c r="J11" s="86"/>
      <c r="K11" s="95" t="s">
        <v>1</v>
      </c>
      <c r="L11" s="120" t="s">
        <v>172</v>
      </c>
      <c r="M11" s="121" t="s">
        <v>1</v>
      </c>
      <c r="N11" s="121" t="s">
        <v>171</v>
      </c>
      <c r="O11" s="121" t="s">
        <v>173</v>
      </c>
      <c r="P11" s="122" t="s">
        <v>170</v>
      </c>
      <c r="Q11" s="736" t="s">
        <v>276</v>
      </c>
      <c r="R11" s="737"/>
      <c r="S11" s="738"/>
      <c r="T11" s="738"/>
      <c r="U11" s="738"/>
      <c r="V11" s="738"/>
      <c r="W11" s="738"/>
      <c r="X11" s="738"/>
      <c r="Y11" s="336"/>
      <c r="Z11" s="336"/>
      <c r="AA11" s="336"/>
      <c r="AB11" s="336"/>
    </row>
    <row r="12" spans="1:36" x14ac:dyDescent="0.25">
      <c r="A12" s="88"/>
      <c r="B12" s="8"/>
      <c r="C12" s="8"/>
      <c r="D12" s="8"/>
      <c r="E12" s="57" t="s">
        <v>278</v>
      </c>
      <c r="F12" s="56" t="s">
        <v>111</v>
      </c>
      <c r="G12" s="59"/>
      <c r="H12" s="60"/>
      <c r="I12" s="61"/>
      <c r="J12" s="83"/>
      <c r="K12" s="89" t="s">
        <v>2</v>
      </c>
      <c r="L12" s="113">
        <v>5</v>
      </c>
      <c r="M12" s="114">
        <v>1</v>
      </c>
      <c r="N12" s="115">
        <f>+L12*M12</f>
        <v>5</v>
      </c>
      <c r="O12" s="115">
        <v>1</v>
      </c>
      <c r="P12" s="116">
        <f>+L12*O12</f>
        <v>5</v>
      </c>
      <c r="Q12" s="90"/>
      <c r="R12" s="103"/>
      <c r="S12" s="74"/>
      <c r="T12" s="337"/>
      <c r="U12" s="74"/>
      <c r="V12" s="74"/>
      <c r="W12" s="337"/>
      <c r="X12" s="74"/>
      <c r="Y12" s="735"/>
      <c r="Z12" s="806"/>
      <c r="AA12" s="806"/>
      <c r="AB12" s="807"/>
    </row>
    <row r="13" spans="1:36" x14ac:dyDescent="0.25">
      <c r="A13" s="88"/>
      <c r="B13" s="8"/>
      <c r="C13" s="8"/>
      <c r="D13" s="8"/>
      <c r="E13" s="58" t="s">
        <v>279</v>
      </c>
      <c r="F13" s="719" t="s">
        <v>145</v>
      </c>
      <c r="G13" s="720"/>
      <c r="H13" s="720"/>
      <c r="I13" s="721"/>
      <c r="J13" s="84"/>
      <c r="K13" s="89" t="s">
        <v>2</v>
      </c>
      <c r="L13" s="96">
        <v>1</v>
      </c>
      <c r="M13" s="55">
        <v>0</v>
      </c>
      <c r="N13" s="30">
        <f t="shared" ref="N13:N24" si="0">+L13*M13</f>
        <v>0</v>
      </c>
      <c r="O13" s="30">
        <v>1</v>
      </c>
      <c r="P13" s="89">
        <f t="shared" ref="P13:P24" si="1">+L13*O13</f>
        <v>1</v>
      </c>
      <c r="Q13" s="90"/>
      <c r="R13" s="103"/>
      <c r="S13" s="74"/>
      <c r="T13" s="337"/>
      <c r="U13" s="74"/>
      <c r="V13" s="74"/>
      <c r="W13" s="337"/>
      <c r="X13" s="74"/>
      <c r="Y13" s="735"/>
      <c r="Z13" s="806"/>
      <c r="AA13" s="806"/>
      <c r="AB13" s="807"/>
    </row>
    <row r="14" spans="1:36" x14ac:dyDescent="0.25">
      <c r="A14" s="88"/>
      <c r="B14" s="8"/>
      <c r="C14" s="8"/>
      <c r="D14" s="8"/>
      <c r="E14" s="57" t="s">
        <v>280</v>
      </c>
      <c r="F14" s="56" t="s">
        <v>144</v>
      </c>
      <c r="G14" s="59"/>
      <c r="H14" s="60"/>
      <c r="I14" s="61"/>
      <c r="J14" s="83"/>
      <c r="K14" s="89" t="s">
        <v>2</v>
      </c>
      <c r="L14" s="96">
        <v>4</v>
      </c>
      <c r="M14" s="55">
        <v>1</v>
      </c>
      <c r="N14" s="30">
        <f t="shared" si="0"/>
        <v>4</v>
      </c>
      <c r="O14" s="30">
        <v>1</v>
      </c>
      <c r="P14" s="89">
        <f t="shared" si="1"/>
        <v>4</v>
      </c>
      <c r="Q14" s="90"/>
      <c r="R14" s="103"/>
      <c r="S14" s="74"/>
      <c r="T14" s="337"/>
      <c r="U14" s="74"/>
      <c r="V14" s="74"/>
      <c r="W14" s="337"/>
      <c r="X14" s="74"/>
      <c r="Y14" s="735"/>
      <c r="Z14" s="806"/>
      <c r="AA14" s="806"/>
      <c r="AB14" s="807"/>
    </row>
    <row r="15" spans="1:36" x14ac:dyDescent="0.25">
      <c r="A15" s="88"/>
      <c r="B15" s="8"/>
      <c r="C15" s="8"/>
      <c r="D15" s="8"/>
      <c r="E15" s="58" t="s">
        <v>281</v>
      </c>
      <c r="F15" s="719" t="s">
        <v>112</v>
      </c>
      <c r="G15" s="720"/>
      <c r="H15" s="720"/>
      <c r="I15" s="721"/>
      <c r="J15" s="84"/>
      <c r="K15" s="89" t="s">
        <v>2</v>
      </c>
      <c r="L15" s="96">
        <v>3</v>
      </c>
      <c r="M15" s="55">
        <v>1</v>
      </c>
      <c r="N15" s="30">
        <f t="shared" si="0"/>
        <v>3</v>
      </c>
      <c r="O15" s="30">
        <v>1</v>
      </c>
      <c r="P15" s="89">
        <f t="shared" si="1"/>
        <v>3</v>
      </c>
      <c r="Q15" s="90"/>
      <c r="R15" s="103"/>
      <c r="S15" s="74"/>
      <c r="T15" s="337"/>
      <c r="U15" s="74"/>
      <c r="V15" s="74"/>
      <c r="W15" s="337"/>
      <c r="X15" s="74"/>
      <c r="Y15" s="735"/>
      <c r="Z15" s="806"/>
      <c r="AA15" s="806"/>
      <c r="AB15" s="807"/>
      <c r="AD15" s="45"/>
      <c r="AE15" s="45"/>
      <c r="AF15" s="45"/>
      <c r="AG15" s="45"/>
      <c r="AH15" s="45"/>
      <c r="AI15" s="45"/>
      <c r="AJ15" s="45"/>
    </row>
    <row r="16" spans="1:36" x14ac:dyDescent="0.25">
      <c r="A16" s="88"/>
      <c r="B16" s="8"/>
      <c r="C16" s="8"/>
      <c r="D16" s="8"/>
      <c r="E16" s="57" t="s">
        <v>282</v>
      </c>
      <c r="F16" s="56" t="s">
        <v>114</v>
      </c>
      <c r="G16" s="59"/>
      <c r="H16" s="60"/>
      <c r="I16" s="61"/>
      <c r="J16" s="83"/>
      <c r="K16" s="89" t="s">
        <v>2</v>
      </c>
      <c r="L16" s="96">
        <v>4</v>
      </c>
      <c r="M16" s="55">
        <v>0</v>
      </c>
      <c r="N16" s="30">
        <f t="shared" si="0"/>
        <v>0</v>
      </c>
      <c r="O16" s="30">
        <v>1</v>
      </c>
      <c r="P16" s="89">
        <f t="shared" si="1"/>
        <v>4</v>
      </c>
      <c r="Q16" s="90"/>
      <c r="R16" s="103"/>
      <c r="S16" s="74"/>
      <c r="T16" s="337"/>
      <c r="U16" s="74"/>
      <c r="V16" s="74"/>
      <c r="W16" s="337"/>
      <c r="X16" s="74"/>
      <c r="Y16" s="735"/>
      <c r="Z16" s="806"/>
      <c r="AA16" s="806"/>
      <c r="AB16" s="807"/>
      <c r="AD16" s="45"/>
      <c r="AE16" s="45"/>
      <c r="AF16" s="45"/>
      <c r="AG16" s="45"/>
      <c r="AH16" s="45"/>
      <c r="AI16" s="45"/>
      <c r="AJ16" s="45"/>
    </row>
    <row r="17" spans="1:36" x14ac:dyDescent="0.25">
      <c r="A17" s="90"/>
      <c r="B17" s="8"/>
      <c r="C17" s="8"/>
      <c r="D17" s="8"/>
      <c r="E17" s="58" t="s">
        <v>283</v>
      </c>
      <c r="F17" s="719" t="s">
        <v>115</v>
      </c>
      <c r="G17" s="720"/>
      <c r="H17" s="720"/>
      <c r="I17" s="721"/>
      <c r="J17" s="84"/>
      <c r="K17" s="89" t="s">
        <v>2</v>
      </c>
      <c r="L17" s="96">
        <v>4</v>
      </c>
      <c r="M17" s="55">
        <v>1</v>
      </c>
      <c r="N17" s="30">
        <f t="shared" si="0"/>
        <v>4</v>
      </c>
      <c r="O17" s="30">
        <v>1</v>
      </c>
      <c r="P17" s="89">
        <f t="shared" si="1"/>
        <v>4</v>
      </c>
      <c r="Q17" s="90"/>
      <c r="R17" s="103"/>
      <c r="S17" s="74"/>
      <c r="T17" s="337"/>
      <c r="U17" s="74"/>
      <c r="V17" s="74"/>
      <c r="W17" s="337"/>
      <c r="X17" s="74"/>
      <c r="Y17" s="735"/>
      <c r="Z17" s="806"/>
      <c r="AA17" s="806"/>
      <c r="AB17" s="807"/>
      <c r="AD17" s="45"/>
      <c r="AE17" s="45"/>
      <c r="AF17" s="45"/>
      <c r="AG17" s="45"/>
      <c r="AH17" s="45"/>
      <c r="AI17" s="45"/>
      <c r="AJ17" s="45"/>
    </row>
    <row r="18" spans="1:36" x14ac:dyDescent="0.25">
      <c r="A18" s="90"/>
      <c r="B18" s="8"/>
      <c r="C18" s="8"/>
      <c r="D18" s="8"/>
      <c r="E18" s="57" t="s">
        <v>284</v>
      </c>
      <c r="F18" s="56" t="s">
        <v>117</v>
      </c>
      <c r="G18" s="59"/>
      <c r="H18" s="60"/>
      <c r="I18" s="61"/>
      <c r="J18" s="83"/>
      <c r="K18" s="89" t="s">
        <v>2</v>
      </c>
      <c r="L18" s="96">
        <v>5</v>
      </c>
      <c r="M18" s="55">
        <v>1</v>
      </c>
      <c r="N18" s="30">
        <f t="shared" si="0"/>
        <v>5</v>
      </c>
      <c r="O18" s="30">
        <v>1</v>
      </c>
      <c r="P18" s="89">
        <f t="shared" si="1"/>
        <v>5</v>
      </c>
      <c r="Q18" s="90"/>
      <c r="R18" s="103"/>
      <c r="S18" s="74"/>
      <c r="T18" s="337"/>
      <c r="U18" s="74"/>
      <c r="V18" s="74"/>
      <c r="W18" s="337"/>
      <c r="X18" s="74"/>
      <c r="Y18" s="735"/>
      <c r="Z18" s="806"/>
      <c r="AA18" s="806"/>
      <c r="AB18" s="807"/>
      <c r="AD18" s="45"/>
      <c r="AE18" s="45"/>
      <c r="AF18" s="45"/>
      <c r="AG18" s="45"/>
      <c r="AH18" s="45"/>
      <c r="AI18" s="45"/>
      <c r="AJ18" s="45"/>
    </row>
    <row r="19" spans="1:36" x14ac:dyDescent="0.25">
      <c r="A19" s="90"/>
      <c r="B19" s="8"/>
      <c r="C19" s="8"/>
      <c r="D19" s="8"/>
      <c r="E19" s="58" t="s">
        <v>285</v>
      </c>
      <c r="F19" s="719" t="s">
        <v>146</v>
      </c>
      <c r="G19" s="720"/>
      <c r="H19" s="720"/>
      <c r="I19" s="721"/>
      <c r="J19" s="84"/>
      <c r="K19" s="89" t="s">
        <v>2</v>
      </c>
      <c r="L19" s="96">
        <v>3</v>
      </c>
      <c r="M19" s="55">
        <v>1</v>
      </c>
      <c r="N19" s="30">
        <f t="shared" si="0"/>
        <v>3</v>
      </c>
      <c r="O19" s="30">
        <v>1</v>
      </c>
      <c r="P19" s="89">
        <f t="shared" si="1"/>
        <v>3</v>
      </c>
      <c r="Q19" s="90"/>
      <c r="R19" s="103"/>
      <c r="S19" s="74"/>
      <c r="T19" s="337"/>
      <c r="U19" s="74"/>
      <c r="V19" s="74"/>
      <c r="W19" s="337"/>
      <c r="X19" s="74"/>
      <c r="Y19" s="735"/>
      <c r="Z19" s="806"/>
      <c r="AA19" s="806"/>
      <c r="AB19" s="807"/>
      <c r="AD19" s="45"/>
      <c r="AE19" s="45"/>
      <c r="AF19" s="45"/>
      <c r="AG19" s="45"/>
      <c r="AH19" s="45"/>
      <c r="AI19" s="45"/>
      <c r="AJ19" s="45"/>
    </row>
    <row r="20" spans="1:36" ht="18" x14ac:dyDescent="0.35">
      <c r="A20" s="90"/>
      <c r="B20" s="8"/>
      <c r="C20" s="8"/>
      <c r="D20" s="8"/>
      <c r="E20" s="57" t="s">
        <v>286</v>
      </c>
      <c r="F20" s="56" t="s">
        <v>120</v>
      </c>
      <c r="G20" s="59"/>
      <c r="H20" s="60"/>
      <c r="I20" s="61"/>
      <c r="J20" s="83"/>
      <c r="K20" s="89" t="s">
        <v>2</v>
      </c>
      <c r="L20" s="96">
        <v>3</v>
      </c>
      <c r="M20" s="55">
        <v>1</v>
      </c>
      <c r="N20" s="30">
        <f t="shared" si="0"/>
        <v>3</v>
      </c>
      <c r="O20" s="30">
        <v>1</v>
      </c>
      <c r="P20" s="89">
        <f t="shared" si="1"/>
        <v>3</v>
      </c>
      <c r="Q20" s="722" t="s">
        <v>275</v>
      </c>
      <c r="R20" s="723"/>
      <c r="S20" s="74"/>
      <c r="T20" s="337"/>
      <c r="U20" s="74"/>
      <c r="V20" s="74"/>
      <c r="W20" s="337"/>
      <c r="X20" s="74"/>
      <c r="Y20" s="735"/>
      <c r="Z20" s="806"/>
      <c r="AA20" s="806"/>
      <c r="AB20" s="807"/>
      <c r="AD20" s="45"/>
      <c r="AE20" s="45"/>
      <c r="AF20" s="45"/>
      <c r="AG20" s="45"/>
      <c r="AH20" s="45"/>
      <c r="AI20" s="45"/>
      <c r="AJ20" s="45"/>
    </row>
    <row r="21" spans="1:36" x14ac:dyDescent="0.25">
      <c r="A21" s="90"/>
      <c r="B21" s="8"/>
      <c r="C21" s="8"/>
      <c r="D21" s="8"/>
      <c r="E21" s="58" t="s">
        <v>287</v>
      </c>
      <c r="F21" s="719" t="s">
        <v>267</v>
      </c>
      <c r="G21" s="720"/>
      <c r="H21" s="720"/>
      <c r="I21" s="721"/>
      <c r="J21" s="84"/>
      <c r="K21" s="89" t="s">
        <v>2</v>
      </c>
      <c r="L21" s="96">
        <v>3</v>
      </c>
      <c r="M21" s="55">
        <v>1</v>
      </c>
      <c r="N21" s="30">
        <f t="shared" si="0"/>
        <v>3</v>
      </c>
      <c r="O21" s="30">
        <v>1</v>
      </c>
      <c r="P21" s="89">
        <f t="shared" si="1"/>
        <v>3</v>
      </c>
      <c r="Q21" s="104">
        <f>+N25/P25*10</f>
        <v>8.9130434782608692</v>
      </c>
      <c r="R21" s="105" t="str">
        <f>+IF(Q21&lt;7,"INACEPTABLE","ACEPTABLE")</f>
        <v>ACEPTABLE</v>
      </c>
      <c r="S21" s="74"/>
      <c r="T21" s="337"/>
      <c r="U21" s="74"/>
      <c r="V21" s="74"/>
      <c r="W21" s="337"/>
      <c r="X21" s="74"/>
      <c r="Y21" s="735"/>
      <c r="Z21" s="806"/>
      <c r="AA21" s="806"/>
      <c r="AB21" s="807"/>
      <c r="AD21" s="45"/>
      <c r="AE21" s="45"/>
      <c r="AF21" s="45"/>
      <c r="AG21" s="45"/>
      <c r="AH21" s="151"/>
      <c r="AI21" s="45"/>
      <c r="AJ21" s="45"/>
    </row>
    <row r="22" spans="1:36" x14ac:dyDescent="0.25">
      <c r="A22" s="90"/>
      <c r="B22" s="8"/>
      <c r="C22" s="8"/>
      <c r="D22" s="8"/>
      <c r="E22" s="57" t="s">
        <v>288</v>
      </c>
      <c r="F22" s="56" t="s">
        <v>147</v>
      </c>
      <c r="G22" s="59"/>
      <c r="H22" s="60"/>
      <c r="I22" s="61"/>
      <c r="J22" s="83"/>
      <c r="K22" s="89" t="s">
        <v>2</v>
      </c>
      <c r="L22" s="96">
        <v>3</v>
      </c>
      <c r="M22" s="55">
        <v>1</v>
      </c>
      <c r="N22" s="30">
        <f t="shared" si="0"/>
        <v>3</v>
      </c>
      <c r="O22" s="30">
        <v>1</v>
      </c>
      <c r="P22" s="89">
        <f t="shared" si="1"/>
        <v>3</v>
      </c>
      <c r="Q22" s="90"/>
      <c r="R22" s="103"/>
      <c r="S22" s="74"/>
      <c r="T22" s="337"/>
      <c r="U22" s="74"/>
      <c r="V22" s="74"/>
      <c r="W22" s="337"/>
      <c r="X22" s="74"/>
      <c r="Y22" s="735"/>
      <c r="Z22" s="806"/>
      <c r="AA22" s="806"/>
      <c r="AB22" s="807"/>
      <c r="AD22" s="151"/>
      <c r="AE22" s="45"/>
      <c r="AF22" s="45"/>
      <c r="AG22" s="45"/>
      <c r="AH22" s="261"/>
      <c r="AI22" s="45"/>
      <c r="AJ22" s="45"/>
    </row>
    <row r="23" spans="1:36" x14ac:dyDescent="0.25">
      <c r="A23" s="90"/>
      <c r="B23" s="8"/>
      <c r="C23" s="8"/>
      <c r="D23" s="8"/>
      <c r="E23" s="436" t="s">
        <v>289</v>
      </c>
      <c r="F23" s="916" t="s">
        <v>126</v>
      </c>
      <c r="G23" s="917"/>
      <c r="H23" s="918"/>
      <c r="I23" s="919"/>
      <c r="J23" s="461"/>
      <c r="K23" s="89" t="s">
        <v>2</v>
      </c>
      <c r="L23" s="96">
        <v>5</v>
      </c>
      <c r="M23" s="55">
        <v>1</v>
      </c>
      <c r="N23" s="30">
        <f t="shared" si="0"/>
        <v>5</v>
      </c>
      <c r="O23" s="30">
        <v>1</v>
      </c>
      <c r="P23" s="89">
        <f t="shared" si="1"/>
        <v>5</v>
      </c>
      <c r="Q23" s="90"/>
      <c r="R23" s="103"/>
      <c r="S23" s="74"/>
      <c r="T23" s="337"/>
      <c r="U23" s="74"/>
      <c r="V23" s="74"/>
      <c r="W23" s="337"/>
      <c r="X23" s="74"/>
      <c r="Y23" s="735"/>
      <c r="Z23" s="806"/>
      <c r="AA23" s="806"/>
      <c r="AB23" s="807"/>
      <c r="AD23" s="45"/>
      <c r="AE23" s="45"/>
      <c r="AF23" s="45"/>
      <c r="AG23" s="45"/>
      <c r="AH23" s="45"/>
      <c r="AI23" s="45"/>
      <c r="AJ23" s="45"/>
    </row>
    <row r="24" spans="1:36" x14ac:dyDescent="0.25">
      <c r="A24" s="90"/>
      <c r="B24" s="8"/>
      <c r="C24" s="8"/>
      <c r="D24" s="8"/>
      <c r="E24" s="435" t="s">
        <v>290</v>
      </c>
      <c r="F24" s="812" t="s">
        <v>127</v>
      </c>
      <c r="G24" s="813"/>
      <c r="H24" s="813"/>
      <c r="I24" s="814"/>
      <c r="J24" s="460"/>
      <c r="K24" s="89" t="s">
        <v>2</v>
      </c>
      <c r="L24" s="96">
        <v>3</v>
      </c>
      <c r="M24" s="55">
        <v>1</v>
      </c>
      <c r="N24" s="30">
        <f t="shared" si="0"/>
        <v>3</v>
      </c>
      <c r="O24" s="30">
        <v>1</v>
      </c>
      <c r="P24" s="89">
        <f t="shared" si="1"/>
        <v>3</v>
      </c>
      <c r="Q24" s="90"/>
      <c r="R24" s="103"/>
      <c r="S24" s="74"/>
      <c r="T24" s="337"/>
      <c r="U24" s="74"/>
      <c r="V24" s="74"/>
      <c r="W24" s="337"/>
      <c r="X24" s="74"/>
      <c r="Y24" s="735"/>
      <c r="Z24" s="806"/>
      <c r="AA24" s="806"/>
      <c r="AB24" s="807"/>
      <c r="AD24" s="45"/>
      <c r="AE24" s="45"/>
      <c r="AF24" s="45"/>
      <c r="AG24" s="45"/>
      <c r="AH24" s="45"/>
      <c r="AI24" s="45"/>
      <c r="AJ24" s="45"/>
    </row>
    <row r="25" spans="1:36" ht="15.75" thickBot="1" x14ac:dyDescent="0.3">
      <c r="A25" s="91"/>
      <c r="B25" s="92"/>
      <c r="C25" s="92"/>
      <c r="D25" s="92"/>
      <c r="E25" s="92"/>
      <c r="F25" s="93"/>
      <c r="G25" s="92"/>
      <c r="H25" s="92"/>
      <c r="I25" s="92"/>
      <c r="J25" s="92"/>
      <c r="K25" s="94"/>
      <c r="L25" s="91"/>
      <c r="M25" s="97" t="s">
        <v>174</v>
      </c>
      <c r="N25" s="98">
        <f>SUM(N12:N24)</f>
        <v>41</v>
      </c>
      <c r="O25" s="97" t="s">
        <v>175</v>
      </c>
      <c r="P25" s="99">
        <f>SUM(P12:P24)</f>
        <v>46</v>
      </c>
      <c r="Q25" s="91"/>
      <c r="R25" s="94"/>
      <c r="S25" s="74"/>
      <c r="T25" s="337"/>
      <c r="U25" s="74"/>
      <c r="V25" s="74"/>
      <c r="W25" s="337"/>
      <c r="X25" s="74"/>
      <c r="Y25" s="735"/>
      <c r="Z25" s="806"/>
      <c r="AA25" s="806"/>
      <c r="AB25" s="807"/>
      <c r="AD25" s="45"/>
      <c r="AE25" s="45"/>
      <c r="AF25" s="45"/>
      <c r="AG25" s="45"/>
      <c r="AH25" s="45"/>
      <c r="AI25" s="45"/>
      <c r="AJ25" s="45"/>
    </row>
    <row r="26" spans="1:36" ht="15.95" thickBot="1" x14ac:dyDescent="0.25">
      <c r="AD26" s="45"/>
      <c r="AE26" s="45"/>
      <c r="AF26" s="45"/>
      <c r="AG26" s="45"/>
      <c r="AH26" s="45"/>
      <c r="AI26" s="45"/>
      <c r="AJ26" s="45"/>
    </row>
    <row r="27" spans="1:36" ht="15.75" thickBot="1" x14ac:dyDescent="0.3">
      <c r="K27" s="727" t="s">
        <v>179</v>
      </c>
      <c r="L27" s="728"/>
      <c r="M27" s="728"/>
      <c r="N27" s="728"/>
      <c r="O27" s="728"/>
      <c r="P27" s="887"/>
      <c r="Q27" s="123" t="s">
        <v>180</v>
      </c>
      <c r="R27" s="124" t="s">
        <v>181</v>
      </c>
      <c r="S27" s="325" t="s">
        <v>212</v>
      </c>
      <c r="T27" s="125" t="s">
        <v>176</v>
      </c>
      <c r="AD27" s="45"/>
      <c r="AE27" s="45"/>
      <c r="AF27" s="45"/>
      <c r="AG27" s="45"/>
      <c r="AH27" s="45"/>
      <c r="AI27" s="45"/>
      <c r="AJ27" s="45"/>
    </row>
    <row r="28" spans="1:36" ht="15" customHeight="1" x14ac:dyDescent="0.25">
      <c r="K28" s="117" t="s">
        <v>182</v>
      </c>
      <c r="L28" s="118">
        <v>8</v>
      </c>
      <c r="M28" s="115" t="str">
        <f>+IF(L28&lt;7,"INACEPTABLE","ACEPTABLE")</f>
        <v>ACEPTABLE</v>
      </c>
      <c r="N28" s="119" t="s">
        <v>197</v>
      </c>
      <c r="O28" s="118">
        <v>6</v>
      </c>
      <c r="P28" s="116" t="str">
        <f>+IF(O28&lt;7,"INACEPTABLE","ACEPTABLE")</f>
        <v>INACEPTABLE</v>
      </c>
      <c r="Q28" s="888">
        <f>(COUNTIF(M28:M42,"INACEPTABLE"))+(COUNTIF(P28:P42,"INACEPTABLE"))</f>
        <v>1</v>
      </c>
      <c r="R28" s="891" t="str">
        <f>+IF(Q28=1,"PENALIZACIÓN 1",IF(Q28&gt;1,"PENALIZACIÓN 1 + 2","ACEPTABLE"))</f>
        <v>PENALIZACIÓN 1</v>
      </c>
      <c r="S28" s="894">
        <v>30</v>
      </c>
      <c r="T28" s="896">
        <f>(SUM(L28:L42)+SUM(O28:O42))/S28</f>
        <v>8.0066666666666659</v>
      </c>
      <c r="AD28" s="45"/>
      <c r="AE28" s="45"/>
      <c r="AF28" s="45"/>
      <c r="AG28" s="45"/>
      <c r="AH28" s="45"/>
      <c r="AI28" s="45"/>
      <c r="AJ28" s="45"/>
    </row>
    <row r="29" spans="1:36" x14ac:dyDescent="0.25">
      <c r="K29" s="107" t="s">
        <v>183</v>
      </c>
      <c r="L29" s="101">
        <v>7</v>
      </c>
      <c r="M29" s="30" t="str">
        <f t="shared" ref="M29:M42" si="2">+IF(L29&lt;7,"INACEPTABLE","ACEPTABLE")</f>
        <v>ACEPTABLE</v>
      </c>
      <c r="N29" s="324" t="s">
        <v>198</v>
      </c>
      <c r="O29" s="101">
        <v>9</v>
      </c>
      <c r="P29" s="89" t="str">
        <f t="shared" ref="P29:P42" si="3">+IF(O29&lt;7,"INACEPTABLE","ACEPTABLE")</f>
        <v>ACEPTABLE</v>
      </c>
      <c r="Q29" s="889"/>
      <c r="R29" s="892"/>
      <c r="S29" s="894"/>
      <c r="T29" s="896"/>
      <c r="AD29" s="45"/>
      <c r="AE29" s="45"/>
      <c r="AF29" s="45"/>
      <c r="AG29" s="45"/>
      <c r="AH29" s="45"/>
      <c r="AI29" s="45"/>
      <c r="AJ29" s="45"/>
    </row>
    <row r="30" spans="1:36" x14ac:dyDescent="0.25">
      <c r="K30" s="106" t="s">
        <v>184</v>
      </c>
      <c r="L30" s="101">
        <v>8</v>
      </c>
      <c r="M30" s="30" t="str">
        <f t="shared" si="2"/>
        <v>ACEPTABLE</v>
      </c>
      <c r="N30" s="100" t="s">
        <v>199</v>
      </c>
      <c r="O30" s="101">
        <v>8</v>
      </c>
      <c r="P30" s="89" t="str">
        <f t="shared" si="3"/>
        <v>ACEPTABLE</v>
      </c>
      <c r="Q30" s="889"/>
      <c r="R30" s="892"/>
      <c r="S30" s="894"/>
      <c r="T30" s="896"/>
      <c r="AD30" s="45"/>
      <c r="AE30" s="45"/>
      <c r="AF30" s="45"/>
      <c r="AG30" s="45"/>
      <c r="AH30" s="45"/>
      <c r="AI30" s="45"/>
      <c r="AJ30" s="45"/>
    </row>
    <row r="31" spans="1:36" x14ac:dyDescent="0.25">
      <c r="K31" s="107" t="s">
        <v>185</v>
      </c>
      <c r="L31" s="101">
        <v>7</v>
      </c>
      <c r="M31" s="30" t="str">
        <f t="shared" si="2"/>
        <v>ACEPTABLE</v>
      </c>
      <c r="N31" s="324" t="s">
        <v>200</v>
      </c>
      <c r="O31" s="101">
        <v>9</v>
      </c>
      <c r="P31" s="89" t="str">
        <f t="shared" si="3"/>
        <v>ACEPTABLE</v>
      </c>
      <c r="Q31" s="889"/>
      <c r="R31" s="892"/>
      <c r="S31" s="894"/>
      <c r="T31" s="896"/>
      <c r="AD31" s="45"/>
      <c r="AE31" s="45"/>
      <c r="AF31" s="45"/>
      <c r="AG31" s="45"/>
      <c r="AH31" s="45"/>
      <c r="AI31" s="45"/>
      <c r="AJ31" s="45"/>
    </row>
    <row r="32" spans="1:36" x14ac:dyDescent="0.25">
      <c r="K32" s="106" t="s">
        <v>186</v>
      </c>
      <c r="L32" s="101">
        <v>7</v>
      </c>
      <c r="M32" s="30" t="str">
        <f t="shared" si="2"/>
        <v>ACEPTABLE</v>
      </c>
      <c r="N32" s="100" t="s">
        <v>201</v>
      </c>
      <c r="O32" s="101">
        <v>9</v>
      </c>
      <c r="P32" s="89" t="str">
        <f t="shared" si="3"/>
        <v>ACEPTABLE</v>
      </c>
      <c r="Q32" s="889"/>
      <c r="R32" s="892"/>
      <c r="S32" s="894"/>
      <c r="T32" s="896"/>
      <c r="AD32" s="45"/>
      <c r="AE32" s="45"/>
      <c r="AF32" s="45"/>
      <c r="AG32" s="45"/>
      <c r="AH32" s="45"/>
      <c r="AI32" s="45"/>
      <c r="AJ32" s="45"/>
    </row>
    <row r="33" spans="1:36" x14ac:dyDescent="0.25">
      <c r="K33" s="107" t="s">
        <v>187</v>
      </c>
      <c r="L33" s="101">
        <v>8</v>
      </c>
      <c r="M33" s="30" t="str">
        <f t="shared" si="2"/>
        <v>ACEPTABLE</v>
      </c>
      <c r="N33" s="324" t="s">
        <v>202</v>
      </c>
      <c r="O33" s="101">
        <v>9</v>
      </c>
      <c r="P33" s="89" t="str">
        <f t="shared" si="3"/>
        <v>ACEPTABLE</v>
      </c>
      <c r="Q33" s="889"/>
      <c r="R33" s="892"/>
      <c r="S33" s="894"/>
      <c r="T33" s="896"/>
      <c r="AD33" s="45"/>
      <c r="AE33" s="45"/>
      <c r="AF33" s="45"/>
      <c r="AG33" s="45"/>
      <c r="AH33" s="45"/>
      <c r="AI33" s="45"/>
      <c r="AJ33" s="45"/>
    </row>
    <row r="34" spans="1:36" x14ac:dyDescent="0.25">
      <c r="K34" s="106" t="s">
        <v>188</v>
      </c>
      <c r="L34" s="101">
        <v>7.2</v>
      </c>
      <c r="M34" s="30" t="str">
        <f t="shared" si="2"/>
        <v>ACEPTABLE</v>
      </c>
      <c r="N34" s="100" t="s">
        <v>203</v>
      </c>
      <c r="O34" s="101">
        <v>9</v>
      </c>
      <c r="P34" s="89" t="str">
        <f t="shared" si="3"/>
        <v>ACEPTABLE</v>
      </c>
      <c r="Q34" s="889"/>
      <c r="R34" s="892"/>
      <c r="S34" s="894"/>
      <c r="T34" s="896"/>
      <c r="AD34" s="45"/>
      <c r="AE34" s="45"/>
      <c r="AF34" s="45"/>
      <c r="AG34" s="45"/>
      <c r="AH34" s="45"/>
      <c r="AI34" s="45"/>
      <c r="AJ34" s="45"/>
    </row>
    <row r="35" spans="1:36" x14ac:dyDescent="0.25">
      <c r="K35" s="107" t="s">
        <v>189</v>
      </c>
      <c r="L35" s="101">
        <v>8</v>
      </c>
      <c r="M35" s="30" t="str">
        <f t="shared" si="2"/>
        <v>ACEPTABLE</v>
      </c>
      <c r="N35" s="324" t="s">
        <v>204</v>
      </c>
      <c r="O35" s="101">
        <v>9</v>
      </c>
      <c r="P35" s="89" t="str">
        <f t="shared" si="3"/>
        <v>ACEPTABLE</v>
      </c>
      <c r="Q35" s="889"/>
      <c r="R35" s="892"/>
      <c r="S35" s="894"/>
      <c r="T35" s="896"/>
      <c r="AD35" s="45"/>
      <c r="AE35" s="45"/>
      <c r="AF35" s="45"/>
      <c r="AG35" s="45"/>
      <c r="AH35" s="45"/>
      <c r="AI35" s="45"/>
      <c r="AJ35" s="45"/>
    </row>
    <row r="36" spans="1:36" x14ac:dyDescent="0.25">
      <c r="K36" s="106" t="s">
        <v>190</v>
      </c>
      <c r="L36" s="101">
        <v>8</v>
      </c>
      <c r="M36" s="30" t="str">
        <f t="shared" si="2"/>
        <v>ACEPTABLE</v>
      </c>
      <c r="N36" s="100" t="s">
        <v>205</v>
      </c>
      <c r="O36" s="101">
        <v>8</v>
      </c>
      <c r="P36" s="89" t="str">
        <f t="shared" si="3"/>
        <v>ACEPTABLE</v>
      </c>
      <c r="Q36" s="889"/>
      <c r="R36" s="892"/>
      <c r="S36" s="894"/>
      <c r="T36" s="896"/>
      <c r="AD36" s="45"/>
      <c r="AE36" s="45"/>
      <c r="AF36" s="45"/>
      <c r="AG36" s="45"/>
      <c r="AH36" s="45"/>
      <c r="AI36" s="45"/>
      <c r="AJ36" s="45"/>
    </row>
    <row r="37" spans="1:36" x14ac:dyDescent="0.25">
      <c r="K37" s="107" t="s">
        <v>191</v>
      </c>
      <c r="L37" s="101">
        <v>8</v>
      </c>
      <c r="M37" s="30" t="str">
        <f t="shared" si="2"/>
        <v>ACEPTABLE</v>
      </c>
      <c r="N37" s="324" t="s">
        <v>206</v>
      </c>
      <c r="O37" s="101">
        <v>8</v>
      </c>
      <c r="P37" s="89" t="str">
        <f t="shared" si="3"/>
        <v>ACEPTABLE</v>
      </c>
      <c r="Q37" s="889"/>
      <c r="R37" s="892"/>
      <c r="S37" s="894"/>
      <c r="T37" s="896"/>
      <c r="AD37" s="45"/>
      <c r="AE37" s="45"/>
      <c r="AF37" s="45"/>
      <c r="AG37" s="45"/>
      <c r="AH37" s="45"/>
      <c r="AI37" s="45"/>
      <c r="AJ37" s="45"/>
    </row>
    <row r="38" spans="1:36" x14ac:dyDescent="0.25">
      <c r="K38" s="106" t="s">
        <v>192</v>
      </c>
      <c r="L38" s="101">
        <v>8</v>
      </c>
      <c r="M38" s="30" t="str">
        <f t="shared" si="2"/>
        <v>ACEPTABLE</v>
      </c>
      <c r="N38" s="100" t="s">
        <v>207</v>
      </c>
      <c r="O38" s="101">
        <v>8</v>
      </c>
      <c r="P38" s="89" t="str">
        <f t="shared" si="3"/>
        <v>ACEPTABLE</v>
      </c>
      <c r="Q38" s="889"/>
      <c r="R38" s="892"/>
      <c r="S38" s="894"/>
      <c r="T38" s="896"/>
      <c r="AD38" s="45"/>
      <c r="AE38" s="45"/>
      <c r="AF38" s="45"/>
      <c r="AG38" s="45"/>
      <c r="AH38" s="45"/>
      <c r="AI38" s="45"/>
      <c r="AJ38" s="45"/>
    </row>
    <row r="39" spans="1:36" x14ac:dyDescent="0.25">
      <c r="K39" s="107" t="s">
        <v>193</v>
      </c>
      <c r="L39" s="101">
        <v>8</v>
      </c>
      <c r="M39" s="30" t="str">
        <f t="shared" si="2"/>
        <v>ACEPTABLE</v>
      </c>
      <c r="N39" s="324" t="s">
        <v>208</v>
      </c>
      <c r="O39" s="101">
        <v>8</v>
      </c>
      <c r="P39" s="89" t="str">
        <f t="shared" si="3"/>
        <v>ACEPTABLE</v>
      </c>
      <c r="Q39" s="889"/>
      <c r="R39" s="892"/>
      <c r="S39" s="894"/>
      <c r="T39" s="896"/>
      <c r="AD39" s="45"/>
      <c r="AE39" s="45"/>
      <c r="AF39" s="45"/>
      <c r="AG39" s="45"/>
      <c r="AH39" s="45"/>
      <c r="AI39" s="45"/>
      <c r="AJ39" s="45"/>
    </row>
    <row r="40" spans="1:36" x14ac:dyDescent="0.25">
      <c r="K40" s="106" t="s">
        <v>194</v>
      </c>
      <c r="L40" s="101">
        <v>8</v>
      </c>
      <c r="M40" s="30" t="str">
        <f t="shared" si="2"/>
        <v>ACEPTABLE</v>
      </c>
      <c r="N40" s="100" t="s">
        <v>209</v>
      </c>
      <c r="O40" s="101">
        <v>8</v>
      </c>
      <c r="P40" s="89" t="str">
        <f t="shared" si="3"/>
        <v>ACEPTABLE</v>
      </c>
      <c r="Q40" s="889"/>
      <c r="R40" s="892"/>
      <c r="S40" s="894"/>
      <c r="T40" s="896"/>
      <c r="AD40" s="45"/>
      <c r="AE40" s="45"/>
      <c r="AF40" s="45"/>
      <c r="AG40" s="45"/>
      <c r="AH40" s="45"/>
      <c r="AI40" s="45"/>
      <c r="AJ40" s="45"/>
    </row>
    <row r="41" spans="1:36" x14ac:dyDescent="0.25">
      <c r="K41" s="107" t="s">
        <v>195</v>
      </c>
      <c r="L41" s="101">
        <v>8</v>
      </c>
      <c r="M41" s="30" t="str">
        <f t="shared" si="2"/>
        <v>ACEPTABLE</v>
      </c>
      <c r="N41" s="324" t="s">
        <v>210</v>
      </c>
      <c r="O41" s="101">
        <v>8</v>
      </c>
      <c r="P41" s="89" t="str">
        <f t="shared" si="3"/>
        <v>ACEPTABLE</v>
      </c>
      <c r="Q41" s="889"/>
      <c r="R41" s="892"/>
      <c r="S41" s="894"/>
      <c r="T41" s="896"/>
      <c r="AD41" s="45"/>
      <c r="AE41" s="45"/>
      <c r="AF41" s="45"/>
      <c r="AG41" s="45"/>
      <c r="AH41" s="45"/>
      <c r="AI41" s="45"/>
      <c r="AJ41" s="45"/>
    </row>
    <row r="42" spans="1:36" ht="15.75" thickBot="1" x14ac:dyDescent="0.3">
      <c r="K42" s="108" t="s">
        <v>196</v>
      </c>
      <c r="L42" s="109">
        <v>8</v>
      </c>
      <c r="M42" s="110" t="str">
        <f t="shared" si="2"/>
        <v>ACEPTABLE</v>
      </c>
      <c r="N42" s="111" t="s">
        <v>211</v>
      </c>
      <c r="O42" s="109">
        <v>8</v>
      </c>
      <c r="P42" s="112" t="str">
        <f t="shared" si="3"/>
        <v>ACEPTABLE</v>
      </c>
      <c r="Q42" s="890"/>
      <c r="R42" s="893"/>
      <c r="S42" s="895"/>
      <c r="T42" s="897"/>
      <c r="AD42" s="45"/>
      <c r="AE42" s="45"/>
      <c r="AF42" s="45"/>
      <c r="AG42" s="45"/>
      <c r="AH42" s="45"/>
      <c r="AI42" s="45"/>
      <c r="AJ42" s="45"/>
    </row>
    <row r="43" spans="1:36" ht="15.95" thickBot="1" x14ac:dyDescent="0.25">
      <c r="AD43" s="45"/>
      <c r="AE43" s="45"/>
      <c r="AF43" s="45"/>
      <c r="AG43" s="45"/>
      <c r="AH43" s="45"/>
      <c r="AI43" s="45"/>
      <c r="AJ43" s="45"/>
    </row>
    <row r="44" spans="1:36" ht="18.75" thickBot="1" x14ac:dyDescent="0.4">
      <c r="A44" s="4" t="s">
        <v>178</v>
      </c>
      <c r="B44" s="5"/>
      <c r="C44" s="5"/>
      <c r="D44" s="5"/>
      <c r="E44" s="51" t="s">
        <v>272</v>
      </c>
      <c r="F44" s="5"/>
      <c r="G44" s="5"/>
      <c r="H44" s="5"/>
      <c r="I44" s="5"/>
      <c r="J44" s="5"/>
      <c r="K44" s="132" t="s">
        <v>1</v>
      </c>
      <c r="L44" s="120" t="s">
        <v>172</v>
      </c>
      <c r="M44" s="121" t="s">
        <v>1</v>
      </c>
      <c r="N44" s="121" t="s">
        <v>171</v>
      </c>
      <c r="O44" s="121" t="s">
        <v>173</v>
      </c>
      <c r="P44" s="122" t="s">
        <v>170</v>
      </c>
      <c r="Q44" s="736" t="s">
        <v>277</v>
      </c>
      <c r="R44" s="737"/>
      <c r="S44" s="738"/>
      <c r="T44" s="738"/>
      <c r="U44" s="738"/>
      <c r="V44" s="336"/>
      <c r="W44" s="336"/>
      <c r="X44" s="336"/>
      <c r="Y44" s="336"/>
      <c r="AD44" s="45"/>
      <c r="AE44" s="45"/>
      <c r="AF44" s="45"/>
      <c r="AG44" s="45"/>
      <c r="AH44" s="45"/>
      <c r="AI44" s="45"/>
      <c r="AJ44" s="45"/>
    </row>
    <row r="45" spans="1:36" x14ac:dyDescent="0.25">
      <c r="A45" s="7"/>
      <c r="B45" s="8"/>
      <c r="C45" s="8"/>
      <c r="D45" s="8"/>
      <c r="E45" s="57" t="s">
        <v>149</v>
      </c>
      <c r="F45" s="56" t="s">
        <v>113</v>
      </c>
      <c r="G45" s="59"/>
      <c r="H45" s="60"/>
      <c r="I45" s="61"/>
      <c r="J45" s="83"/>
      <c r="K45" s="102" t="s">
        <v>2</v>
      </c>
      <c r="L45" s="113">
        <v>4</v>
      </c>
      <c r="M45" s="114">
        <v>1</v>
      </c>
      <c r="N45" s="115">
        <f>+L45*M45</f>
        <v>4</v>
      </c>
      <c r="O45" s="115">
        <v>1</v>
      </c>
      <c r="P45" s="116">
        <f>+L45*O45</f>
        <v>4</v>
      </c>
      <c r="Q45" s="90"/>
      <c r="R45" s="103"/>
      <c r="S45" s="74"/>
      <c r="T45" s="337"/>
      <c r="U45" s="74"/>
      <c r="V45" s="735"/>
      <c r="W45" s="735"/>
      <c r="X45" s="735"/>
      <c r="Y45" s="735"/>
      <c r="AD45" s="45"/>
      <c r="AE45" s="45"/>
      <c r="AF45" s="45"/>
      <c r="AG45" s="45"/>
      <c r="AH45" s="45"/>
      <c r="AI45" s="45"/>
      <c r="AJ45" s="45"/>
    </row>
    <row r="46" spans="1:36" x14ac:dyDescent="0.25">
      <c r="A46" s="7"/>
      <c r="B46" s="8"/>
      <c r="C46" s="8"/>
      <c r="D46" s="8"/>
      <c r="E46" s="58" t="s">
        <v>150</v>
      </c>
      <c r="F46" s="719" t="s">
        <v>116</v>
      </c>
      <c r="G46" s="720"/>
      <c r="H46" s="720"/>
      <c r="I46" s="721"/>
      <c r="J46" s="84"/>
      <c r="K46" s="102" t="s">
        <v>2</v>
      </c>
      <c r="L46" s="96">
        <v>2</v>
      </c>
      <c r="M46" s="55">
        <v>0</v>
      </c>
      <c r="N46" s="30">
        <f t="shared" ref="N46:N51" si="4">+L46*M46</f>
        <v>0</v>
      </c>
      <c r="O46" s="30">
        <v>1</v>
      </c>
      <c r="P46" s="89">
        <f t="shared" ref="P46:P51" si="5">+L46*O46</f>
        <v>2</v>
      </c>
      <c r="Q46" s="90"/>
      <c r="R46" s="103"/>
      <c r="S46" s="74"/>
      <c r="T46" s="337"/>
      <c r="U46" s="74"/>
      <c r="V46" s="735"/>
      <c r="W46" s="735"/>
      <c r="X46" s="735"/>
      <c r="Y46" s="735"/>
      <c r="AD46" s="45"/>
      <c r="AE46" s="45"/>
      <c r="AF46" s="45"/>
      <c r="AG46" s="45"/>
      <c r="AH46" s="45"/>
      <c r="AI46" s="45"/>
      <c r="AJ46" s="45"/>
    </row>
    <row r="47" spans="1:36" x14ac:dyDescent="0.25">
      <c r="A47" s="7"/>
      <c r="B47" s="8"/>
      <c r="C47" s="8"/>
      <c r="D47" s="8"/>
      <c r="E47" s="57" t="s">
        <v>151</v>
      </c>
      <c r="F47" s="56" t="s">
        <v>118</v>
      </c>
      <c r="G47" s="59"/>
      <c r="H47" s="60"/>
      <c r="I47" s="61"/>
      <c r="J47" s="83"/>
      <c r="K47" s="102" t="s">
        <v>2</v>
      </c>
      <c r="L47" s="96">
        <v>3</v>
      </c>
      <c r="M47" s="55">
        <v>1</v>
      </c>
      <c r="N47" s="30">
        <f t="shared" si="4"/>
        <v>3</v>
      </c>
      <c r="O47" s="30">
        <v>1</v>
      </c>
      <c r="P47" s="89">
        <f t="shared" si="5"/>
        <v>3</v>
      </c>
      <c r="Q47" s="90"/>
      <c r="R47" s="103"/>
      <c r="S47" s="74"/>
      <c r="T47" s="337"/>
      <c r="U47" s="74"/>
      <c r="V47" s="735"/>
      <c r="W47" s="735"/>
      <c r="X47" s="735"/>
      <c r="Y47" s="735"/>
      <c r="AD47" s="45"/>
      <c r="AE47" s="45"/>
      <c r="AF47" s="45"/>
      <c r="AG47" s="45"/>
      <c r="AH47" s="45"/>
      <c r="AI47" s="45"/>
      <c r="AJ47" s="45"/>
    </row>
    <row r="48" spans="1:36" x14ac:dyDescent="0.25">
      <c r="A48" s="11"/>
      <c r="B48" s="8"/>
      <c r="C48" s="8"/>
      <c r="D48" s="8"/>
      <c r="E48" s="58" t="s">
        <v>152</v>
      </c>
      <c r="F48" s="719" t="s">
        <v>141</v>
      </c>
      <c r="G48" s="720"/>
      <c r="H48" s="720"/>
      <c r="I48" s="721"/>
      <c r="J48" s="84"/>
      <c r="K48" s="102" t="s">
        <v>2</v>
      </c>
      <c r="L48" s="96">
        <v>3</v>
      </c>
      <c r="M48" s="55">
        <v>1</v>
      </c>
      <c r="N48" s="30">
        <f t="shared" si="4"/>
        <v>3</v>
      </c>
      <c r="O48" s="30">
        <v>1</v>
      </c>
      <c r="P48" s="89">
        <f t="shared" si="5"/>
        <v>3</v>
      </c>
      <c r="Q48" s="90"/>
      <c r="R48" s="103"/>
      <c r="S48" s="74"/>
      <c r="T48" s="337"/>
      <c r="U48" s="74"/>
      <c r="V48" s="735"/>
      <c r="W48" s="735"/>
      <c r="X48" s="735"/>
      <c r="Y48" s="735"/>
    </row>
    <row r="49" spans="1:25" x14ac:dyDescent="0.25">
      <c r="A49" s="11"/>
      <c r="B49" s="8"/>
      <c r="C49" s="8"/>
      <c r="D49" s="8"/>
      <c r="E49" s="57" t="s">
        <v>153</v>
      </c>
      <c r="F49" s="56" t="s">
        <v>315</v>
      </c>
      <c r="G49" s="59"/>
      <c r="H49" s="60"/>
      <c r="I49" s="61"/>
      <c r="J49" s="83"/>
      <c r="K49" s="102" t="s">
        <v>2</v>
      </c>
      <c r="L49" s="96">
        <v>3</v>
      </c>
      <c r="M49" s="55">
        <v>0</v>
      </c>
      <c r="N49" s="30">
        <f t="shared" si="4"/>
        <v>0</v>
      </c>
      <c r="O49" s="30">
        <v>1</v>
      </c>
      <c r="P49" s="89">
        <f t="shared" si="5"/>
        <v>3</v>
      </c>
      <c r="Q49" s="90"/>
      <c r="R49" s="103"/>
      <c r="S49" s="74"/>
      <c r="T49" s="337"/>
      <c r="U49" s="74"/>
      <c r="V49" s="735"/>
      <c r="W49" s="735"/>
      <c r="X49" s="735"/>
      <c r="Y49" s="735"/>
    </row>
    <row r="50" spans="1:25" x14ac:dyDescent="0.2">
      <c r="A50" s="11"/>
      <c r="B50" s="8"/>
      <c r="C50" s="8"/>
      <c r="D50" s="8"/>
      <c r="E50" s="58" t="s">
        <v>154</v>
      </c>
      <c r="F50" s="719" t="s">
        <v>119</v>
      </c>
      <c r="G50" s="720"/>
      <c r="H50" s="720"/>
      <c r="I50" s="721"/>
      <c r="J50" s="84"/>
      <c r="K50" s="102" t="s">
        <v>2</v>
      </c>
      <c r="L50" s="96">
        <v>5</v>
      </c>
      <c r="M50" s="55">
        <v>1</v>
      </c>
      <c r="N50" s="30">
        <f t="shared" si="4"/>
        <v>5</v>
      </c>
      <c r="O50" s="30">
        <v>1</v>
      </c>
      <c r="P50" s="89">
        <f t="shared" si="5"/>
        <v>5</v>
      </c>
      <c r="Q50" s="722" t="s">
        <v>225</v>
      </c>
      <c r="R50" s="723"/>
    </row>
    <row r="51" spans="1:25" x14ac:dyDescent="0.25">
      <c r="A51" s="11"/>
      <c r="B51" s="8"/>
      <c r="C51" s="8"/>
      <c r="D51" s="8"/>
      <c r="E51" s="57" t="s">
        <v>155</v>
      </c>
      <c r="F51" s="56" t="s">
        <v>142</v>
      </c>
      <c r="G51" s="59"/>
      <c r="H51" s="60"/>
      <c r="I51" s="61"/>
      <c r="J51" s="83"/>
      <c r="K51" s="102" t="s">
        <v>2</v>
      </c>
      <c r="L51" s="96">
        <v>1</v>
      </c>
      <c r="M51" s="55">
        <v>1</v>
      </c>
      <c r="N51" s="30">
        <f t="shared" si="4"/>
        <v>1</v>
      </c>
      <c r="O51" s="30">
        <v>1</v>
      </c>
      <c r="P51" s="89">
        <f t="shared" si="5"/>
        <v>1</v>
      </c>
      <c r="Q51" s="104">
        <f>+N52/P52*10</f>
        <v>7.6190476190476186</v>
      </c>
      <c r="R51" s="105" t="str">
        <f>+IF(Q51&lt;7,"INACEPTABLE","ACEPTABLE")</f>
        <v>ACEPTABLE</v>
      </c>
    </row>
    <row r="52" spans="1:25" ht="15.75" thickBot="1" x14ac:dyDescent="0.3">
      <c r="A52" s="12"/>
      <c r="B52" s="13"/>
      <c r="C52" s="13"/>
      <c r="D52" s="13"/>
      <c r="E52" s="13"/>
      <c r="F52" s="52"/>
      <c r="G52" s="13"/>
      <c r="H52" s="13"/>
      <c r="I52" s="13"/>
      <c r="J52" s="13"/>
      <c r="K52" s="13"/>
      <c r="L52" s="91"/>
      <c r="M52" s="97" t="s">
        <v>174</v>
      </c>
      <c r="N52" s="98">
        <f>SUM(N45:N51)</f>
        <v>16</v>
      </c>
      <c r="O52" s="97" t="s">
        <v>175</v>
      </c>
      <c r="P52" s="99">
        <f>SUM(P45:P51)</f>
        <v>21</v>
      </c>
      <c r="Q52" s="91"/>
      <c r="R52" s="94"/>
    </row>
    <row r="53" spans="1:25" ht="15.95" thickBot="1" x14ac:dyDescent="0.25"/>
    <row r="54" spans="1:25" ht="15.75" thickBot="1" x14ac:dyDescent="0.3">
      <c r="K54" s="898" t="s">
        <v>179</v>
      </c>
      <c r="L54" s="899"/>
      <c r="M54" s="899"/>
      <c r="N54" s="123" t="s">
        <v>180</v>
      </c>
      <c r="O54" s="124" t="s">
        <v>181</v>
      </c>
      <c r="P54" s="325" t="s">
        <v>212</v>
      </c>
      <c r="Q54" s="125" t="s">
        <v>226</v>
      </c>
    </row>
    <row r="55" spans="1:25" ht="18.75" x14ac:dyDescent="0.35">
      <c r="K55" s="117" t="s">
        <v>399</v>
      </c>
      <c r="L55" s="118">
        <v>8</v>
      </c>
      <c r="M55" s="115" t="str">
        <f>+IF(L55&lt;7,"INACEPTABLE","ACEPTABLE")</f>
        <v>ACEPTABLE</v>
      </c>
      <c r="N55" s="900">
        <f>(COUNTIF(M55:M59,"INACEPTABLE"))</f>
        <v>1</v>
      </c>
      <c r="O55" s="903" t="str">
        <f>+IF(N55=1,"PENALIZACIÓN 1",IF(N55&gt;1,"PENALIZACIÓN 1 + 2","ACEPTABLE"))</f>
        <v>PENALIZACIÓN 1</v>
      </c>
      <c r="P55" s="906">
        <v>5</v>
      </c>
      <c r="Q55" s="909">
        <f>SUM(L55:L59)/P55</f>
        <v>6.8</v>
      </c>
    </row>
    <row r="56" spans="1:25" ht="18.75" x14ac:dyDescent="0.35">
      <c r="K56" s="107" t="s">
        <v>400</v>
      </c>
      <c r="L56" s="101">
        <v>4</v>
      </c>
      <c r="M56" s="30" t="str">
        <f t="shared" ref="M56:M59" si="6">+IF(L56&lt;7,"INACEPTABLE","ACEPTABLE")</f>
        <v>INACEPTABLE</v>
      </c>
      <c r="N56" s="901"/>
      <c r="O56" s="904"/>
      <c r="P56" s="907"/>
      <c r="Q56" s="910"/>
    </row>
    <row r="57" spans="1:25" ht="18.75" x14ac:dyDescent="0.35">
      <c r="K57" s="106" t="s">
        <v>401</v>
      </c>
      <c r="L57" s="101">
        <v>8</v>
      </c>
      <c r="M57" s="30" t="str">
        <f t="shared" si="6"/>
        <v>ACEPTABLE</v>
      </c>
      <c r="N57" s="901"/>
      <c r="O57" s="904"/>
      <c r="P57" s="907"/>
      <c r="Q57" s="910"/>
    </row>
    <row r="58" spans="1:25" ht="18.75" x14ac:dyDescent="0.35">
      <c r="K58" s="107" t="s">
        <v>402</v>
      </c>
      <c r="L58" s="101">
        <v>7</v>
      </c>
      <c r="M58" s="30" t="str">
        <f t="shared" si="6"/>
        <v>ACEPTABLE</v>
      </c>
      <c r="N58" s="901"/>
      <c r="O58" s="904"/>
      <c r="P58" s="907"/>
      <c r="Q58" s="910"/>
    </row>
    <row r="59" spans="1:25" ht="19.5" thickBot="1" x14ac:dyDescent="0.4">
      <c r="K59" s="108" t="s">
        <v>403</v>
      </c>
      <c r="L59" s="109">
        <v>7</v>
      </c>
      <c r="M59" s="110" t="str">
        <f t="shared" si="6"/>
        <v>ACEPTABLE</v>
      </c>
      <c r="N59" s="902"/>
      <c r="O59" s="905"/>
      <c r="P59" s="908"/>
      <c r="Q59" s="911"/>
    </row>
    <row r="60" spans="1:25" ht="15.95" thickBot="1" x14ac:dyDescent="0.25"/>
    <row r="61" spans="1:25" ht="15.75" thickBot="1" x14ac:dyDescent="0.3">
      <c r="A61" s="85" t="s">
        <v>162</v>
      </c>
      <c r="B61" s="86"/>
      <c r="C61" s="86"/>
      <c r="D61" s="86"/>
      <c r="E61" s="87" t="s">
        <v>273</v>
      </c>
      <c r="F61" s="86"/>
      <c r="G61" s="86"/>
      <c r="H61" s="86"/>
      <c r="I61" s="86"/>
      <c r="J61" s="86"/>
      <c r="K61" s="95" t="s">
        <v>1</v>
      </c>
      <c r="L61" s="120" t="s">
        <v>172</v>
      </c>
      <c r="M61" s="121" t="s">
        <v>1</v>
      </c>
      <c r="N61" s="121" t="s">
        <v>171</v>
      </c>
      <c r="O61" s="121" t="s">
        <v>173</v>
      </c>
      <c r="P61" s="122" t="s">
        <v>170</v>
      </c>
      <c r="Q61" s="736" t="s">
        <v>213</v>
      </c>
      <c r="R61" s="737"/>
      <c r="S61" s="125" t="s">
        <v>214</v>
      </c>
    </row>
    <row r="62" spans="1:25" x14ac:dyDescent="0.25">
      <c r="A62" s="88"/>
      <c r="B62" s="8"/>
      <c r="C62" s="8"/>
      <c r="D62" s="8"/>
      <c r="E62" s="57" t="s">
        <v>156</v>
      </c>
      <c r="F62" s="56" t="s">
        <v>125</v>
      </c>
      <c r="G62" s="59"/>
      <c r="H62" s="60"/>
      <c r="I62" s="61"/>
      <c r="J62" s="83"/>
      <c r="K62" s="89" t="s">
        <v>2</v>
      </c>
      <c r="L62" s="113">
        <v>4</v>
      </c>
      <c r="M62" s="114">
        <v>1</v>
      </c>
      <c r="N62" s="115">
        <f>+L62*M62</f>
        <v>4</v>
      </c>
      <c r="O62" s="115">
        <v>1</v>
      </c>
      <c r="P62" s="116">
        <f>+L62*O62</f>
        <v>4</v>
      </c>
      <c r="Q62" s="90"/>
      <c r="R62" s="103"/>
      <c r="S62" s="784" t="str">
        <f>+IF(R65="INACEPTABLE","PENALIZACIÓN","ACEPTABLE")</f>
        <v>PENALIZACIÓN</v>
      </c>
    </row>
    <row r="63" spans="1:25" x14ac:dyDescent="0.25">
      <c r="A63" s="88"/>
      <c r="B63" s="8"/>
      <c r="C63" s="8"/>
      <c r="D63" s="8"/>
      <c r="E63" s="58" t="s">
        <v>157</v>
      </c>
      <c r="F63" s="719" t="s">
        <v>143</v>
      </c>
      <c r="G63" s="720"/>
      <c r="H63" s="720"/>
      <c r="I63" s="721"/>
      <c r="J63" s="84"/>
      <c r="K63" s="89" t="s">
        <v>2</v>
      </c>
      <c r="L63" s="96">
        <v>3</v>
      </c>
      <c r="M63" s="55">
        <v>0</v>
      </c>
      <c r="N63" s="30">
        <f t="shared" ref="N63:N64" si="7">+L63*M63</f>
        <v>0</v>
      </c>
      <c r="O63" s="30">
        <v>1</v>
      </c>
      <c r="P63" s="89">
        <f t="shared" ref="P63:P64" si="8">+L63*O63</f>
        <v>3</v>
      </c>
      <c r="Q63" s="90"/>
      <c r="R63" s="103"/>
      <c r="S63" s="785"/>
    </row>
    <row r="64" spans="1:25" x14ac:dyDescent="0.25">
      <c r="A64" s="88"/>
      <c r="B64" s="8"/>
      <c r="C64" s="8"/>
      <c r="D64" s="8"/>
      <c r="E64" s="57" t="s">
        <v>158</v>
      </c>
      <c r="F64" s="56" t="s">
        <v>477</v>
      </c>
      <c r="G64" s="59"/>
      <c r="H64" s="60"/>
      <c r="I64" s="61"/>
      <c r="J64" s="83"/>
      <c r="K64" s="89" t="s">
        <v>2</v>
      </c>
      <c r="L64" s="96">
        <v>2</v>
      </c>
      <c r="M64" s="127">
        <v>1</v>
      </c>
      <c r="N64" s="128">
        <f t="shared" si="7"/>
        <v>2</v>
      </c>
      <c r="O64" s="128">
        <v>1</v>
      </c>
      <c r="P64" s="129">
        <f t="shared" si="8"/>
        <v>2</v>
      </c>
      <c r="Q64" s="722" t="s">
        <v>213</v>
      </c>
      <c r="R64" s="723"/>
      <c r="S64" s="785"/>
    </row>
    <row r="65" spans="1:30" ht="15.75" thickBot="1" x14ac:dyDescent="0.3">
      <c r="A65" s="91"/>
      <c r="B65" s="92"/>
      <c r="C65" s="92"/>
      <c r="D65" s="92"/>
      <c r="E65" s="92"/>
      <c r="F65" s="133"/>
      <c r="G65" s="92"/>
      <c r="H65" s="92"/>
      <c r="I65" s="92"/>
      <c r="J65" s="92"/>
      <c r="K65" s="94"/>
      <c r="L65" s="91"/>
      <c r="M65" s="97" t="s">
        <v>174</v>
      </c>
      <c r="N65" s="98">
        <f>SUM(N62:N64)</f>
        <v>6</v>
      </c>
      <c r="O65" s="97" t="s">
        <v>175</v>
      </c>
      <c r="P65" s="99">
        <f>SUM(P62:P64)</f>
        <v>9</v>
      </c>
      <c r="Q65" s="130">
        <f>+N65/P65*10</f>
        <v>6.6666666666666661</v>
      </c>
      <c r="R65" s="131" t="str">
        <f>+IF(Q65&lt;7,"INACEPTABLE","ACEPTABLE")</f>
        <v>INACEPTABLE</v>
      </c>
      <c r="S65" s="786"/>
    </row>
    <row r="67" spans="1:30" ht="15.75" thickBot="1" x14ac:dyDescent="0.3"/>
    <row r="68" spans="1:30" ht="15.75" thickBot="1" x14ac:dyDescent="0.3">
      <c r="A68" s="85" t="s">
        <v>233</v>
      </c>
      <c r="B68" s="5"/>
      <c r="C68" s="5"/>
      <c r="D68" s="5"/>
      <c r="E68" s="87" t="s">
        <v>274</v>
      </c>
      <c r="F68" s="17"/>
      <c r="G68" s="5"/>
      <c r="H68" s="5"/>
      <c r="I68" s="5"/>
      <c r="J68" s="5"/>
      <c r="K68" s="95" t="s">
        <v>1</v>
      </c>
      <c r="L68" s="120" t="s">
        <v>172</v>
      </c>
      <c r="M68" s="121" t="s">
        <v>1</v>
      </c>
      <c r="N68" s="121" t="s">
        <v>171</v>
      </c>
      <c r="O68" s="121" t="s">
        <v>173</v>
      </c>
      <c r="P68" s="122" t="s">
        <v>170</v>
      </c>
      <c r="Q68" s="736" t="s">
        <v>215</v>
      </c>
      <c r="R68" s="808"/>
      <c r="S68" s="125" t="s">
        <v>214</v>
      </c>
      <c r="AD68" s="151"/>
    </row>
    <row r="69" spans="1:30" x14ac:dyDescent="0.25">
      <c r="A69" s="11"/>
      <c r="B69" s="8"/>
      <c r="C69" s="8"/>
      <c r="D69" s="8"/>
      <c r="E69" s="57" t="s">
        <v>159</v>
      </c>
      <c r="F69" s="56" t="s">
        <v>123</v>
      </c>
      <c r="G69" s="59"/>
      <c r="H69" s="60"/>
      <c r="I69" s="61"/>
      <c r="J69" s="83"/>
      <c r="K69" s="89" t="s">
        <v>2</v>
      </c>
      <c r="L69" s="113">
        <v>2</v>
      </c>
      <c r="M69" s="114">
        <v>1</v>
      </c>
      <c r="N69" s="115">
        <f>+L69*M69</f>
        <v>2</v>
      </c>
      <c r="O69" s="115">
        <v>1</v>
      </c>
      <c r="P69" s="116">
        <f>+L69*O69</f>
        <v>2</v>
      </c>
      <c r="Q69" s="8"/>
      <c r="R69" s="10"/>
      <c r="S69" s="784" t="str">
        <f>+IF(R73="INACEPTABLE","PENALIZACIÓN","ACEPTABLE")</f>
        <v>PENALIZACIÓN</v>
      </c>
    </row>
    <row r="70" spans="1:30" x14ac:dyDescent="0.25">
      <c r="A70" s="11"/>
      <c r="B70" s="8"/>
      <c r="C70" s="8"/>
      <c r="D70" s="8"/>
      <c r="E70" s="58" t="s">
        <v>160</v>
      </c>
      <c r="F70" s="719" t="s">
        <v>121</v>
      </c>
      <c r="G70" s="720"/>
      <c r="H70" s="720"/>
      <c r="I70" s="721"/>
      <c r="J70" s="84"/>
      <c r="K70" s="89" t="s">
        <v>2</v>
      </c>
      <c r="L70" s="96">
        <v>5</v>
      </c>
      <c r="M70" s="55">
        <v>0</v>
      </c>
      <c r="N70" s="30">
        <f t="shared" ref="N70:N72" si="9">+L70*M70</f>
        <v>0</v>
      </c>
      <c r="O70" s="30">
        <v>1</v>
      </c>
      <c r="P70" s="89">
        <f t="shared" ref="P70:P72" si="10">+L70*O70</f>
        <v>5</v>
      </c>
      <c r="Q70" s="90"/>
      <c r="R70" s="103"/>
      <c r="S70" s="785"/>
    </row>
    <row r="71" spans="1:30" x14ac:dyDescent="0.25">
      <c r="A71" s="11"/>
      <c r="B71" s="8"/>
      <c r="C71" s="8"/>
      <c r="D71" s="8"/>
      <c r="E71" s="57" t="s">
        <v>161</v>
      </c>
      <c r="F71" s="56" t="s">
        <v>313</v>
      </c>
      <c r="G71" s="59"/>
      <c r="H71" s="60"/>
      <c r="I71" s="61"/>
      <c r="J71" s="83"/>
      <c r="K71" s="89" t="s">
        <v>2</v>
      </c>
      <c r="L71" s="96">
        <v>3</v>
      </c>
      <c r="M71" s="55">
        <v>1</v>
      </c>
      <c r="N71" s="30">
        <f t="shared" si="9"/>
        <v>3</v>
      </c>
      <c r="O71" s="30">
        <v>1</v>
      </c>
      <c r="P71" s="89">
        <f t="shared" si="10"/>
        <v>3</v>
      </c>
      <c r="Q71" s="90"/>
      <c r="R71" s="103"/>
      <c r="S71" s="785"/>
    </row>
    <row r="72" spans="1:30" x14ac:dyDescent="0.25">
      <c r="A72" s="11"/>
      <c r="B72" s="8"/>
      <c r="C72" s="8"/>
      <c r="D72" s="8"/>
      <c r="E72" s="58" t="s">
        <v>314</v>
      </c>
      <c r="F72" s="719" t="s">
        <v>124</v>
      </c>
      <c r="G72" s="720"/>
      <c r="H72" s="720"/>
      <c r="I72" s="721"/>
      <c r="J72" s="84"/>
      <c r="K72" s="89" t="s">
        <v>2</v>
      </c>
      <c r="L72" s="96">
        <v>3</v>
      </c>
      <c r="M72" s="55">
        <v>1</v>
      </c>
      <c r="N72" s="30">
        <f t="shared" si="9"/>
        <v>3</v>
      </c>
      <c r="O72" s="30">
        <v>1</v>
      </c>
      <c r="P72" s="89">
        <f t="shared" si="10"/>
        <v>3</v>
      </c>
      <c r="Q72" s="722" t="s">
        <v>215</v>
      </c>
      <c r="R72" s="723"/>
      <c r="S72" s="785"/>
    </row>
    <row r="73" spans="1:30" ht="15.75" thickBot="1" x14ac:dyDescent="0.3">
      <c r="A73" s="12"/>
      <c r="B73" s="13"/>
      <c r="C73" s="13"/>
      <c r="D73" s="13"/>
      <c r="E73" s="13"/>
      <c r="F73" s="13"/>
      <c r="G73" s="13"/>
      <c r="H73" s="13"/>
      <c r="I73" s="13"/>
      <c r="J73" s="13"/>
      <c r="K73" s="13"/>
      <c r="L73" s="13"/>
      <c r="M73" s="97" t="s">
        <v>174</v>
      </c>
      <c r="N73" s="98">
        <f>SUM(N69:N72)</f>
        <v>8</v>
      </c>
      <c r="O73" s="97" t="s">
        <v>175</v>
      </c>
      <c r="P73" s="99">
        <f>SUM(P69:P72)</f>
        <v>13</v>
      </c>
      <c r="Q73" s="130">
        <f>+N73/P73*10</f>
        <v>6.1538461538461542</v>
      </c>
      <c r="R73" s="131" t="str">
        <f>+IF(Q73&lt;7,"INACEPTABLE","ACEPTABLE")</f>
        <v>INACEPTABLE</v>
      </c>
      <c r="S73" s="786"/>
    </row>
    <row r="74" spans="1:30" ht="15.75" thickBot="1" x14ac:dyDescent="0.3"/>
    <row r="75" spans="1:30" ht="15.75" thickBot="1" x14ac:dyDescent="0.3">
      <c r="A75" s="803" t="s">
        <v>163</v>
      </c>
      <c r="B75" s="804"/>
      <c r="C75" s="804"/>
      <c r="D75" s="804"/>
      <c r="E75" s="804"/>
      <c r="F75" s="804"/>
      <c r="G75" s="804"/>
      <c r="H75" s="804"/>
      <c r="I75" s="804"/>
      <c r="J75" s="804"/>
      <c r="K75" s="804"/>
      <c r="L75" s="804"/>
      <c r="M75" s="804"/>
      <c r="N75" s="804"/>
      <c r="O75" s="804"/>
      <c r="P75" s="804"/>
      <c r="Q75" s="804"/>
      <c r="R75" s="805"/>
    </row>
    <row r="76" spans="1:30" ht="22.5" customHeight="1" thickBot="1" x14ac:dyDescent="0.3"/>
    <row r="77" spans="1:30" x14ac:dyDescent="0.25">
      <c r="A77" s="264" t="s">
        <v>293</v>
      </c>
      <c r="B77" s="5"/>
      <c r="C77" s="5"/>
      <c r="D77" s="5"/>
      <c r="E77" s="51"/>
      <c r="F77" s="5"/>
      <c r="G77" s="5"/>
      <c r="H77" s="5"/>
      <c r="I77" s="5"/>
      <c r="J77" s="5"/>
      <c r="K77" s="5"/>
      <c r="L77" s="262"/>
      <c r="M77" s="5"/>
      <c r="N77" s="5"/>
      <c r="O77" s="5"/>
      <c r="P77" s="15"/>
      <c r="Q77" s="15"/>
      <c r="R77" s="6"/>
    </row>
    <row r="78" spans="1:30" x14ac:dyDescent="0.25">
      <c r="A78" s="11"/>
      <c r="B78" s="8"/>
      <c r="C78" s="8"/>
      <c r="D78" s="8"/>
      <c r="E78" s="8"/>
      <c r="F78" s="8"/>
      <c r="G78" s="8"/>
      <c r="H78" s="8"/>
      <c r="I78" s="8"/>
      <c r="J78" s="24" t="s">
        <v>164</v>
      </c>
      <c r="K78" s="250" t="s">
        <v>165</v>
      </c>
      <c r="L78" s="90"/>
      <c r="M78" s="8"/>
      <c r="N78" s="8"/>
      <c r="O78" s="8"/>
      <c r="P78" s="8"/>
      <c r="Q78" s="8"/>
      <c r="R78" s="10"/>
    </row>
    <row r="79" spans="1:30" x14ac:dyDescent="0.25">
      <c r="A79" s="11"/>
      <c r="B79" s="8"/>
      <c r="C79" s="8"/>
      <c r="D79" s="8"/>
      <c r="E79" s="57" t="s">
        <v>278</v>
      </c>
      <c r="F79" s="56" t="s">
        <v>111</v>
      </c>
      <c r="G79" s="59"/>
      <c r="H79" s="60"/>
      <c r="I79" s="61"/>
      <c r="J79" s="55">
        <v>30</v>
      </c>
      <c r="K79" s="135">
        <v>30</v>
      </c>
      <c r="L79" s="90"/>
      <c r="M79" s="8"/>
      <c r="N79" s="8"/>
      <c r="O79" s="8"/>
      <c r="P79" s="8"/>
      <c r="Q79" s="8"/>
      <c r="R79" s="10"/>
    </row>
    <row r="80" spans="1:30" ht="14.25" customHeight="1" x14ac:dyDescent="0.25">
      <c r="A80" s="11"/>
      <c r="B80" s="8"/>
      <c r="C80" s="8"/>
      <c r="D80" s="8"/>
      <c r="E80" s="58" t="s">
        <v>279</v>
      </c>
      <c r="F80" s="719" t="s">
        <v>145</v>
      </c>
      <c r="G80" s="720"/>
      <c r="H80" s="720"/>
      <c r="I80" s="721"/>
      <c r="J80" s="55">
        <v>30</v>
      </c>
      <c r="K80" s="135">
        <v>30</v>
      </c>
      <c r="L80" s="90"/>
      <c r="M80" s="8"/>
      <c r="N80" s="8"/>
      <c r="O80" s="8"/>
      <c r="P80" s="54"/>
      <c r="Q80" s="8"/>
      <c r="R80" s="10"/>
    </row>
    <row r="81" spans="1:18" ht="14.25" customHeight="1" x14ac:dyDescent="0.25">
      <c r="A81" s="11"/>
      <c r="B81" s="8"/>
      <c r="C81" s="8"/>
      <c r="D81" s="8"/>
      <c r="E81" s="57" t="s">
        <v>280</v>
      </c>
      <c r="F81" s="56" t="s">
        <v>144</v>
      </c>
      <c r="G81" s="59"/>
      <c r="H81" s="60"/>
      <c r="I81" s="61"/>
      <c r="J81" s="55">
        <v>30</v>
      </c>
      <c r="K81" s="135">
        <v>30</v>
      </c>
      <c r="L81" s="90"/>
      <c r="M81" s="8"/>
      <c r="N81" s="8"/>
      <c r="O81" s="8"/>
      <c r="P81" s="8"/>
      <c r="Q81" s="8"/>
      <c r="R81" s="10"/>
    </row>
    <row r="82" spans="1:18" ht="14.25" customHeight="1" x14ac:dyDescent="0.25">
      <c r="A82" s="11"/>
      <c r="B82" s="8"/>
      <c r="C82" s="8"/>
      <c r="D82" s="8"/>
      <c r="E82" s="58" t="s">
        <v>281</v>
      </c>
      <c r="F82" s="719" t="s">
        <v>112</v>
      </c>
      <c r="G82" s="720"/>
      <c r="H82" s="720"/>
      <c r="I82" s="721"/>
      <c r="J82" s="55">
        <v>30</v>
      </c>
      <c r="K82" s="135">
        <v>30</v>
      </c>
      <c r="L82" s="90"/>
      <c r="M82" s="8"/>
      <c r="N82" s="8"/>
      <c r="O82" s="8"/>
      <c r="P82" s="8"/>
      <c r="Q82" s="8"/>
      <c r="R82" s="10"/>
    </row>
    <row r="83" spans="1:18" ht="14.25" customHeight="1" thickBot="1" x14ac:dyDescent="0.3">
      <c r="A83" s="11"/>
      <c r="B83" s="8"/>
      <c r="C83" s="8"/>
      <c r="D83" s="8"/>
      <c r="E83" s="57" t="s">
        <v>282</v>
      </c>
      <c r="F83" s="56" t="s">
        <v>114</v>
      </c>
      <c r="G83" s="59"/>
      <c r="H83" s="60"/>
      <c r="I83" s="61"/>
      <c r="J83" s="55">
        <v>30</v>
      </c>
      <c r="K83" s="135">
        <v>30</v>
      </c>
      <c r="L83" s="90"/>
      <c r="M83" s="8"/>
      <c r="N83" s="8"/>
      <c r="O83" s="8"/>
      <c r="P83" s="8"/>
      <c r="Q83" s="8"/>
      <c r="R83" s="10"/>
    </row>
    <row r="84" spans="1:18" ht="14.25" customHeight="1" thickBot="1" x14ac:dyDescent="0.3">
      <c r="A84" s="11"/>
      <c r="B84" s="8"/>
      <c r="C84" s="8"/>
      <c r="D84" s="8"/>
      <c r="E84" s="58" t="s">
        <v>283</v>
      </c>
      <c r="F84" s="719" t="s">
        <v>115</v>
      </c>
      <c r="G84" s="720"/>
      <c r="H84" s="720"/>
      <c r="I84" s="721"/>
      <c r="J84" s="55">
        <v>30</v>
      </c>
      <c r="K84" s="135">
        <v>30</v>
      </c>
      <c r="L84" s="90"/>
      <c r="M84" s="8"/>
      <c r="N84" s="8"/>
      <c r="O84" s="274" t="s">
        <v>304</v>
      </c>
      <c r="P84" s="272">
        <f>+K89/J89</f>
        <v>1</v>
      </c>
      <c r="Q84" s="273" t="str">
        <f>+IF(P84&lt;1,"INACEPTABLE","ACEPTABLE")</f>
        <v>ACEPTABLE</v>
      </c>
      <c r="R84" s="10"/>
    </row>
    <row r="85" spans="1:18" ht="14.25" customHeight="1" x14ac:dyDescent="0.25">
      <c r="A85" s="11"/>
      <c r="B85" s="8"/>
      <c r="C85" s="8"/>
      <c r="D85" s="8"/>
      <c r="E85" s="57" t="s">
        <v>284</v>
      </c>
      <c r="F85" s="56" t="s">
        <v>117</v>
      </c>
      <c r="G85" s="59"/>
      <c r="H85" s="60"/>
      <c r="I85" s="61"/>
      <c r="J85" s="55">
        <v>30</v>
      </c>
      <c r="K85" s="135">
        <v>30</v>
      </c>
      <c r="L85" s="90"/>
      <c r="M85" s="8"/>
      <c r="N85" s="8"/>
      <c r="O85" s="8"/>
      <c r="P85" s="8"/>
      <c r="Q85" s="8"/>
      <c r="R85" s="10"/>
    </row>
    <row r="86" spans="1:18" ht="14.25" customHeight="1" x14ac:dyDescent="0.25">
      <c r="A86" s="11"/>
      <c r="B86" s="8"/>
      <c r="C86" s="8"/>
      <c r="D86" s="8"/>
      <c r="E86" s="58" t="s">
        <v>285</v>
      </c>
      <c r="F86" s="719" t="s">
        <v>146</v>
      </c>
      <c r="G86" s="720"/>
      <c r="H86" s="720"/>
      <c r="I86" s="721"/>
      <c r="J86" s="55">
        <v>30</v>
      </c>
      <c r="K86" s="135">
        <v>30</v>
      </c>
      <c r="L86" s="90"/>
      <c r="M86" s="8"/>
      <c r="N86" s="8"/>
      <c r="O86" s="8"/>
      <c r="P86" s="8"/>
      <c r="Q86" s="8"/>
      <c r="R86" s="10"/>
    </row>
    <row r="87" spans="1:18" ht="14.25" customHeight="1" x14ac:dyDescent="0.25">
      <c r="A87" s="11"/>
      <c r="B87" s="8"/>
      <c r="C87" s="8"/>
      <c r="D87" s="8"/>
      <c r="E87" s="57" t="s">
        <v>286</v>
      </c>
      <c r="F87" s="56" t="s">
        <v>120</v>
      </c>
      <c r="G87" s="59"/>
      <c r="H87" s="60"/>
      <c r="I87" s="61"/>
      <c r="J87" s="55">
        <v>30</v>
      </c>
      <c r="K87" s="135">
        <v>30</v>
      </c>
      <c r="L87" s="90"/>
      <c r="M87" s="8"/>
      <c r="N87" s="8"/>
      <c r="O87" s="8"/>
      <c r="P87" s="8"/>
      <c r="Q87" s="8"/>
      <c r="R87" s="10"/>
    </row>
    <row r="88" spans="1:18" ht="14.25" customHeight="1" x14ac:dyDescent="0.25">
      <c r="A88" s="11"/>
      <c r="B88" s="8"/>
      <c r="C88" s="8"/>
      <c r="D88" s="8"/>
      <c r="E88" s="58" t="s">
        <v>287</v>
      </c>
      <c r="F88" s="719" t="s">
        <v>267</v>
      </c>
      <c r="G88" s="720"/>
      <c r="H88" s="720"/>
      <c r="I88" s="721"/>
      <c r="J88" s="55">
        <v>30</v>
      </c>
      <c r="K88" s="135">
        <v>30</v>
      </c>
      <c r="L88" s="90"/>
      <c r="M88" s="8"/>
      <c r="N88" s="8"/>
      <c r="O88" s="8"/>
      <c r="P88" s="54"/>
      <c r="Q88" s="8"/>
      <c r="R88" s="10"/>
    </row>
    <row r="89" spans="1:18" ht="14.25" customHeight="1" x14ac:dyDescent="0.25">
      <c r="A89" s="11"/>
      <c r="B89" s="8"/>
      <c r="C89" s="8"/>
      <c r="D89" s="8"/>
      <c r="E89" s="57" t="s">
        <v>288</v>
      </c>
      <c r="F89" s="56" t="s">
        <v>147</v>
      </c>
      <c r="G89" s="59"/>
      <c r="H89" s="60"/>
      <c r="I89" s="61"/>
      <c r="J89" s="55">
        <v>30</v>
      </c>
      <c r="K89" s="135">
        <v>30</v>
      </c>
      <c r="L89" s="90"/>
      <c r="M89" s="8"/>
      <c r="N89" s="8"/>
      <c r="O89" s="8"/>
      <c r="P89" s="8"/>
      <c r="Q89" s="8"/>
      <c r="R89" s="10"/>
    </row>
    <row r="90" spans="1:18" ht="14.25" customHeight="1" x14ac:dyDescent="0.25">
      <c r="A90" s="11"/>
      <c r="B90" s="8"/>
      <c r="C90" s="8"/>
      <c r="D90" s="8"/>
      <c r="E90" s="57" t="s">
        <v>289</v>
      </c>
      <c r="F90" s="56" t="s">
        <v>126</v>
      </c>
      <c r="G90" s="59"/>
      <c r="H90" s="60"/>
      <c r="I90" s="61"/>
      <c r="J90" s="55">
        <v>30</v>
      </c>
      <c r="K90" s="135">
        <v>30</v>
      </c>
      <c r="L90" s="809" t="s">
        <v>166</v>
      </c>
      <c r="M90" s="810"/>
      <c r="N90" s="810"/>
      <c r="O90" s="810"/>
      <c r="P90" s="810"/>
      <c r="Q90" s="810"/>
      <c r="R90" s="847"/>
    </row>
    <row r="91" spans="1:18" ht="14.25" customHeight="1" x14ac:dyDescent="0.25">
      <c r="A91" s="11"/>
      <c r="B91" s="8"/>
      <c r="C91" s="8"/>
      <c r="D91" s="8"/>
      <c r="E91" s="58" t="s">
        <v>290</v>
      </c>
      <c r="F91" s="719" t="s">
        <v>127</v>
      </c>
      <c r="G91" s="720"/>
      <c r="H91" s="720"/>
      <c r="I91" s="721"/>
      <c r="J91" s="55">
        <v>30</v>
      </c>
      <c r="K91" s="135">
        <v>30</v>
      </c>
      <c r="L91" s="809"/>
      <c r="M91" s="810"/>
      <c r="N91" s="810"/>
      <c r="O91" s="810"/>
      <c r="P91" s="810"/>
      <c r="Q91" s="810"/>
      <c r="R91" s="847"/>
    </row>
    <row r="92" spans="1:18" x14ac:dyDescent="0.25">
      <c r="A92" s="11"/>
      <c r="B92" s="8"/>
      <c r="C92" s="8"/>
      <c r="D92" s="8"/>
      <c r="E92" s="795" t="s">
        <v>167</v>
      </c>
      <c r="F92" s="795"/>
      <c r="G92" s="795"/>
      <c r="H92" s="795"/>
      <c r="I92" s="795"/>
      <c r="J92" s="139">
        <f>SUM(J79:J91)</f>
        <v>390</v>
      </c>
      <c r="K92" s="140">
        <f>SUM(K79:K91)</f>
        <v>390</v>
      </c>
      <c r="L92" s="90"/>
      <c r="M92" s="8"/>
      <c r="N92" s="8"/>
      <c r="O92" s="8"/>
      <c r="P92" s="8"/>
      <c r="Q92" s="8"/>
      <c r="R92" s="10"/>
    </row>
    <row r="93" spans="1:18" ht="22.5" customHeight="1" thickBot="1" x14ac:dyDescent="0.3">
      <c r="A93" s="12"/>
      <c r="B93" s="13"/>
      <c r="C93" s="13"/>
      <c r="D93" s="13"/>
      <c r="E93" s="13"/>
      <c r="F93" s="13"/>
      <c r="G93" s="13"/>
      <c r="H93" s="13"/>
      <c r="I93" s="13"/>
      <c r="J93" s="13"/>
      <c r="K93" s="13"/>
      <c r="L93" s="13"/>
      <c r="M93" s="13"/>
      <c r="N93" s="13"/>
      <c r="O93" s="13"/>
      <c r="P93" s="13"/>
      <c r="Q93" s="13"/>
      <c r="R93" s="14"/>
    </row>
    <row r="94" spans="1:18" ht="22.5" customHeight="1" thickBot="1" x14ac:dyDescent="0.3"/>
    <row r="95" spans="1:18" x14ac:dyDescent="0.25">
      <c r="A95" s="264" t="s">
        <v>294</v>
      </c>
      <c r="B95" s="5"/>
      <c r="C95" s="5"/>
      <c r="D95" s="5"/>
      <c r="E95" s="51"/>
      <c r="F95" s="5"/>
      <c r="G95" s="5"/>
      <c r="H95" s="5"/>
      <c r="I95" s="5"/>
      <c r="J95" s="5"/>
      <c r="K95" s="5"/>
      <c r="L95" s="136"/>
      <c r="M95" s="86"/>
      <c r="N95" s="86"/>
      <c r="O95" s="86"/>
      <c r="P95" s="137"/>
      <c r="Q95" s="137"/>
      <c r="R95" s="138"/>
    </row>
    <row r="96" spans="1:18" x14ac:dyDescent="0.25">
      <c r="J96" s="24" t="s">
        <v>164</v>
      </c>
      <c r="K96" s="48" t="s">
        <v>165</v>
      </c>
      <c r="L96" s="90"/>
      <c r="M96" s="8"/>
      <c r="N96" s="8"/>
      <c r="O96" s="8"/>
      <c r="P96" s="8"/>
      <c r="Q96" s="8"/>
      <c r="R96" s="103"/>
    </row>
    <row r="97" spans="1:18" x14ac:dyDescent="0.25">
      <c r="E97" s="57" t="s">
        <v>149</v>
      </c>
      <c r="F97" s="56" t="s">
        <v>113</v>
      </c>
      <c r="G97" s="59"/>
      <c r="H97" s="60"/>
      <c r="I97" s="61"/>
      <c r="J97" s="55">
        <v>4</v>
      </c>
      <c r="K97" s="135">
        <v>4</v>
      </c>
      <c r="L97" s="90"/>
      <c r="M97" s="8"/>
      <c r="N97" s="8"/>
      <c r="O97" s="8"/>
      <c r="P97" s="8"/>
      <c r="Q97" s="8"/>
      <c r="R97" s="103"/>
    </row>
    <row r="98" spans="1:18" ht="14.25" customHeight="1" thickBot="1" x14ac:dyDescent="0.3">
      <c r="E98" s="58" t="s">
        <v>150</v>
      </c>
      <c r="F98" s="719" t="s">
        <v>116</v>
      </c>
      <c r="G98" s="720"/>
      <c r="H98" s="720"/>
      <c r="I98" s="721"/>
      <c r="J98" s="55">
        <v>4</v>
      </c>
      <c r="K98" s="135">
        <v>4</v>
      </c>
      <c r="L98" s="90"/>
      <c r="M98" s="8"/>
      <c r="N98" s="8"/>
      <c r="O98" s="8"/>
      <c r="P98" s="8"/>
      <c r="Q98" s="8"/>
      <c r="R98" s="103"/>
    </row>
    <row r="99" spans="1:18" ht="14.25" customHeight="1" thickBot="1" x14ac:dyDescent="0.3">
      <c r="E99" s="57" t="s">
        <v>151</v>
      </c>
      <c r="F99" s="812" t="s">
        <v>118</v>
      </c>
      <c r="G99" s="813"/>
      <c r="H99" s="813"/>
      <c r="I99" s="814"/>
      <c r="J99" s="55">
        <v>4</v>
      </c>
      <c r="K99" s="135">
        <v>2</v>
      </c>
      <c r="L99" s="90"/>
      <c r="M99" s="8"/>
      <c r="N99" s="8"/>
      <c r="O99" s="274" t="s">
        <v>303</v>
      </c>
      <c r="P99" s="272">
        <f>+K104/J104</f>
        <v>0.9285714285714286</v>
      </c>
      <c r="Q99" s="273" t="str">
        <f>+IF(P99&lt;1,"INACEPTABLE","ACEPTABLE")</f>
        <v>INACEPTABLE</v>
      </c>
      <c r="R99" s="103"/>
    </row>
    <row r="100" spans="1:18" ht="14.25" customHeight="1" x14ac:dyDescent="0.25">
      <c r="E100" s="58" t="s">
        <v>152</v>
      </c>
      <c r="F100" s="719" t="s">
        <v>141</v>
      </c>
      <c r="G100" s="720"/>
      <c r="H100" s="720"/>
      <c r="I100" s="721"/>
      <c r="J100" s="55">
        <v>4</v>
      </c>
      <c r="K100" s="135">
        <v>4</v>
      </c>
      <c r="L100" s="90"/>
      <c r="M100" s="8"/>
      <c r="N100" s="8"/>
      <c r="O100" s="8"/>
      <c r="P100" s="8"/>
      <c r="Q100" s="8"/>
      <c r="R100" s="103"/>
    </row>
    <row r="101" spans="1:18" ht="14.25" customHeight="1" x14ac:dyDescent="0.25">
      <c r="E101" s="57" t="s">
        <v>153</v>
      </c>
      <c r="F101" s="812" t="s">
        <v>445</v>
      </c>
      <c r="G101" s="813"/>
      <c r="H101" s="813"/>
      <c r="I101" s="814"/>
      <c r="J101" s="55">
        <v>4</v>
      </c>
      <c r="K101" s="135">
        <v>4</v>
      </c>
      <c r="L101" s="90"/>
      <c r="M101" s="8"/>
      <c r="N101" s="8"/>
      <c r="O101" s="8"/>
      <c r="P101" s="8"/>
      <c r="Q101" s="8"/>
      <c r="R101" s="103"/>
    </row>
    <row r="102" spans="1:18" ht="14.25" customHeight="1" x14ac:dyDescent="0.25">
      <c r="E102" s="58" t="s">
        <v>154</v>
      </c>
      <c r="F102" s="719" t="s">
        <v>119</v>
      </c>
      <c r="G102" s="720"/>
      <c r="H102" s="720"/>
      <c r="I102" s="721"/>
      <c r="J102" s="55">
        <v>4</v>
      </c>
      <c r="K102" s="135">
        <v>4</v>
      </c>
      <c r="L102" s="809" t="s">
        <v>166</v>
      </c>
      <c r="M102" s="810"/>
      <c r="N102" s="810"/>
      <c r="O102" s="810"/>
      <c r="P102" s="810"/>
      <c r="Q102" s="810"/>
      <c r="R102" s="811"/>
    </row>
    <row r="103" spans="1:18" ht="14.25" customHeight="1" x14ac:dyDescent="0.25">
      <c r="E103" s="57" t="s">
        <v>155</v>
      </c>
      <c r="F103" s="812" t="s">
        <v>142</v>
      </c>
      <c r="G103" s="813"/>
      <c r="H103" s="813"/>
      <c r="I103" s="814"/>
      <c r="J103" s="55">
        <v>4</v>
      </c>
      <c r="K103" s="135">
        <v>4</v>
      </c>
      <c r="L103" s="809"/>
      <c r="M103" s="810"/>
      <c r="N103" s="810"/>
      <c r="O103" s="810"/>
      <c r="P103" s="810"/>
      <c r="Q103" s="810"/>
      <c r="R103" s="811"/>
    </row>
    <row r="104" spans="1:18" ht="15.75" thickBot="1" x14ac:dyDescent="0.3">
      <c r="E104" s="841" t="s">
        <v>167</v>
      </c>
      <c r="F104" s="841"/>
      <c r="G104" s="841"/>
      <c r="H104" s="841"/>
      <c r="I104" s="841"/>
      <c r="J104" s="139">
        <f>SUM(J97:J103)</f>
        <v>28</v>
      </c>
      <c r="K104" s="140">
        <f>SUM(K97:K103)</f>
        <v>26</v>
      </c>
      <c r="L104" s="90"/>
      <c r="M104" s="8"/>
      <c r="N104" s="8"/>
      <c r="O104" s="8"/>
      <c r="P104" s="8"/>
      <c r="Q104" s="8"/>
      <c r="R104" s="103"/>
    </row>
    <row r="105" spans="1:18" x14ac:dyDescent="0.25">
      <c r="A105" s="265" t="s">
        <v>292</v>
      </c>
      <c r="B105" s="86"/>
      <c r="C105" s="86"/>
      <c r="D105" s="86"/>
      <c r="E105" s="87"/>
      <c r="F105" s="86"/>
      <c r="G105" s="86"/>
      <c r="H105" s="86"/>
      <c r="I105" s="86"/>
      <c r="J105" s="86"/>
      <c r="K105" s="138"/>
      <c r="L105" s="136"/>
      <c r="M105" s="86"/>
      <c r="N105" s="86"/>
      <c r="O105" s="86"/>
      <c r="P105" s="137"/>
      <c r="Q105" s="137"/>
      <c r="R105" s="138"/>
    </row>
    <row r="106" spans="1:18" x14ac:dyDescent="0.25">
      <c r="A106" s="90"/>
      <c r="B106" s="8"/>
      <c r="C106" s="8"/>
      <c r="D106" s="8"/>
      <c r="E106" s="8"/>
      <c r="F106" s="8"/>
      <c r="G106" s="8"/>
      <c r="H106" s="8"/>
      <c r="I106" s="8"/>
      <c r="J106" s="24" t="s">
        <v>164</v>
      </c>
      <c r="K106" s="142" t="s">
        <v>165</v>
      </c>
      <c r="L106" s="809" t="s">
        <v>166</v>
      </c>
      <c r="M106" s="810"/>
      <c r="N106" s="810"/>
      <c r="O106" s="810"/>
      <c r="P106" s="810"/>
      <c r="Q106" s="810"/>
      <c r="R106" s="811"/>
    </row>
    <row r="107" spans="1:18" x14ac:dyDescent="0.25">
      <c r="A107" s="90"/>
      <c r="B107" s="8"/>
      <c r="C107" s="8"/>
      <c r="D107" s="8"/>
      <c r="E107" s="57" t="s">
        <v>156</v>
      </c>
      <c r="F107" s="56" t="s">
        <v>125</v>
      </c>
      <c r="G107" s="59"/>
      <c r="H107" s="60"/>
      <c r="I107" s="61"/>
      <c r="J107" s="55">
        <v>1</v>
      </c>
      <c r="K107" s="143">
        <v>1</v>
      </c>
      <c r="L107" s="809"/>
      <c r="M107" s="810"/>
      <c r="N107" s="810"/>
      <c r="O107" s="810"/>
      <c r="P107" s="810"/>
      <c r="Q107" s="810"/>
      <c r="R107" s="811"/>
    </row>
    <row r="108" spans="1:18" ht="14.25" customHeight="1" thickBot="1" x14ac:dyDescent="0.3">
      <c r="A108" s="90"/>
      <c r="B108" s="8"/>
      <c r="C108" s="8"/>
      <c r="D108" s="8"/>
      <c r="E108" s="58" t="s">
        <v>157</v>
      </c>
      <c r="F108" s="719" t="s">
        <v>143</v>
      </c>
      <c r="G108" s="720"/>
      <c r="H108" s="720"/>
      <c r="I108" s="721"/>
      <c r="J108" s="55">
        <v>1</v>
      </c>
      <c r="K108" s="143">
        <v>1</v>
      </c>
      <c r="L108" s="90"/>
      <c r="M108" s="8"/>
      <c r="N108" s="8"/>
      <c r="O108" s="8"/>
      <c r="P108" s="8"/>
      <c r="Q108" s="8"/>
      <c r="R108" s="103"/>
    </row>
    <row r="109" spans="1:18" ht="16.5" customHeight="1" thickBot="1" x14ac:dyDescent="0.3">
      <c r="A109" s="90"/>
      <c r="B109" s="8"/>
      <c r="C109" s="8"/>
      <c r="D109" s="8"/>
      <c r="E109" s="57" t="s">
        <v>158</v>
      </c>
      <c r="F109" s="812" t="s">
        <v>477</v>
      </c>
      <c r="G109" s="813"/>
      <c r="H109" s="813"/>
      <c r="I109" s="814"/>
      <c r="J109" s="55">
        <v>1</v>
      </c>
      <c r="K109" s="143">
        <v>1</v>
      </c>
      <c r="L109" s="90"/>
      <c r="M109" s="8"/>
      <c r="N109" s="8"/>
      <c r="O109" s="274" t="s">
        <v>302</v>
      </c>
      <c r="P109" s="272">
        <f>+K110/J110</f>
        <v>1</v>
      </c>
      <c r="Q109" s="273" t="str">
        <f>+IF(P109&lt;1,"INACEPTABLE","ACEPTABLE")</f>
        <v>ACEPTABLE</v>
      </c>
      <c r="R109" s="103"/>
    </row>
    <row r="110" spans="1:18" ht="15.75" thickBot="1" x14ac:dyDescent="0.3">
      <c r="A110" s="91"/>
      <c r="B110" s="92"/>
      <c r="C110" s="92"/>
      <c r="D110" s="92"/>
      <c r="E110" s="802" t="s">
        <v>167</v>
      </c>
      <c r="F110" s="802"/>
      <c r="G110" s="802"/>
      <c r="H110" s="802"/>
      <c r="I110" s="802"/>
      <c r="J110" s="141">
        <f>SUM(J107:J109)</f>
        <v>3</v>
      </c>
      <c r="K110" s="144">
        <f>SUM(K107:K109)</f>
        <v>3</v>
      </c>
      <c r="L110" s="91"/>
      <c r="M110" s="92"/>
      <c r="N110" s="92"/>
      <c r="O110" s="92"/>
      <c r="P110" s="92"/>
      <c r="Q110" s="92"/>
      <c r="R110" s="94"/>
    </row>
    <row r="111" spans="1:18" x14ac:dyDescent="0.25">
      <c r="K111" s="8"/>
      <c r="L111" s="8"/>
      <c r="M111" s="8"/>
      <c r="N111" s="8"/>
      <c r="O111" s="8"/>
      <c r="P111" s="8"/>
      <c r="Q111" s="8"/>
      <c r="R111" s="8"/>
    </row>
    <row r="112" spans="1:18" ht="15.75" thickBot="1" x14ac:dyDescent="0.3">
      <c r="K112" s="8"/>
      <c r="L112" s="8"/>
      <c r="M112" s="8"/>
      <c r="N112" s="8"/>
      <c r="O112" s="8"/>
      <c r="P112" s="8"/>
      <c r="Q112" s="8"/>
      <c r="R112" s="8"/>
    </row>
    <row r="113" spans="1:18" ht="15.75" thickBot="1" x14ac:dyDescent="0.3">
      <c r="A113" s="803" t="s">
        <v>168</v>
      </c>
      <c r="B113" s="804"/>
      <c r="C113" s="804"/>
      <c r="D113" s="804"/>
      <c r="E113" s="804"/>
      <c r="F113" s="804"/>
      <c r="G113" s="804"/>
      <c r="H113" s="804"/>
      <c r="I113" s="804"/>
      <c r="J113" s="804"/>
      <c r="K113" s="804"/>
      <c r="L113" s="804"/>
      <c r="M113" s="804"/>
      <c r="N113" s="804"/>
      <c r="O113" s="804"/>
      <c r="P113" s="804"/>
      <c r="Q113" s="804"/>
      <c r="R113" s="805"/>
    </row>
    <row r="114" spans="1:18" ht="15.75" thickBot="1" x14ac:dyDescent="0.3">
      <c r="K114" s="8"/>
      <c r="L114" s="8"/>
      <c r="M114" s="8"/>
      <c r="N114" s="8"/>
      <c r="O114" s="8"/>
      <c r="P114" s="8"/>
      <c r="Q114" s="8"/>
      <c r="R114" s="10"/>
    </row>
    <row r="115" spans="1:18" ht="18" x14ac:dyDescent="0.35">
      <c r="A115" s="263" t="s">
        <v>296</v>
      </c>
      <c r="B115" s="5"/>
      <c r="C115" s="5"/>
      <c r="D115" s="5"/>
      <c r="E115" s="51"/>
      <c r="F115" s="5"/>
      <c r="G115" s="5"/>
      <c r="H115" s="5"/>
      <c r="I115" s="5"/>
      <c r="J115" s="5"/>
      <c r="K115" s="6"/>
      <c r="L115" s="5"/>
      <c r="M115" s="5"/>
      <c r="N115" s="5"/>
      <c r="O115" s="5"/>
      <c r="P115" s="15"/>
      <c r="Q115" s="15"/>
      <c r="R115" s="6"/>
    </row>
    <row r="116" spans="1:18" x14ac:dyDescent="0.25">
      <c r="A116" s="64"/>
      <c r="B116" s="8" t="s">
        <v>169</v>
      </c>
      <c r="C116" s="8"/>
      <c r="D116" s="8"/>
      <c r="E116" s="62"/>
      <c r="F116" s="8"/>
      <c r="G116" s="8"/>
      <c r="H116" s="8"/>
      <c r="I116" s="8"/>
      <c r="J116" s="8"/>
      <c r="K116" s="10"/>
      <c r="L116" s="8"/>
      <c r="M116" s="8"/>
      <c r="N116" s="8"/>
      <c r="O116" s="8"/>
      <c r="P116" s="50"/>
      <c r="Q116" s="50"/>
      <c r="R116" s="10"/>
    </row>
    <row r="117" spans="1:18" ht="18.75" thickBot="1" x14ac:dyDescent="0.4">
      <c r="A117" s="11"/>
      <c r="B117" s="8" t="s">
        <v>297</v>
      </c>
      <c r="C117" s="8"/>
      <c r="D117" s="8"/>
      <c r="E117" s="8"/>
      <c r="F117" s="8"/>
      <c r="G117" s="8"/>
      <c r="H117" s="8"/>
      <c r="I117" s="8"/>
      <c r="J117" s="63"/>
      <c r="K117" s="65"/>
      <c r="L117" s="8"/>
      <c r="M117" s="8"/>
      <c r="N117" s="8"/>
      <c r="O117" s="8"/>
      <c r="P117" s="8"/>
      <c r="Q117" s="8"/>
      <c r="R117" s="10"/>
    </row>
    <row r="118" spans="1:18" ht="15.75" thickBot="1" x14ac:dyDescent="0.3">
      <c r="A118" s="11"/>
      <c r="B118" s="8" t="s">
        <v>298</v>
      </c>
      <c r="C118" s="8"/>
      <c r="D118" s="8"/>
      <c r="E118" s="8"/>
      <c r="F118" s="8"/>
      <c r="G118" s="8"/>
      <c r="H118" s="8"/>
      <c r="I118" s="8"/>
      <c r="J118" s="63"/>
      <c r="K118" s="275" t="s">
        <v>1</v>
      </c>
      <c r="L118" s="8"/>
      <c r="M118" s="8"/>
      <c r="N118" s="8"/>
      <c r="O118" s="8"/>
      <c r="P118" s="8"/>
      <c r="Q118" s="8"/>
      <c r="R118" s="10"/>
    </row>
    <row r="119" spans="1:18" ht="18" x14ac:dyDescent="0.35">
      <c r="A119" s="11"/>
      <c r="B119" s="8"/>
      <c r="C119" s="8"/>
      <c r="D119" s="8"/>
      <c r="E119" s="57" t="s">
        <v>159</v>
      </c>
      <c r="F119" s="56" t="s">
        <v>123</v>
      </c>
      <c r="G119" s="59"/>
      <c r="H119" s="60"/>
      <c r="I119" s="61"/>
      <c r="J119" s="83"/>
      <c r="K119" s="159" t="s">
        <v>2</v>
      </c>
      <c r="N119" s="266" t="s">
        <v>299</v>
      </c>
      <c r="O119" s="293">
        <v>1</v>
      </c>
      <c r="P119" s="267" t="str">
        <f>+IF(O119=1,"ACEPTABLE","PENALIZACIÓN")</f>
        <v>ACEPTABLE</v>
      </c>
      <c r="Q119" s="8"/>
      <c r="R119" s="10"/>
    </row>
    <row r="120" spans="1:18" ht="18" x14ac:dyDescent="0.35">
      <c r="A120" s="11"/>
      <c r="B120" s="8"/>
      <c r="C120" s="8"/>
      <c r="D120" s="8"/>
      <c r="E120" s="58" t="s">
        <v>160</v>
      </c>
      <c r="F120" s="719" t="s">
        <v>121</v>
      </c>
      <c r="G120" s="720"/>
      <c r="H120" s="720"/>
      <c r="I120" s="721"/>
      <c r="J120" s="84"/>
      <c r="K120" s="159" t="s">
        <v>2</v>
      </c>
      <c r="N120" s="268" t="s">
        <v>300</v>
      </c>
      <c r="O120" s="294">
        <v>0</v>
      </c>
      <c r="P120" s="269" t="str">
        <f>+IF(O120=1,"ACEPTABLE","PENALIZACIÓN")</f>
        <v>PENALIZACIÓN</v>
      </c>
      <c r="Q120" s="8"/>
      <c r="R120" s="10"/>
    </row>
    <row r="121" spans="1:18" ht="18.75" thickBot="1" x14ac:dyDescent="0.4">
      <c r="A121" s="11"/>
      <c r="B121" s="8"/>
      <c r="C121" s="8"/>
      <c r="D121" s="8"/>
      <c r="E121" s="57" t="s">
        <v>161</v>
      </c>
      <c r="F121" s="56" t="s">
        <v>124</v>
      </c>
      <c r="G121" s="59"/>
      <c r="H121" s="60"/>
      <c r="I121" s="61"/>
      <c r="J121" s="83"/>
      <c r="K121" s="159" t="s">
        <v>2</v>
      </c>
      <c r="N121" s="270" t="s">
        <v>301</v>
      </c>
      <c r="O121" s="295">
        <v>1</v>
      </c>
      <c r="P121" s="271" t="str">
        <f>+IF(O121=1,"ACEPTABLE","PENALIZACIÓN")</f>
        <v>ACEPTABLE</v>
      </c>
      <c r="Q121" s="8"/>
      <c r="R121" s="10"/>
    </row>
    <row r="122" spans="1:18" ht="15.75" thickBot="1" x14ac:dyDescent="0.3">
      <c r="A122" s="12"/>
      <c r="B122" s="13"/>
      <c r="C122" s="13"/>
      <c r="D122" s="13"/>
      <c r="E122" s="66"/>
      <c r="F122" s="67"/>
      <c r="G122" s="68"/>
      <c r="H122" s="69"/>
      <c r="I122" s="70"/>
      <c r="J122" s="71"/>
      <c r="K122" s="276"/>
      <c r="L122" s="52"/>
      <c r="M122" s="13"/>
      <c r="N122" s="13"/>
      <c r="O122" s="13"/>
      <c r="P122" s="13"/>
      <c r="Q122" s="13"/>
      <c r="R122" s="14"/>
    </row>
    <row r="123" spans="1:18" ht="15.75" thickBot="1" x14ac:dyDescent="0.3">
      <c r="A123" s="11"/>
      <c r="B123" s="8"/>
      <c r="C123" s="8"/>
      <c r="D123" s="8"/>
      <c r="E123" s="72"/>
      <c r="F123" s="44"/>
      <c r="G123" s="73"/>
      <c r="H123" s="73"/>
      <c r="I123" s="73"/>
      <c r="J123" s="74"/>
      <c r="K123" s="74"/>
      <c r="L123" s="20"/>
      <c r="M123" s="8"/>
      <c r="N123" s="8"/>
      <c r="O123" s="8"/>
      <c r="P123" s="8"/>
      <c r="Q123" s="8"/>
      <c r="R123" s="10"/>
    </row>
    <row r="124" spans="1:18" ht="18.75" thickBot="1" x14ac:dyDescent="0.4">
      <c r="A124" s="263" t="s">
        <v>295</v>
      </c>
      <c r="B124" s="5"/>
      <c r="C124" s="5"/>
      <c r="D124" s="5"/>
      <c r="E124" s="277"/>
      <c r="F124" s="177"/>
      <c r="G124" s="179"/>
      <c r="H124" s="179"/>
      <c r="I124" s="179"/>
      <c r="J124" s="278"/>
      <c r="K124" s="283"/>
      <c r="L124" s="180"/>
      <c r="M124" s="5"/>
      <c r="N124" s="5"/>
      <c r="O124" s="5"/>
      <c r="P124" s="5"/>
      <c r="Q124" s="5"/>
      <c r="R124" s="6"/>
    </row>
    <row r="125" spans="1:18" ht="15.75" thickBot="1" x14ac:dyDescent="0.3">
      <c r="A125" s="11"/>
      <c r="B125" s="8"/>
      <c r="C125" s="8"/>
      <c r="D125" s="8"/>
      <c r="E125" s="62"/>
      <c r="F125" s="8"/>
      <c r="G125" s="8"/>
      <c r="H125" s="8"/>
      <c r="I125" s="8"/>
      <c r="J125" s="8"/>
      <c r="K125" s="10"/>
      <c r="L125" s="8"/>
      <c r="M125" s="8"/>
      <c r="N125" s="8"/>
      <c r="O125" s="281" t="s">
        <v>307</v>
      </c>
      <c r="P125" s="282" t="s">
        <v>306</v>
      </c>
      <c r="Q125" s="282" t="s">
        <v>308</v>
      </c>
      <c r="R125" s="246" t="s">
        <v>214</v>
      </c>
    </row>
    <row r="126" spans="1:18" ht="16.5" customHeight="1" x14ac:dyDescent="0.35">
      <c r="A126" s="64"/>
      <c r="B126" s="796" t="s">
        <v>305</v>
      </c>
      <c r="C126" s="796"/>
      <c r="D126" s="796"/>
      <c r="E126" s="796"/>
      <c r="F126" s="796"/>
      <c r="G126" s="796"/>
      <c r="H126" s="796"/>
      <c r="I126" s="796"/>
      <c r="J126" s="796"/>
      <c r="K126" s="797"/>
      <c r="L126" s="8"/>
      <c r="M126" s="800" t="s">
        <v>309</v>
      </c>
      <c r="N126" s="801"/>
      <c r="O126" s="296">
        <v>5</v>
      </c>
      <c r="P126" s="297">
        <v>4</v>
      </c>
      <c r="Q126" s="297">
        <v>1</v>
      </c>
      <c r="R126" s="280" t="str">
        <f>+IF(Q126&gt;=1,"Penalización","Aceptable")</f>
        <v>Penalización</v>
      </c>
    </row>
    <row r="127" spans="1:18" ht="18.75" thickBot="1" x14ac:dyDescent="0.4">
      <c r="A127" s="11"/>
      <c r="B127" s="796"/>
      <c r="C127" s="796"/>
      <c r="D127" s="796"/>
      <c r="E127" s="796"/>
      <c r="F127" s="796"/>
      <c r="G127" s="796"/>
      <c r="H127" s="796"/>
      <c r="I127" s="796"/>
      <c r="J127" s="796"/>
      <c r="K127" s="797"/>
      <c r="L127" s="8"/>
      <c r="M127" s="793" t="s">
        <v>310</v>
      </c>
      <c r="N127" s="794"/>
      <c r="O127" s="295">
        <v>1</v>
      </c>
      <c r="P127" s="298">
        <v>1</v>
      </c>
      <c r="Q127" s="298">
        <v>0</v>
      </c>
      <c r="R127" s="279" t="str">
        <f>+IF(Q127&gt;=1,"Penalización","Aceptable")</f>
        <v>Aceptable</v>
      </c>
    </row>
    <row r="128" spans="1:18" ht="39" customHeight="1" thickBot="1" x14ac:dyDescent="0.3">
      <c r="A128" s="12"/>
      <c r="B128" s="798"/>
      <c r="C128" s="798"/>
      <c r="D128" s="798"/>
      <c r="E128" s="798"/>
      <c r="F128" s="798"/>
      <c r="G128" s="798"/>
      <c r="H128" s="798"/>
      <c r="I128" s="798"/>
      <c r="J128" s="798"/>
      <c r="K128" s="799"/>
      <c r="L128" s="52"/>
      <c r="M128" s="13"/>
      <c r="N128" s="13"/>
      <c r="O128" s="13"/>
      <c r="P128" s="13"/>
      <c r="Q128" s="13"/>
      <c r="R128" s="14"/>
    </row>
    <row r="129" spans="1:45" ht="15.75" thickBot="1" x14ac:dyDescent="0.3">
      <c r="A129" s="11"/>
      <c r="B129" s="8"/>
      <c r="C129" s="8"/>
      <c r="D129" s="8"/>
      <c r="E129" s="72"/>
      <c r="F129" s="44"/>
      <c r="G129" s="73"/>
      <c r="H129" s="73"/>
      <c r="I129" s="73"/>
      <c r="J129" s="74"/>
      <c r="K129" s="74"/>
      <c r="L129" s="20"/>
      <c r="M129" s="8"/>
      <c r="N129" s="8"/>
      <c r="O129" s="8"/>
      <c r="P129" s="8"/>
      <c r="Q129" s="8"/>
      <c r="R129" s="10"/>
    </row>
    <row r="130" spans="1:45" ht="15.75" thickBot="1" x14ac:dyDescent="0.3">
      <c r="A130" s="170" t="s">
        <v>218</v>
      </c>
      <c r="B130" s="5"/>
      <c r="C130" s="5"/>
      <c r="D130" s="5"/>
      <c r="E130" s="5"/>
      <c r="F130" s="5"/>
      <c r="G130" s="5"/>
      <c r="H130" s="5"/>
      <c r="I130" s="5"/>
      <c r="J130" s="5"/>
      <c r="K130" s="171" t="s">
        <v>1</v>
      </c>
      <c r="L130" s="156" t="s">
        <v>172</v>
      </c>
      <c r="M130" s="156" t="s">
        <v>1</v>
      </c>
      <c r="N130" s="156" t="s">
        <v>171</v>
      </c>
      <c r="O130" s="156" t="s">
        <v>173</v>
      </c>
      <c r="P130" s="157" t="s">
        <v>170</v>
      </c>
      <c r="Q130" s="808" t="s">
        <v>217</v>
      </c>
      <c r="R130" s="808"/>
      <c r="S130" s="125" t="s">
        <v>214</v>
      </c>
    </row>
    <row r="131" spans="1:45" x14ac:dyDescent="0.25">
      <c r="A131" s="11"/>
      <c r="B131" s="8"/>
      <c r="C131" s="8"/>
      <c r="D131" s="8"/>
      <c r="E131" s="299" t="s">
        <v>328</v>
      </c>
      <c r="F131" s="168" t="s">
        <v>216</v>
      </c>
      <c r="G131" s="169"/>
      <c r="H131" s="169"/>
      <c r="I131" s="169"/>
      <c r="J131" s="83"/>
      <c r="K131" s="172" t="s">
        <v>2</v>
      </c>
      <c r="L131" s="166">
        <v>5</v>
      </c>
      <c r="M131" s="114">
        <v>1</v>
      </c>
      <c r="N131" s="115">
        <f>+L131*M131</f>
        <v>5</v>
      </c>
      <c r="O131" s="115">
        <v>1</v>
      </c>
      <c r="P131" s="158">
        <f>+L131*O131</f>
        <v>5</v>
      </c>
      <c r="Q131" s="8"/>
      <c r="R131" s="10"/>
      <c r="S131" s="784" t="str">
        <f>+IF(R134="INACEPTABLE","PENALIZACIÓN","ACEPTABLE")</f>
        <v>ACEPTABLE</v>
      </c>
    </row>
    <row r="132" spans="1:45" x14ac:dyDescent="0.25">
      <c r="A132" s="19"/>
      <c r="B132" s="8"/>
      <c r="C132" s="8"/>
      <c r="D132" s="8"/>
      <c r="E132" s="300" t="s">
        <v>329</v>
      </c>
      <c r="F132" s="774" t="s">
        <v>0</v>
      </c>
      <c r="G132" s="774"/>
      <c r="H132" s="774"/>
      <c r="I132" s="774"/>
      <c r="J132" s="84"/>
      <c r="K132" s="172" t="s">
        <v>2</v>
      </c>
      <c r="L132" s="167">
        <v>3</v>
      </c>
      <c r="M132" s="55">
        <v>0</v>
      </c>
      <c r="N132" s="30">
        <f t="shared" ref="N132:N133" si="11">+L132*M132</f>
        <v>0</v>
      </c>
      <c r="O132" s="30">
        <v>1</v>
      </c>
      <c r="P132" s="159">
        <f t="shared" ref="P132:P133" si="12">+L132*O132</f>
        <v>3</v>
      </c>
      <c r="Q132" s="8"/>
      <c r="R132" s="103"/>
      <c r="S132" s="785"/>
    </row>
    <row r="133" spans="1:45" x14ac:dyDescent="0.25">
      <c r="A133" s="11"/>
      <c r="B133" s="8"/>
      <c r="C133" s="8"/>
      <c r="D133" s="8"/>
      <c r="E133" s="299" t="s">
        <v>330</v>
      </c>
      <c r="F133" s="168" t="s">
        <v>320</v>
      </c>
      <c r="G133" s="169"/>
      <c r="H133" s="169"/>
      <c r="I133" s="169"/>
      <c r="J133" s="83"/>
      <c r="K133" s="172" t="s">
        <v>2</v>
      </c>
      <c r="L133" s="167">
        <v>4</v>
      </c>
      <c r="M133" s="55">
        <v>1</v>
      </c>
      <c r="N133" s="30">
        <f t="shared" si="11"/>
        <v>4</v>
      </c>
      <c r="O133" s="30">
        <v>1</v>
      </c>
      <c r="P133" s="159">
        <f t="shared" si="12"/>
        <v>4</v>
      </c>
      <c r="Q133" s="787" t="s">
        <v>217</v>
      </c>
      <c r="R133" s="723"/>
      <c r="S133" s="785"/>
    </row>
    <row r="134" spans="1:45" ht="15.75" thickBot="1" x14ac:dyDescent="0.3">
      <c r="A134" s="12"/>
      <c r="B134" s="13"/>
      <c r="C134" s="13"/>
      <c r="D134" s="13"/>
      <c r="E134" s="13"/>
      <c r="F134" s="13"/>
      <c r="G134" s="13"/>
      <c r="H134" s="13"/>
      <c r="I134" s="13"/>
      <c r="J134" s="13"/>
      <c r="K134" s="14"/>
      <c r="L134" s="13"/>
      <c r="M134" s="160" t="s">
        <v>174</v>
      </c>
      <c r="N134" s="161">
        <f>SUM(N131:N133)</f>
        <v>9</v>
      </c>
      <c r="O134" s="160" t="s">
        <v>175</v>
      </c>
      <c r="P134" s="162">
        <f>SUM(P131:P133)</f>
        <v>12</v>
      </c>
      <c r="Q134" s="165">
        <f>+N134/P134*10</f>
        <v>7.5</v>
      </c>
      <c r="R134" s="131" t="str">
        <f>+IF(Q134&lt;7,"INACEPTABLE","ACEPTABLE")</f>
        <v>ACEPTABLE</v>
      </c>
      <c r="S134" s="786"/>
    </row>
    <row r="135" spans="1:45" ht="15.75" thickBot="1" x14ac:dyDescent="0.3">
      <c r="L135" s="8"/>
      <c r="M135" s="155"/>
      <c r="N135" s="74"/>
      <c r="O135" s="155"/>
      <c r="P135" s="74"/>
      <c r="Q135" s="286"/>
      <c r="R135" s="74"/>
      <c r="S135" s="287"/>
    </row>
    <row r="136" spans="1:45" ht="15.75" thickBot="1" x14ac:dyDescent="0.3">
      <c r="A136" s="16" t="s">
        <v>221</v>
      </c>
      <c r="B136" s="5"/>
      <c r="C136" s="5"/>
      <c r="D136" s="5"/>
      <c r="E136" s="5"/>
      <c r="F136" s="5"/>
      <c r="G136" s="5"/>
      <c r="H136" s="5"/>
      <c r="I136" s="5"/>
      <c r="J136" s="6"/>
      <c r="K136" s="289" t="s">
        <v>1</v>
      </c>
      <c r="L136" s="222" t="s">
        <v>172</v>
      </c>
      <c r="M136" s="222" t="s">
        <v>1</v>
      </c>
      <c r="N136" s="222" t="s">
        <v>171</v>
      </c>
      <c r="O136" s="222" t="s">
        <v>173</v>
      </c>
      <c r="P136" s="282" t="s">
        <v>170</v>
      </c>
      <c r="Q136" s="789" t="s">
        <v>220</v>
      </c>
      <c r="R136" s="790"/>
      <c r="S136" s="290" t="s">
        <v>214</v>
      </c>
      <c r="AA136" s="45"/>
      <c r="AB136" s="45"/>
      <c r="AC136" s="45"/>
      <c r="AD136" s="45"/>
      <c r="AE136" s="45"/>
      <c r="AF136" s="45"/>
      <c r="AG136" s="45"/>
      <c r="AH136" s="45"/>
      <c r="AI136" s="45"/>
      <c r="AJ136" s="45"/>
      <c r="AK136" s="45"/>
      <c r="AL136" s="45"/>
      <c r="AM136" s="45"/>
      <c r="AN136" s="45"/>
      <c r="AO136" s="45"/>
      <c r="AP136" s="45"/>
      <c r="AQ136" s="45"/>
      <c r="AR136" s="45"/>
      <c r="AS136" s="45"/>
    </row>
    <row r="137" spans="1:45" x14ac:dyDescent="0.25">
      <c r="A137" s="11"/>
      <c r="B137" s="8"/>
      <c r="C137" s="8"/>
      <c r="D137" s="8"/>
      <c r="E137" s="921" t="s">
        <v>327</v>
      </c>
      <c r="F137" s="923" t="s">
        <v>322</v>
      </c>
      <c r="G137" s="923"/>
      <c r="H137" s="923"/>
      <c r="I137" s="923"/>
      <c r="J137" s="924"/>
      <c r="K137" s="288" t="s">
        <v>2</v>
      </c>
      <c r="L137" s="192">
        <v>5</v>
      </c>
      <c r="M137" s="82">
        <v>1</v>
      </c>
      <c r="N137" s="81">
        <f>+L137*M137</f>
        <v>5</v>
      </c>
      <c r="O137" s="81">
        <v>1</v>
      </c>
      <c r="P137" s="193">
        <f>+L137*O137</f>
        <v>5</v>
      </c>
      <c r="Q137" s="8"/>
      <c r="R137" s="8"/>
      <c r="S137" s="791" t="str">
        <f>+IF(R146="INACEPTABLE","PENALIZACIÓN","ACEPTABLE")</f>
        <v>PENALIZACIÓN</v>
      </c>
      <c r="AA137" s="45"/>
      <c r="AB137" s="45"/>
      <c r="AC137" s="45"/>
      <c r="AD137" s="151"/>
      <c r="AE137" s="45"/>
      <c r="AF137" s="45"/>
      <c r="AG137" s="45"/>
      <c r="AH137" s="45"/>
      <c r="AI137" s="45"/>
      <c r="AJ137" s="45"/>
      <c r="AK137" s="45"/>
      <c r="AL137" s="45"/>
      <c r="AM137" s="45"/>
      <c r="AN137" s="45"/>
      <c r="AO137" s="45"/>
      <c r="AP137" s="45"/>
      <c r="AQ137" s="45"/>
      <c r="AR137" s="45"/>
      <c r="AS137" s="45"/>
    </row>
    <row r="138" spans="1:45" ht="33.75" customHeight="1" x14ac:dyDescent="0.25">
      <c r="A138" s="18"/>
      <c r="B138" s="8"/>
      <c r="C138" s="8"/>
      <c r="D138" s="8"/>
      <c r="E138" s="922" t="s">
        <v>331</v>
      </c>
      <c r="F138" s="925" t="s">
        <v>311</v>
      </c>
      <c r="G138" s="925"/>
      <c r="H138" s="925"/>
      <c r="I138" s="925"/>
      <c r="J138" s="926"/>
      <c r="K138" s="191" t="s">
        <v>2</v>
      </c>
      <c r="L138" s="194">
        <v>5</v>
      </c>
      <c r="M138" s="79">
        <v>0</v>
      </c>
      <c r="N138" s="78">
        <f t="shared" ref="N138:N139" si="13">+L138*M138</f>
        <v>0</v>
      </c>
      <c r="O138" s="78">
        <v>1</v>
      </c>
      <c r="P138" s="195">
        <f t="shared" ref="P138:P139" si="14">+L138*O138</f>
        <v>5</v>
      </c>
      <c r="Q138" s="8"/>
      <c r="R138" s="8"/>
      <c r="S138" s="791"/>
      <c r="AA138" s="45"/>
      <c r="AB138" s="45"/>
      <c r="AC138" s="45"/>
      <c r="AD138" s="45"/>
      <c r="AE138" s="45"/>
      <c r="AF138" s="45"/>
      <c r="AG138" s="45"/>
      <c r="AH138" s="45"/>
      <c r="AI138" s="45"/>
      <c r="AJ138" s="45"/>
      <c r="AK138" s="45"/>
      <c r="AL138" s="45"/>
      <c r="AM138" s="45"/>
      <c r="AN138" s="45"/>
      <c r="AO138" s="45"/>
      <c r="AP138" s="45"/>
      <c r="AQ138" s="45"/>
      <c r="AR138" s="45"/>
      <c r="AS138" s="45"/>
    </row>
    <row r="139" spans="1:45" ht="15" customHeight="1" x14ac:dyDescent="0.25">
      <c r="A139" s="11"/>
      <c r="B139" s="8"/>
      <c r="C139" s="8"/>
      <c r="D139" s="8"/>
      <c r="E139" s="921" t="s">
        <v>332</v>
      </c>
      <c r="F139" s="923" t="s">
        <v>317</v>
      </c>
      <c r="G139" s="923"/>
      <c r="H139" s="923"/>
      <c r="I139" s="923"/>
      <c r="J139" s="924"/>
      <c r="K139" s="191" t="s">
        <v>2</v>
      </c>
      <c r="L139" s="194">
        <v>4</v>
      </c>
      <c r="M139" s="79">
        <v>1</v>
      </c>
      <c r="N139" s="78">
        <f t="shared" si="13"/>
        <v>4</v>
      </c>
      <c r="O139" s="78">
        <v>1</v>
      </c>
      <c r="P139" s="195">
        <f t="shared" si="14"/>
        <v>4</v>
      </c>
      <c r="Q139" s="8"/>
      <c r="R139" s="8"/>
      <c r="S139" s="791"/>
      <c r="AA139" s="45"/>
      <c r="AB139" s="45"/>
      <c r="AC139" s="45"/>
      <c r="AD139" s="45"/>
      <c r="AE139" s="45"/>
      <c r="AF139" s="45"/>
      <c r="AG139" s="45"/>
      <c r="AH139" s="45"/>
      <c r="AI139" s="45"/>
      <c r="AJ139" s="45"/>
      <c r="AK139" s="45"/>
      <c r="AL139" s="45"/>
      <c r="AM139" s="45"/>
      <c r="AN139" s="45"/>
      <c r="AO139" s="45"/>
      <c r="AP139" s="45"/>
      <c r="AQ139" s="45"/>
      <c r="AR139" s="45"/>
      <c r="AS139" s="45"/>
    </row>
    <row r="140" spans="1:45" ht="37.5" customHeight="1" x14ac:dyDescent="0.25">
      <c r="A140" s="11"/>
      <c r="B140" s="8"/>
      <c r="C140" s="8"/>
      <c r="D140" s="8"/>
      <c r="E140" s="922" t="s">
        <v>333</v>
      </c>
      <c r="F140" s="925" t="s">
        <v>321</v>
      </c>
      <c r="G140" s="925"/>
      <c r="H140" s="925"/>
      <c r="I140" s="925"/>
      <c r="J140" s="926"/>
      <c r="K140" s="191" t="s">
        <v>2</v>
      </c>
      <c r="L140" s="192">
        <v>5</v>
      </c>
      <c r="M140" s="82">
        <v>1</v>
      </c>
      <c r="N140" s="81">
        <f>+L140*M140</f>
        <v>5</v>
      </c>
      <c r="O140" s="81">
        <v>1</v>
      </c>
      <c r="P140" s="193">
        <f>+L140*O140</f>
        <v>5</v>
      </c>
      <c r="Q140" s="20"/>
      <c r="R140" s="8"/>
      <c r="S140" s="791"/>
      <c r="AA140" s="45"/>
      <c r="AB140" s="45"/>
      <c r="AC140" s="45"/>
      <c r="AD140" s="45"/>
      <c r="AE140" s="45"/>
      <c r="AF140" s="45"/>
      <c r="AG140" s="45"/>
      <c r="AH140" s="45"/>
      <c r="AI140" s="45"/>
      <c r="AJ140" s="45"/>
      <c r="AK140" s="45"/>
      <c r="AL140" s="45"/>
      <c r="AM140" s="45"/>
      <c r="AN140" s="45"/>
      <c r="AO140" s="45"/>
      <c r="AP140" s="45"/>
      <c r="AQ140" s="45"/>
      <c r="AR140" s="45"/>
      <c r="AS140" s="45"/>
    </row>
    <row r="141" spans="1:45" ht="15" customHeight="1" x14ac:dyDescent="0.25">
      <c r="A141" s="11"/>
      <c r="B141" s="8"/>
      <c r="C141" s="8"/>
      <c r="D141" s="8"/>
      <c r="E141" s="921" t="s">
        <v>334</v>
      </c>
      <c r="F141" s="923" t="s">
        <v>318</v>
      </c>
      <c r="G141" s="923"/>
      <c r="H141" s="923"/>
      <c r="I141" s="923"/>
      <c r="J141" s="924"/>
      <c r="K141" s="191" t="s">
        <v>2</v>
      </c>
      <c r="L141" s="194">
        <v>3</v>
      </c>
      <c r="M141" s="79">
        <v>0</v>
      </c>
      <c r="N141" s="78">
        <f t="shared" ref="N141:N142" si="15">+L141*M141</f>
        <v>0</v>
      </c>
      <c r="O141" s="78">
        <v>1</v>
      </c>
      <c r="P141" s="195">
        <f t="shared" ref="P141:P142" si="16">+L141*O141</f>
        <v>3</v>
      </c>
      <c r="Q141" s="20"/>
      <c r="R141" s="8"/>
      <c r="S141" s="791"/>
      <c r="AA141" s="45"/>
      <c r="AB141" s="45"/>
      <c r="AC141" s="45"/>
      <c r="AD141" s="45"/>
      <c r="AE141" s="45"/>
      <c r="AF141" s="45"/>
      <c r="AG141" s="45"/>
      <c r="AH141" s="45"/>
      <c r="AI141" s="45"/>
      <c r="AJ141" s="45"/>
      <c r="AK141" s="45"/>
      <c r="AL141" s="45"/>
      <c r="AM141" s="45"/>
      <c r="AN141" s="45"/>
      <c r="AO141" s="45"/>
      <c r="AP141" s="45"/>
      <c r="AQ141" s="45"/>
      <c r="AR141" s="45"/>
      <c r="AS141" s="45"/>
    </row>
    <row r="142" spans="1:45" ht="15" customHeight="1" x14ac:dyDescent="0.25">
      <c r="A142" s="11"/>
      <c r="B142" s="8"/>
      <c r="C142" s="8"/>
      <c r="D142" s="8"/>
      <c r="E142" s="922" t="s">
        <v>335</v>
      </c>
      <c r="F142" s="927" t="s">
        <v>319</v>
      </c>
      <c r="G142" s="927"/>
      <c r="H142" s="927"/>
      <c r="I142" s="927"/>
      <c r="J142" s="928"/>
      <c r="K142" s="191" t="s">
        <v>2</v>
      </c>
      <c r="L142" s="194">
        <v>4</v>
      </c>
      <c r="M142" s="79">
        <v>1</v>
      </c>
      <c r="N142" s="78">
        <f t="shared" si="15"/>
        <v>4</v>
      </c>
      <c r="O142" s="78">
        <v>1</v>
      </c>
      <c r="P142" s="195">
        <f t="shared" si="16"/>
        <v>4</v>
      </c>
      <c r="Q142" s="20"/>
      <c r="R142" s="8"/>
      <c r="S142" s="791"/>
      <c r="AA142" s="45"/>
      <c r="AB142" s="45"/>
      <c r="AC142" s="45"/>
      <c r="AD142" s="45"/>
      <c r="AE142" s="45"/>
      <c r="AF142" s="45"/>
      <c r="AG142" s="45"/>
      <c r="AH142" s="45"/>
      <c r="AI142" s="45"/>
      <c r="AJ142" s="45"/>
      <c r="AK142" s="45"/>
      <c r="AL142" s="45"/>
      <c r="AM142" s="45"/>
      <c r="AN142" s="45"/>
      <c r="AO142" s="45"/>
      <c r="AP142" s="45"/>
      <c r="AQ142" s="45"/>
      <c r="AR142" s="45"/>
      <c r="AS142" s="45"/>
    </row>
    <row r="143" spans="1:45" ht="15" customHeight="1" x14ac:dyDescent="0.25">
      <c r="A143" s="11"/>
      <c r="B143" s="8"/>
      <c r="C143" s="8"/>
      <c r="D143" s="8"/>
      <c r="E143" s="921" t="s">
        <v>336</v>
      </c>
      <c r="F143" s="923" t="s">
        <v>323</v>
      </c>
      <c r="G143" s="923"/>
      <c r="H143" s="923"/>
      <c r="I143" s="923"/>
      <c r="J143" s="924"/>
      <c r="K143" s="191" t="s">
        <v>2</v>
      </c>
      <c r="L143" s="192">
        <v>3</v>
      </c>
      <c r="M143" s="82">
        <v>1</v>
      </c>
      <c r="N143" s="81">
        <f>+L143*M143</f>
        <v>3</v>
      </c>
      <c r="O143" s="81">
        <v>1</v>
      </c>
      <c r="P143" s="193">
        <f>+L143*O143</f>
        <v>3</v>
      </c>
      <c r="Q143" s="20"/>
      <c r="R143" s="8"/>
      <c r="S143" s="791"/>
      <c r="AA143" s="45"/>
      <c r="AB143" s="45"/>
      <c r="AC143" s="45"/>
      <c r="AD143" s="45"/>
      <c r="AE143" s="45"/>
      <c r="AF143" s="45"/>
      <c r="AG143" s="45"/>
      <c r="AH143" s="45"/>
      <c r="AI143" s="45"/>
      <c r="AJ143" s="45"/>
      <c r="AK143" s="45"/>
      <c r="AL143" s="45"/>
      <c r="AM143" s="45"/>
      <c r="AN143" s="45"/>
      <c r="AO143" s="45"/>
      <c r="AP143" s="45"/>
      <c r="AQ143" s="45"/>
      <c r="AR143" s="45"/>
      <c r="AS143" s="45"/>
    </row>
    <row r="144" spans="1:45" ht="42" customHeight="1" x14ac:dyDescent="0.25">
      <c r="A144" s="11"/>
      <c r="B144" s="8"/>
      <c r="C144" s="8"/>
      <c r="D144" s="8"/>
      <c r="E144" s="922" t="s">
        <v>337</v>
      </c>
      <c r="F144" s="925" t="s">
        <v>312</v>
      </c>
      <c r="G144" s="925"/>
      <c r="H144" s="925"/>
      <c r="I144" s="925"/>
      <c r="J144" s="926"/>
      <c r="K144" s="196" t="s">
        <v>2</v>
      </c>
      <c r="L144" s="194">
        <v>4</v>
      </c>
      <c r="M144" s="79">
        <v>0</v>
      </c>
      <c r="N144" s="78">
        <f t="shared" ref="N144:N145" si="17">+L144*M144</f>
        <v>0</v>
      </c>
      <c r="O144" s="78">
        <v>1</v>
      </c>
      <c r="P144" s="195">
        <f t="shared" ref="P144:P145" si="18">+L144*O144</f>
        <v>4</v>
      </c>
      <c r="Q144" s="90"/>
      <c r="R144" s="8"/>
      <c r="S144" s="791"/>
      <c r="AA144" s="45"/>
      <c r="AB144" s="45"/>
      <c r="AC144" s="45"/>
      <c r="AD144" s="45"/>
      <c r="AE144" s="45"/>
      <c r="AF144" s="45"/>
      <c r="AG144" s="45"/>
      <c r="AH144" s="45"/>
      <c r="AI144" s="45"/>
      <c r="AJ144" s="45"/>
      <c r="AK144" s="45"/>
      <c r="AL144" s="45"/>
      <c r="AM144" s="45"/>
      <c r="AN144" s="45"/>
      <c r="AO144" s="45"/>
      <c r="AP144" s="45"/>
      <c r="AQ144" s="45"/>
      <c r="AR144" s="45"/>
      <c r="AS144" s="45"/>
    </row>
    <row r="145" spans="1:16384" ht="35.25" customHeight="1" x14ac:dyDescent="0.25">
      <c r="A145" s="11"/>
      <c r="B145" s="8"/>
      <c r="C145" s="8"/>
      <c r="D145" s="8"/>
      <c r="E145" s="921" t="s">
        <v>338</v>
      </c>
      <c r="F145" s="929" t="s">
        <v>316</v>
      </c>
      <c r="G145" s="929"/>
      <c r="H145" s="929"/>
      <c r="I145" s="929"/>
      <c r="J145" s="930"/>
      <c r="K145" s="197" t="s">
        <v>2</v>
      </c>
      <c r="L145" s="194">
        <v>5</v>
      </c>
      <c r="M145" s="79">
        <v>1</v>
      </c>
      <c r="N145" s="78">
        <f t="shared" si="17"/>
        <v>5</v>
      </c>
      <c r="O145" s="78">
        <v>1</v>
      </c>
      <c r="P145" s="195">
        <f t="shared" si="18"/>
        <v>5</v>
      </c>
      <c r="Q145" s="722" t="s">
        <v>220</v>
      </c>
      <c r="R145" s="788"/>
      <c r="S145" s="791"/>
      <c r="AA145" s="45"/>
      <c r="AB145" s="45"/>
      <c r="AC145" s="45"/>
      <c r="AD145" s="45"/>
      <c r="AE145" s="45"/>
      <c r="AF145" s="45"/>
      <c r="AG145" s="45"/>
      <c r="AH145" s="45"/>
      <c r="AI145" s="45"/>
      <c r="AJ145" s="45"/>
      <c r="AK145" s="45"/>
      <c r="AL145" s="45"/>
      <c r="AM145" s="45"/>
      <c r="AN145" s="45"/>
      <c r="AO145" s="45"/>
      <c r="AP145" s="45"/>
      <c r="AQ145" s="45"/>
      <c r="AR145" s="45"/>
      <c r="AS145" s="45"/>
    </row>
    <row r="146" spans="1:16384" ht="18" customHeight="1" thickBot="1" x14ac:dyDescent="0.3">
      <c r="A146" s="12"/>
      <c r="B146" s="13"/>
      <c r="C146" s="13"/>
      <c r="D146" s="52"/>
      <c r="E146" s="173"/>
      <c r="F146" s="75"/>
      <c r="G146" s="174"/>
      <c r="H146" s="76"/>
      <c r="I146" s="76"/>
      <c r="J146" s="175"/>
      <c r="K146" s="77"/>
      <c r="L146" s="13"/>
      <c r="M146" s="160" t="s">
        <v>174</v>
      </c>
      <c r="N146" s="161">
        <f>SUM(N137:N145)</f>
        <v>26</v>
      </c>
      <c r="O146" s="160" t="s">
        <v>175</v>
      </c>
      <c r="P146" s="162">
        <f>SUM(P137:P145)</f>
        <v>38</v>
      </c>
      <c r="Q146" s="130">
        <f>+N146/P146*10</f>
        <v>6.8421052631578947</v>
      </c>
      <c r="R146" s="163" t="str">
        <f>+IF(Q146&lt;7,"INACEPTABLE","ACEPTABLE")</f>
        <v>INACEPTABLE</v>
      </c>
      <c r="S146" s="792"/>
      <c r="AA146" s="45"/>
      <c r="AB146" s="45"/>
      <c r="AC146" s="45"/>
      <c r="AD146" s="45"/>
      <c r="AE146" s="45"/>
      <c r="AF146" s="45"/>
      <c r="AG146" s="45"/>
      <c r="AH146" s="45"/>
      <c r="AI146" s="45"/>
      <c r="AJ146" s="45"/>
      <c r="AK146" s="45"/>
      <c r="AL146" s="45"/>
      <c r="AM146" s="45"/>
      <c r="AN146" s="45"/>
      <c r="AO146" s="45"/>
      <c r="AP146" s="45"/>
      <c r="AQ146" s="45"/>
      <c r="AR146" s="45"/>
      <c r="AS146" s="45"/>
    </row>
    <row r="147" spans="1:16384" ht="18" customHeight="1" thickBot="1" x14ac:dyDescent="0.3">
      <c r="A147" s="8"/>
      <c r="B147" s="8"/>
      <c r="C147" s="8"/>
      <c r="D147" s="20"/>
      <c r="E147" s="153"/>
      <c r="F147" s="44"/>
      <c r="G147" s="154"/>
      <c r="H147" s="73"/>
      <c r="I147" s="73"/>
      <c r="J147" s="20"/>
      <c r="K147" s="74"/>
      <c r="L147" s="8"/>
      <c r="M147" s="155"/>
      <c r="N147" s="74"/>
      <c r="O147" s="155"/>
      <c r="P147" s="74"/>
      <c r="Q147" s="20"/>
      <c r="R147" s="8"/>
      <c r="AA147" s="45"/>
      <c r="AB147" s="45"/>
      <c r="AC147" s="45"/>
      <c r="AD147" s="45"/>
      <c r="AE147" s="45"/>
      <c r="AF147" s="45"/>
      <c r="AG147" s="45"/>
      <c r="AH147" s="45"/>
      <c r="AI147" s="45"/>
      <c r="AJ147" s="45"/>
      <c r="AK147" s="45"/>
      <c r="AL147" s="45"/>
      <c r="AM147" s="45"/>
      <c r="AN147" s="45"/>
      <c r="AO147" s="45"/>
      <c r="AP147" s="45"/>
      <c r="AQ147" s="45"/>
      <c r="AR147" s="45"/>
      <c r="AS147" s="45"/>
    </row>
    <row r="148" spans="1:16384" ht="18" customHeight="1" thickBot="1" x14ac:dyDescent="0.3">
      <c r="A148" s="875" t="s">
        <v>237</v>
      </c>
      <c r="B148" s="876"/>
      <c r="C148" s="876"/>
      <c r="D148" s="876"/>
      <c r="E148" s="176"/>
      <c r="F148" s="177"/>
      <c r="G148" s="178"/>
      <c r="H148" s="179"/>
      <c r="I148" s="179"/>
      <c r="J148" s="284"/>
      <c r="K148" s="289" t="s">
        <v>1</v>
      </c>
      <c r="L148" s="222" t="s">
        <v>172</v>
      </c>
      <c r="M148" s="222" t="s">
        <v>1</v>
      </c>
      <c r="N148" s="222" t="s">
        <v>171</v>
      </c>
      <c r="O148" s="222" t="s">
        <v>173</v>
      </c>
      <c r="P148" s="291" t="s">
        <v>170</v>
      </c>
      <c r="Q148" s="873" t="s">
        <v>219</v>
      </c>
      <c r="R148" s="874"/>
      <c r="S148" s="292" t="s">
        <v>214</v>
      </c>
      <c r="T148" s="45"/>
      <c r="U148" s="45"/>
      <c r="V148" s="45"/>
      <c r="W148" s="45"/>
      <c r="X148" s="45"/>
      <c r="Y148" s="45"/>
      <c r="Z148" s="45"/>
      <c r="AA148" s="45"/>
      <c r="AB148" s="45"/>
      <c r="AC148" s="45"/>
      <c r="AD148" s="45"/>
      <c r="AE148" s="45"/>
      <c r="AF148" s="45"/>
      <c r="AG148" s="45"/>
      <c r="AH148" s="45"/>
      <c r="AI148" s="45"/>
      <c r="AJ148" s="45"/>
      <c r="AK148" s="45"/>
      <c r="AL148" s="45"/>
      <c r="AM148" s="45"/>
      <c r="AN148" s="45"/>
      <c r="AO148" s="45"/>
      <c r="AP148" s="45"/>
      <c r="AQ148" s="45"/>
      <c r="AR148" s="45"/>
      <c r="AS148" s="45"/>
      <c r="CJ148" s="45"/>
      <c r="CK148" s="45"/>
      <c r="CL148" s="45"/>
      <c r="CM148" s="45"/>
      <c r="CN148" s="45"/>
      <c r="CO148" s="45"/>
      <c r="CP148" s="45"/>
      <c r="CQ148" s="45"/>
      <c r="CR148" s="45"/>
      <c r="CS148" s="45"/>
      <c r="CT148" s="45"/>
      <c r="CU148" s="45"/>
      <c r="CV148" s="45"/>
      <c r="CW148" s="45"/>
      <c r="CX148" s="45"/>
      <c r="CY148" s="45"/>
      <c r="CZ148" s="45"/>
      <c r="DA148" s="45"/>
      <c r="DB148" s="45"/>
      <c r="DC148" s="45"/>
      <c r="DD148" s="45"/>
      <c r="DE148" s="45"/>
      <c r="DF148" s="45"/>
      <c r="DG148" s="45"/>
      <c r="DH148" s="45"/>
      <c r="DI148" s="45"/>
      <c r="DJ148" s="45"/>
      <c r="DK148" s="45"/>
      <c r="DL148" s="45"/>
      <c r="DM148" s="45"/>
      <c r="DN148" s="45"/>
      <c r="DO148" s="45"/>
      <c r="DP148" s="45"/>
      <c r="DQ148" s="45"/>
      <c r="DR148" s="45"/>
      <c r="DS148" s="45"/>
      <c r="DT148" s="45"/>
      <c r="DU148" s="45"/>
      <c r="DV148" s="45"/>
      <c r="DW148" s="45"/>
      <c r="DX148" s="45"/>
      <c r="DY148" s="45"/>
      <c r="DZ148" s="45"/>
      <c r="EA148" s="45"/>
      <c r="EB148" s="45"/>
      <c r="EC148" s="45"/>
      <c r="ED148" s="45"/>
      <c r="EE148" s="45"/>
      <c r="EF148" s="45"/>
      <c r="EG148" s="45"/>
      <c r="EH148" s="45"/>
      <c r="EI148" s="45"/>
      <c r="EJ148" s="45"/>
      <c r="EK148" s="45"/>
      <c r="EL148" s="45"/>
      <c r="EM148" s="45"/>
      <c r="EN148" s="45"/>
      <c r="EO148" s="45"/>
      <c r="EP148" s="45"/>
      <c r="EQ148" s="45"/>
      <c r="ER148" s="45"/>
      <c r="ES148" s="45"/>
      <c r="ET148" s="45"/>
      <c r="EU148" s="45"/>
      <c r="EV148" s="45"/>
      <c r="EW148" s="45"/>
      <c r="EX148" s="45"/>
      <c r="EY148" s="45"/>
      <c r="EZ148" s="45"/>
      <c r="FA148" s="45"/>
      <c r="FB148" s="45"/>
      <c r="FC148" s="45"/>
      <c r="FD148" s="45"/>
      <c r="FE148" s="45"/>
      <c r="FF148" s="45"/>
      <c r="FG148" s="45"/>
      <c r="FH148" s="45"/>
      <c r="FI148" s="45"/>
      <c r="FJ148" s="45"/>
      <c r="FK148" s="45"/>
      <c r="FL148" s="45"/>
      <c r="FM148" s="45"/>
      <c r="FN148" s="45"/>
      <c r="FO148" s="45"/>
      <c r="FP148" s="45"/>
      <c r="FQ148" s="45"/>
      <c r="FR148" s="45"/>
      <c r="FS148" s="45"/>
      <c r="FT148" s="45"/>
      <c r="FU148" s="45"/>
      <c r="FV148" s="45"/>
      <c r="FW148" s="45"/>
      <c r="FX148" s="45"/>
      <c r="FY148" s="45"/>
      <c r="FZ148" s="45"/>
      <c r="GA148" s="45"/>
      <c r="GB148" s="45"/>
      <c r="GC148" s="45"/>
      <c r="GD148" s="45"/>
      <c r="GE148" s="45"/>
      <c r="GF148" s="45"/>
      <c r="GG148" s="45"/>
      <c r="GH148" s="45"/>
      <c r="GI148" s="45"/>
      <c r="GJ148" s="45"/>
      <c r="GK148" s="45"/>
      <c r="GL148" s="45"/>
      <c r="GM148" s="45"/>
      <c r="GN148" s="45"/>
      <c r="GO148" s="45"/>
      <c r="GP148" s="45"/>
      <c r="GQ148" s="45"/>
      <c r="GR148" s="45"/>
      <c r="GS148" s="45"/>
      <c r="GT148" s="45"/>
      <c r="GU148" s="45"/>
      <c r="GV148" s="45"/>
      <c r="GW148" s="45"/>
      <c r="GX148" s="45"/>
      <c r="GY148" s="45"/>
      <c r="GZ148" s="45"/>
      <c r="HA148" s="45"/>
      <c r="HB148" s="45"/>
      <c r="HC148" s="45"/>
      <c r="HD148" s="45"/>
      <c r="HE148" s="45"/>
      <c r="HF148" s="45"/>
      <c r="HG148" s="45"/>
      <c r="HH148" s="45"/>
      <c r="HI148" s="45"/>
      <c r="HJ148" s="45"/>
      <c r="HK148" s="45"/>
      <c r="HL148" s="45"/>
      <c r="HM148" s="45"/>
      <c r="HN148" s="45"/>
      <c r="HO148" s="45"/>
      <c r="HP148" s="45"/>
      <c r="HQ148" s="45"/>
      <c r="HR148" s="45"/>
      <c r="HS148" s="45"/>
      <c r="HT148" s="45"/>
      <c r="HU148" s="45"/>
      <c r="HV148" s="45"/>
      <c r="HW148" s="45"/>
      <c r="HX148" s="45"/>
      <c r="HY148" s="45"/>
      <c r="HZ148" s="45"/>
      <c r="IA148" s="45"/>
      <c r="IB148" s="45"/>
      <c r="IC148" s="45"/>
      <c r="ID148" s="45"/>
      <c r="IE148" s="45"/>
      <c r="IF148" s="45"/>
      <c r="IG148" s="45"/>
      <c r="IH148" s="45"/>
      <c r="II148" s="45"/>
      <c r="IJ148" s="45"/>
      <c r="IK148" s="45"/>
      <c r="IL148" s="45"/>
      <c r="IM148" s="45"/>
      <c r="IN148" s="45"/>
      <c r="IO148" s="45"/>
      <c r="IP148" s="45"/>
      <c r="IQ148" s="45"/>
      <c r="IR148" s="45"/>
      <c r="IS148" s="45"/>
      <c r="IT148" s="45"/>
      <c r="IU148" s="45"/>
      <c r="IV148" s="45"/>
      <c r="IW148" s="45"/>
      <c r="IX148" s="45"/>
      <c r="IY148" s="45"/>
      <c r="IZ148" s="45"/>
      <c r="JA148" s="45"/>
      <c r="JB148" s="45"/>
      <c r="JC148" s="45"/>
      <c r="JD148" s="45"/>
      <c r="JE148" s="45"/>
      <c r="JF148" s="45"/>
      <c r="JG148" s="45"/>
      <c r="JH148" s="45"/>
      <c r="JI148" s="45"/>
      <c r="JJ148" s="45"/>
      <c r="JK148" s="45"/>
      <c r="JL148" s="45"/>
      <c r="JM148" s="45"/>
      <c r="JN148" s="45"/>
      <c r="JO148" s="45"/>
      <c r="JP148" s="45"/>
      <c r="JQ148" s="45"/>
      <c r="JR148" s="45"/>
      <c r="JS148" s="45"/>
      <c r="JT148" s="45"/>
      <c r="JU148" s="45"/>
      <c r="JV148" s="45"/>
      <c r="JW148" s="45"/>
      <c r="JX148" s="45"/>
      <c r="JY148" s="45"/>
      <c r="JZ148" s="45"/>
      <c r="KA148" s="45"/>
      <c r="KB148" s="45"/>
      <c r="KC148" s="45"/>
      <c r="KD148" s="45"/>
      <c r="KE148" s="45"/>
      <c r="KF148" s="45"/>
      <c r="KG148" s="45"/>
      <c r="KH148" s="45"/>
      <c r="KI148" s="45"/>
      <c r="KJ148" s="45"/>
      <c r="KK148" s="45"/>
      <c r="KL148" s="45"/>
      <c r="KM148" s="45"/>
      <c r="KN148" s="45"/>
      <c r="KO148" s="45"/>
      <c r="KP148" s="45"/>
      <c r="KQ148" s="45"/>
      <c r="KR148" s="45"/>
      <c r="KS148" s="45"/>
      <c r="KT148" s="45"/>
      <c r="KU148" s="45"/>
    </row>
    <row r="149" spans="1:16384" x14ac:dyDescent="0.25">
      <c r="A149" s="11"/>
      <c r="B149" s="146"/>
      <c r="C149" s="147"/>
      <c r="D149" s="148"/>
      <c r="E149" s="299" t="s">
        <v>339</v>
      </c>
      <c r="F149" s="863" t="s">
        <v>139</v>
      </c>
      <c r="G149" s="863"/>
      <c r="H149" s="863"/>
      <c r="I149" s="863"/>
      <c r="J149" s="864"/>
      <c r="K149" s="288" t="s">
        <v>2</v>
      </c>
      <c r="L149" s="166">
        <v>5</v>
      </c>
      <c r="M149" s="114">
        <v>1</v>
      </c>
      <c r="N149" s="115">
        <f>+L149*M149</f>
        <v>5</v>
      </c>
      <c r="O149" s="115">
        <v>1</v>
      </c>
      <c r="P149" s="116">
        <f>+L149*O149</f>
        <v>5</v>
      </c>
      <c r="S149" s="791" t="str">
        <f>+IF(R154="INACEPTABLE","PENALIZACIÓN","ACEPTABLE")</f>
        <v>ACEPTABLE</v>
      </c>
      <c r="T149" s="164"/>
      <c r="U149" s="147"/>
      <c r="V149" s="148"/>
      <c r="W149" s="149"/>
      <c r="X149" s="20"/>
      <c r="Y149" s="145"/>
      <c r="Z149" s="146"/>
      <c r="AA149" s="147"/>
      <c r="AB149" s="148"/>
      <c r="AC149" s="149"/>
      <c r="AD149" s="20"/>
      <c r="AE149" s="145"/>
      <c r="AF149" s="146"/>
      <c r="AG149" s="147"/>
      <c r="AH149" s="148"/>
      <c r="AI149" s="149"/>
      <c r="AJ149" s="20"/>
      <c r="AK149" s="145"/>
      <c r="AL149" s="146"/>
      <c r="AM149" s="147"/>
      <c r="AN149" s="148"/>
      <c r="AO149" s="149"/>
      <c r="AP149" s="20"/>
      <c r="AQ149" s="145"/>
      <c r="AR149" s="146"/>
      <c r="AS149" s="147"/>
      <c r="AT149" s="60"/>
      <c r="AU149" s="61"/>
      <c r="AV149" s="83"/>
      <c r="AW149" s="57"/>
      <c r="AX149" s="56"/>
      <c r="AY149" s="59"/>
      <c r="AZ149" s="60"/>
      <c r="BA149" s="61"/>
      <c r="BB149" s="83"/>
      <c r="BC149" s="57"/>
      <c r="BD149" s="56"/>
      <c r="BE149" s="59"/>
      <c r="BF149" s="60"/>
      <c r="BG149" s="61"/>
      <c r="BH149" s="83"/>
      <c r="BI149" s="57"/>
      <c r="BJ149" s="56"/>
      <c r="BK149" s="59"/>
      <c r="BL149" s="60"/>
      <c r="BM149" s="61"/>
      <c r="BN149" s="83"/>
      <c r="BO149" s="57"/>
      <c r="BP149" s="56"/>
      <c r="BQ149" s="59"/>
      <c r="BR149" s="60"/>
      <c r="BS149" s="61"/>
      <c r="BT149" s="83"/>
      <c r="BU149" s="57"/>
      <c r="BV149" s="56"/>
      <c r="BW149" s="59"/>
      <c r="BX149" s="60"/>
      <c r="BY149" s="61"/>
      <c r="BZ149" s="83"/>
      <c r="CA149" s="57"/>
      <c r="CB149" s="56"/>
      <c r="CC149" s="59"/>
      <c r="CD149" s="60"/>
      <c r="CE149" s="61"/>
      <c r="CF149" s="83"/>
      <c r="CG149" s="57"/>
      <c r="CH149" s="56"/>
      <c r="CI149" s="59"/>
      <c r="CJ149" s="148"/>
      <c r="CK149" s="149"/>
      <c r="CL149" s="20"/>
      <c r="CM149" s="145"/>
      <c r="CN149" s="146"/>
      <c r="CO149" s="147"/>
      <c r="CP149" s="148"/>
      <c r="CQ149" s="149"/>
      <c r="CR149" s="20"/>
      <c r="CS149" s="145"/>
      <c r="CT149" s="146"/>
      <c r="CU149" s="147"/>
      <c r="CV149" s="148"/>
      <c r="CW149" s="149"/>
      <c r="CX149" s="20"/>
      <c r="CY149" s="145"/>
      <c r="CZ149" s="146"/>
      <c r="DA149" s="147"/>
      <c r="DB149" s="148"/>
      <c r="DC149" s="149"/>
      <c r="DD149" s="20"/>
      <c r="DE149" s="145"/>
      <c r="DF149" s="146"/>
      <c r="DG149" s="147"/>
      <c r="DH149" s="148"/>
      <c r="DI149" s="149"/>
      <c r="DJ149" s="20"/>
      <c r="DK149" s="145"/>
      <c r="DL149" s="146"/>
      <c r="DM149" s="147"/>
      <c r="DN149" s="148"/>
      <c r="DO149" s="149"/>
      <c r="DP149" s="20"/>
      <c r="DQ149" s="145"/>
      <c r="DR149" s="146"/>
      <c r="DS149" s="147"/>
      <c r="DT149" s="148"/>
      <c r="DU149" s="149"/>
      <c r="DV149" s="20"/>
      <c r="DW149" s="145"/>
      <c r="DX149" s="146"/>
      <c r="DY149" s="147"/>
      <c r="DZ149" s="148"/>
      <c r="EA149" s="149"/>
      <c r="EB149" s="20"/>
      <c r="EC149" s="145"/>
      <c r="ED149" s="146"/>
      <c r="EE149" s="147"/>
      <c r="EF149" s="148"/>
      <c r="EG149" s="149"/>
      <c r="EH149" s="20"/>
      <c r="EI149" s="145"/>
      <c r="EJ149" s="146"/>
      <c r="EK149" s="147"/>
      <c r="EL149" s="148"/>
      <c r="EM149" s="149"/>
      <c r="EN149" s="20"/>
      <c r="EO149" s="145"/>
      <c r="EP149" s="146"/>
      <c r="EQ149" s="147"/>
      <c r="ER149" s="148"/>
      <c r="ES149" s="149"/>
      <c r="ET149" s="20"/>
      <c r="EU149" s="145"/>
      <c r="EV149" s="146"/>
      <c r="EW149" s="147"/>
      <c r="EX149" s="148"/>
      <c r="EY149" s="149"/>
      <c r="EZ149" s="20"/>
      <c r="FA149" s="145"/>
      <c r="FB149" s="146"/>
      <c r="FC149" s="147"/>
      <c r="FD149" s="148"/>
      <c r="FE149" s="149"/>
      <c r="FF149" s="20"/>
      <c r="FG149" s="145"/>
      <c r="FH149" s="146"/>
      <c r="FI149" s="147"/>
      <c r="FJ149" s="148"/>
      <c r="FK149" s="149"/>
      <c r="FL149" s="20"/>
      <c r="FM149" s="145"/>
      <c r="FN149" s="146"/>
      <c r="FO149" s="147"/>
      <c r="FP149" s="148"/>
      <c r="FQ149" s="149"/>
      <c r="FR149" s="20"/>
      <c r="FS149" s="145"/>
      <c r="FT149" s="146"/>
      <c r="FU149" s="147"/>
      <c r="FV149" s="148"/>
      <c r="FW149" s="149"/>
      <c r="FX149" s="20"/>
      <c r="FY149" s="145"/>
      <c r="FZ149" s="146"/>
      <c r="GA149" s="147"/>
      <c r="GB149" s="148"/>
      <c r="GC149" s="149"/>
      <c r="GD149" s="20"/>
      <c r="GE149" s="145"/>
      <c r="GF149" s="146"/>
      <c r="GG149" s="147"/>
      <c r="GH149" s="148"/>
      <c r="GI149" s="149"/>
      <c r="GJ149" s="20"/>
      <c r="GK149" s="145"/>
      <c r="GL149" s="146"/>
      <c r="GM149" s="147"/>
      <c r="GN149" s="148"/>
      <c r="GO149" s="149"/>
      <c r="GP149" s="20"/>
      <c r="GQ149" s="145"/>
      <c r="GR149" s="146"/>
      <c r="GS149" s="147"/>
      <c r="GT149" s="148"/>
      <c r="GU149" s="149"/>
      <c r="GV149" s="20"/>
      <c r="GW149" s="145"/>
      <c r="GX149" s="146"/>
      <c r="GY149" s="147"/>
      <c r="GZ149" s="148"/>
      <c r="HA149" s="149"/>
      <c r="HB149" s="20"/>
      <c r="HC149" s="145"/>
      <c r="HD149" s="146"/>
      <c r="HE149" s="147"/>
      <c r="HF149" s="148"/>
      <c r="HG149" s="149"/>
      <c r="HH149" s="20"/>
      <c r="HI149" s="145"/>
      <c r="HJ149" s="146"/>
      <c r="HK149" s="147"/>
      <c r="HL149" s="148"/>
      <c r="HM149" s="149"/>
      <c r="HN149" s="20"/>
      <c r="HO149" s="145"/>
      <c r="HP149" s="146"/>
      <c r="HQ149" s="147"/>
      <c r="HR149" s="148"/>
      <c r="HS149" s="149"/>
      <c r="HT149" s="20"/>
      <c r="HU149" s="145"/>
      <c r="HV149" s="146"/>
      <c r="HW149" s="147"/>
      <c r="HX149" s="148"/>
      <c r="HY149" s="149"/>
      <c r="HZ149" s="20"/>
      <c r="IA149" s="145"/>
      <c r="IB149" s="146"/>
      <c r="IC149" s="147"/>
      <c r="ID149" s="148"/>
      <c r="IE149" s="149"/>
      <c r="IF149" s="20"/>
      <c r="IG149" s="145"/>
      <c r="IH149" s="146"/>
      <c r="II149" s="147"/>
      <c r="IJ149" s="148"/>
      <c r="IK149" s="149"/>
      <c r="IL149" s="20"/>
      <c r="IM149" s="145"/>
      <c r="IN149" s="146"/>
      <c r="IO149" s="147"/>
      <c r="IP149" s="148"/>
      <c r="IQ149" s="149"/>
      <c r="IR149" s="20"/>
      <c r="IS149" s="145"/>
      <c r="IT149" s="146"/>
      <c r="IU149" s="147"/>
      <c r="IV149" s="148"/>
      <c r="IW149" s="149"/>
      <c r="IX149" s="20"/>
      <c r="IY149" s="145"/>
      <c r="IZ149" s="146"/>
      <c r="JA149" s="147"/>
      <c r="JB149" s="148"/>
      <c r="JC149" s="149"/>
      <c r="JD149" s="20"/>
      <c r="JE149" s="145"/>
      <c r="JF149" s="146"/>
      <c r="JG149" s="147"/>
      <c r="JH149" s="148"/>
      <c r="JI149" s="149"/>
      <c r="JJ149" s="20"/>
      <c r="JK149" s="145"/>
      <c r="JL149" s="146"/>
      <c r="JM149" s="147"/>
      <c r="JN149" s="148"/>
      <c r="JO149" s="149"/>
      <c r="JP149" s="20"/>
      <c r="JQ149" s="145"/>
      <c r="JR149" s="146"/>
      <c r="JS149" s="147"/>
      <c r="JT149" s="148"/>
      <c r="JU149" s="149"/>
      <c r="JV149" s="20"/>
      <c r="JW149" s="145"/>
      <c r="JX149" s="146"/>
      <c r="JY149" s="147"/>
      <c r="JZ149" s="148"/>
      <c r="KA149" s="149"/>
      <c r="KB149" s="20"/>
      <c r="KC149" s="145"/>
      <c r="KD149" s="146"/>
      <c r="KE149" s="147"/>
      <c r="KF149" s="148"/>
      <c r="KG149" s="149"/>
      <c r="KH149" s="20"/>
      <c r="KI149" s="145"/>
      <c r="KJ149" s="146"/>
      <c r="KK149" s="147"/>
      <c r="KL149" s="148"/>
      <c r="KM149" s="149"/>
      <c r="KN149" s="20"/>
      <c r="KO149" s="145"/>
      <c r="KP149" s="146"/>
      <c r="KQ149" s="147"/>
      <c r="KR149" s="148"/>
      <c r="KS149" s="149"/>
      <c r="KT149" s="20"/>
      <c r="KU149" s="145"/>
      <c r="KV149" s="56"/>
      <c r="KW149" s="59"/>
      <c r="KX149" s="60"/>
      <c r="KY149" s="61"/>
      <c r="KZ149" s="83"/>
      <c r="LA149" s="57"/>
      <c r="LB149" s="56"/>
      <c r="LC149" s="59"/>
      <c r="LD149" s="60"/>
      <c r="LE149" s="61"/>
      <c r="LF149" s="83"/>
      <c r="LG149" s="57"/>
      <c r="LH149" s="56"/>
      <c r="LI149" s="59"/>
      <c r="LJ149" s="60"/>
      <c r="LK149" s="61"/>
      <c r="LL149" s="83"/>
      <c r="LM149" s="57"/>
      <c r="LN149" s="56"/>
      <c r="LO149" s="59"/>
      <c r="LP149" s="60"/>
      <c r="LQ149" s="61"/>
      <c r="LR149" s="83"/>
      <c r="LS149" s="57"/>
      <c r="LT149" s="56"/>
      <c r="LU149" s="59"/>
      <c r="LV149" s="60"/>
      <c r="LW149" s="61"/>
      <c r="LX149" s="83"/>
      <c r="LY149" s="57"/>
      <c r="LZ149" s="56"/>
      <c r="MA149" s="59"/>
      <c r="MB149" s="60"/>
      <c r="MC149" s="61"/>
      <c r="MD149" s="83"/>
      <c r="ME149" s="57"/>
      <c r="MF149" s="56"/>
      <c r="MG149" s="59"/>
      <c r="MH149" s="60"/>
      <c r="MI149" s="61"/>
      <c r="MJ149" s="83"/>
      <c r="MK149" s="57"/>
      <c r="ML149" s="56"/>
      <c r="MM149" s="59"/>
      <c r="MN149" s="60"/>
      <c r="MO149" s="61"/>
      <c r="MP149" s="83"/>
      <c r="MQ149" s="57"/>
      <c r="MR149" s="56"/>
      <c r="MS149" s="59"/>
      <c r="MT149" s="60"/>
      <c r="MU149" s="61"/>
      <c r="MV149" s="83"/>
      <c r="MW149" s="57"/>
      <c r="MX149" s="56"/>
      <c r="MY149" s="59"/>
      <c r="MZ149" s="60"/>
      <c r="NA149" s="61"/>
      <c r="NB149" s="83"/>
      <c r="NC149" s="57"/>
      <c r="ND149" s="56"/>
      <c r="NE149" s="59"/>
      <c r="NF149" s="60"/>
      <c r="NG149" s="61"/>
      <c r="NH149" s="83"/>
      <c r="NI149" s="57"/>
      <c r="NJ149" s="56"/>
      <c r="NK149" s="59"/>
      <c r="NL149" s="60"/>
      <c r="NM149" s="61"/>
      <c r="NN149" s="83"/>
      <c r="NO149" s="57"/>
      <c r="NP149" s="56"/>
      <c r="NQ149" s="59"/>
      <c r="NR149" s="60"/>
      <c r="NS149" s="61"/>
      <c r="NT149" s="83"/>
      <c r="NU149" s="57"/>
      <c r="NV149" s="56"/>
      <c r="NW149" s="59"/>
      <c r="NX149" s="60"/>
      <c r="NY149" s="61"/>
      <c r="NZ149" s="83"/>
      <c r="OA149" s="57"/>
      <c r="OB149" s="56"/>
      <c r="OC149" s="59"/>
      <c r="OD149" s="60"/>
      <c r="OE149" s="61"/>
      <c r="OF149" s="83"/>
      <c r="OG149" s="57"/>
      <c r="OH149" s="56"/>
      <c r="OI149" s="59"/>
      <c r="OJ149" s="60"/>
      <c r="OK149" s="61"/>
      <c r="OL149" s="83"/>
      <c r="OM149" s="57"/>
      <c r="ON149" s="56"/>
      <c r="OO149" s="59"/>
      <c r="OP149" s="60"/>
      <c r="OQ149" s="61"/>
      <c r="OR149" s="83"/>
      <c r="OS149" s="57"/>
      <c r="OT149" s="56"/>
      <c r="OU149" s="59"/>
      <c r="OV149" s="60"/>
      <c r="OW149" s="61"/>
      <c r="OX149" s="83"/>
      <c r="OY149" s="57"/>
      <c r="OZ149" s="56"/>
      <c r="PA149" s="59"/>
      <c r="PB149" s="60"/>
      <c r="PC149" s="61"/>
      <c r="PD149" s="83"/>
      <c r="PE149" s="57"/>
      <c r="PF149" s="56"/>
      <c r="PG149" s="59"/>
      <c r="PH149" s="60"/>
      <c r="PI149" s="61"/>
      <c r="PJ149" s="83"/>
      <c r="PK149" s="57"/>
      <c r="PL149" s="56"/>
      <c r="PM149" s="59"/>
      <c r="PN149" s="60"/>
      <c r="PO149" s="61"/>
      <c r="PP149" s="83"/>
      <c r="PQ149" s="57"/>
      <c r="PR149" s="56"/>
      <c r="PS149" s="59"/>
      <c r="PT149" s="60"/>
      <c r="PU149" s="61"/>
      <c r="PV149" s="83"/>
      <c r="PW149" s="57"/>
      <c r="PX149" s="56"/>
      <c r="PY149" s="59"/>
      <c r="PZ149" s="60"/>
      <c r="QA149" s="61"/>
      <c r="QB149" s="83"/>
      <c r="QC149" s="57"/>
      <c r="QD149" s="56"/>
      <c r="QE149" s="59"/>
      <c r="QF149" s="60"/>
      <c r="QG149" s="61"/>
      <c r="QH149" s="83"/>
      <c r="QI149" s="57"/>
      <c r="QJ149" s="56"/>
      <c r="QK149" s="59"/>
      <c r="QL149" s="60"/>
      <c r="QM149" s="61"/>
      <c r="QN149" s="83"/>
      <c r="QO149" s="57"/>
      <c r="QP149" s="56"/>
      <c r="QQ149" s="59"/>
      <c r="QR149" s="60"/>
      <c r="QS149" s="61"/>
      <c r="QT149" s="83"/>
      <c r="QU149" s="57"/>
      <c r="QV149" s="56"/>
      <c r="QW149" s="59"/>
      <c r="QX149" s="60"/>
      <c r="QY149" s="61"/>
      <c r="QZ149" s="83"/>
      <c r="RA149" s="57"/>
      <c r="RB149" s="56"/>
      <c r="RC149" s="59"/>
      <c r="RD149" s="60"/>
      <c r="RE149" s="61"/>
      <c r="RF149" s="83"/>
      <c r="RG149" s="57"/>
      <c r="RH149" s="56"/>
      <c r="RI149" s="59"/>
      <c r="RJ149" s="60"/>
      <c r="RK149" s="61"/>
      <c r="RL149" s="83"/>
      <c r="RM149" s="57"/>
      <c r="RN149" s="56"/>
      <c r="RO149" s="59"/>
      <c r="RP149" s="60"/>
      <c r="RQ149" s="61"/>
      <c r="RR149" s="83"/>
      <c r="RS149" s="57"/>
      <c r="RT149" s="56"/>
      <c r="RU149" s="59"/>
      <c r="RV149" s="60"/>
      <c r="RW149" s="61"/>
      <c r="RX149" s="83"/>
      <c r="RY149" s="57"/>
      <c r="RZ149" s="56"/>
      <c r="SA149" s="59"/>
      <c r="SB149" s="60"/>
      <c r="SC149" s="61"/>
      <c r="SD149" s="83"/>
      <c r="SE149" s="57"/>
      <c r="SF149" s="56"/>
      <c r="SG149" s="59"/>
      <c r="SH149" s="60"/>
      <c r="SI149" s="61"/>
      <c r="SJ149" s="83"/>
      <c r="SK149" s="57"/>
      <c r="SL149" s="56"/>
      <c r="SM149" s="59"/>
      <c r="SN149" s="60"/>
      <c r="SO149" s="61"/>
      <c r="SP149" s="83"/>
      <c r="SQ149" s="57"/>
      <c r="SR149" s="56"/>
      <c r="SS149" s="59"/>
      <c r="ST149" s="60"/>
      <c r="SU149" s="61"/>
      <c r="SV149" s="83"/>
      <c r="SW149" s="57"/>
      <c r="SX149" s="56"/>
      <c r="SY149" s="59"/>
      <c r="SZ149" s="60"/>
      <c r="TA149" s="61"/>
      <c r="TB149" s="83"/>
      <c r="TC149" s="57"/>
      <c r="TD149" s="56"/>
      <c r="TE149" s="59"/>
      <c r="TF149" s="60"/>
      <c r="TG149" s="61"/>
      <c r="TH149" s="83"/>
      <c r="TI149" s="57"/>
      <c r="TJ149" s="56"/>
      <c r="TK149" s="59"/>
      <c r="TL149" s="60"/>
      <c r="TM149" s="61"/>
      <c r="TN149" s="83"/>
      <c r="TO149" s="57"/>
      <c r="TP149" s="56"/>
      <c r="TQ149" s="59"/>
      <c r="TR149" s="60"/>
      <c r="TS149" s="61"/>
      <c r="TT149" s="83"/>
      <c r="TU149" s="57"/>
      <c r="TV149" s="56"/>
      <c r="TW149" s="59"/>
      <c r="TX149" s="60"/>
      <c r="TY149" s="61"/>
      <c r="TZ149" s="83"/>
      <c r="UA149" s="57"/>
      <c r="UB149" s="56"/>
      <c r="UC149" s="59"/>
      <c r="UD149" s="60"/>
      <c r="UE149" s="61"/>
      <c r="UF149" s="83"/>
      <c r="UG149" s="57"/>
      <c r="UH149" s="56"/>
      <c r="UI149" s="59"/>
      <c r="UJ149" s="60"/>
      <c r="UK149" s="61"/>
      <c r="UL149" s="83"/>
      <c r="UM149" s="57"/>
      <c r="UN149" s="56"/>
      <c r="UO149" s="59"/>
      <c r="UP149" s="60"/>
      <c r="UQ149" s="61"/>
      <c r="UR149" s="83"/>
      <c r="US149" s="57"/>
      <c r="UT149" s="56"/>
      <c r="UU149" s="59"/>
      <c r="UV149" s="60"/>
      <c r="UW149" s="61"/>
      <c r="UX149" s="83"/>
      <c r="UY149" s="57"/>
      <c r="UZ149" s="56"/>
      <c r="VA149" s="59"/>
      <c r="VB149" s="60"/>
      <c r="VC149" s="61"/>
      <c r="VD149" s="83"/>
      <c r="VE149" s="57"/>
      <c r="VF149" s="56"/>
      <c r="VG149" s="59"/>
      <c r="VH149" s="60"/>
      <c r="VI149" s="61"/>
      <c r="VJ149" s="83"/>
      <c r="VK149" s="57"/>
      <c r="VL149" s="56"/>
      <c r="VM149" s="59"/>
      <c r="VN149" s="60"/>
      <c r="VO149" s="61"/>
      <c r="VP149" s="83"/>
      <c r="VQ149" s="57"/>
      <c r="VR149" s="56"/>
      <c r="VS149" s="59"/>
      <c r="VT149" s="60"/>
      <c r="VU149" s="61"/>
      <c r="VV149" s="83"/>
      <c r="VW149" s="57"/>
      <c r="VX149" s="56"/>
      <c r="VY149" s="59"/>
      <c r="VZ149" s="60"/>
      <c r="WA149" s="61"/>
      <c r="WB149" s="83"/>
      <c r="WC149" s="57"/>
      <c r="WD149" s="56"/>
      <c r="WE149" s="59"/>
      <c r="WF149" s="60"/>
      <c r="WG149" s="61"/>
      <c r="WH149" s="83"/>
      <c r="WI149" s="57"/>
      <c r="WJ149" s="56"/>
      <c r="WK149" s="59"/>
      <c r="WL149" s="60"/>
      <c r="WM149" s="61"/>
      <c r="WN149" s="83"/>
      <c r="WO149" s="57"/>
      <c r="WP149" s="56"/>
      <c r="WQ149" s="59"/>
      <c r="WR149" s="60"/>
      <c r="WS149" s="61"/>
      <c r="WT149" s="83"/>
      <c r="WU149" s="57"/>
      <c r="WV149" s="56"/>
      <c r="WW149" s="59"/>
      <c r="WX149" s="60"/>
      <c r="WY149" s="61"/>
      <c r="WZ149" s="83"/>
      <c r="XA149" s="57"/>
      <c r="XB149" s="56"/>
      <c r="XC149" s="59"/>
      <c r="XD149" s="60"/>
      <c r="XE149" s="61"/>
      <c r="XF149" s="83"/>
      <c r="XG149" s="57"/>
      <c r="XH149" s="56"/>
      <c r="XI149" s="59"/>
      <c r="XJ149" s="60"/>
      <c r="XK149" s="61"/>
      <c r="XL149" s="83"/>
      <c r="XM149" s="57"/>
      <c r="XN149" s="56"/>
      <c r="XO149" s="59"/>
      <c r="XP149" s="60"/>
      <c r="XQ149" s="61"/>
      <c r="XR149" s="83"/>
      <c r="XS149" s="57"/>
      <c r="XT149" s="56"/>
      <c r="XU149" s="59"/>
      <c r="XV149" s="60"/>
      <c r="XW149" s="61"/>
      <c r="XX149" s="83"/>
      <c r="XY149" s="57"/>
      <c r="XZ149" s="56"/>
      <c r="YA149" s="59"/>
      <c r="YB149" s="60"/>
      <c r="YC149" s="61"/>
      <c r="YD149" s="83"/>
      <c r="YE149" s="57"/>
      <c r="YF149" s="56"/>
      <c r="YG149" s="59"/>
      <c r="YH149" s="60"/>
      <c r="YI149" s="61"/>
      <c r="YJ149" s="83"/>
      <c r="YK149" s="57"/>
      <c r="YL149" s="56"/>
      <c r="YM149" s="59"/>
      <c r="YN149" s="60"/>
      <c r="YO149" s="61"/>
      <c r="YP149" s="83"/>
      <c r="YQ149" s="57"/>
      <c r="YR149" s="56"/>
      <c r="YS149" s="59"/>
      <c r="YT149" s="60"/>
      <c r="YU149" s="61"/>
      <c r="YV149" s="83"/>
      <c r="YW149" s="57"/>
      <c r="YX149" s="56"/>
      <c r="YY149" s="59"/>
      <c r="YZ149" s="60"/>
      <c r="ZA149" s="61"/>
      <c r="ZB149" s="83"/>
      <c r="ZC149" s="57"/>
      <c r="ZD149" s="56"/>
      <c r="ZE149" s="59"/>
      <c r="ZF149" s="60"/>
      <c r="ZG149" s="61"/>
      <c r="ZH149" s="83"/>
      <c r="ZI149" s="57"/>
      <c r="ZJ149" s="56"/>
      <c r="ZK149" s="59"/>
      <c r="ZL149" s="60"/>
      <c r="ZM149" s="61"/>
      <c r="ZN149" s="83"/>
      <c r="ZO149" s="57"/>
      <c r="ZP149" s="56"/>
      <c r="ZQ149" s="59"/>
      <c r="ZR149" s="60"/>
      <c r="ZS149" s="61"/>
      <c r="ZT149" s="83"/>
      <c r="ZU149" s="57"/>
      <c r="ZV149" s="56"/>
      <c r="ZW149" s="59"/>
      <c r="ZX149" s="60"/>
      <c r="ZY149" s="61"/>
      <c r="ZZ149" s="83"/>
      <c r="AAA149" s="57"/>
      <c r="AAB149" s="56"/>
      <c r="AAC149" s="59"/>
      <c r="AAD149" s="60"/>
      <c r="AAE149" s="61"/>
      <c r="AAF149" s="83"/>
      <c r="AAG149" s="57"/>
      <c r="AAH149" s="56"/>
      <c r="AAI149" s="59"/>
      <c r="AAJ149" s="60"/>
      <c r="AAK149" s="61"/>
      <c r="AAL149" s="83"/>
      <c r="AAM149" s="57"/>
      <c r="AAN149" s="56"/>
      <c r="AAO149" s="59"/>
      <c r="AAP149" s="60"/>
      <c r="AAQ149" s="61"/>
      <c r="AAR149" s="83"/>
      <c r="AAS149" s="57"/>
      <c r="AAT149" s="56"/>
      <c r="AAU149" s="59"/>
      <c r="AAV149" s="60"/>
      <c r="AAW149" s="61"/>
      <c r="AAX149" s="83"/>
      <c r="AAY149" s="57"/>
      <c r="AAZ149" s="56"/>
      <c r="ABA149" s="59"/>
      <c r="ABB149" s="60"/>
      <c r="ABC149" s="61"/>
      <c r="ABD149" s="83"/>
      <c r="ABE149" s="57"/>
      <c r="ABF149" s="56"/>
      <c r="ABG149" s="59"/>
      <c r="ABH149" s="60"/>
      <c r="ABI149" s="61"/>
      <c r="ABJ149" s="83"/>
      <c r="ABK149" s="57"/>
      <c r="ABL149" s="56"/>
      <c r="ABM149" s="59"/>
      <c r="ABN149" s="60"/>
      <c r="ABO149" s="61"/>
      <c r="ABP149" s="83"/>
      <c r="ABQ149" s="57"/>
      <c r="ABR149" s="56"/>
      <c r="ABS149" s="59"/>
      <c r="ABT149" s="60"/>
      <c r="ABU149" s="61"/>
      <c r="ABV149" s="83"/>
      <c r="ABW149" s="57"/>
      <c r="ABX149" s="56"/>
      <c r="ABY149" s="59"/>
      <c r="ABZ149" s="60"/>
      <c r="ACA149" s="61"/>
      <c r="ACB149" s="83"/>
      <c r="ACC149" s="57"/>
      <c r="ACD149" s="56"/>
      <c r="ACE149" s="59"/>
      <c r="ACF149" s="60"/>
      <c r="ACG149" s="61"/>
      <c r="ACH149" s="83"/>
      <c r="ACI149" s="57"/>
      <c r="ACJ149" s="56"/>
      <c r="ACK149" s="59"/>
      <c r="ACL149" s="60"/>
      <c r="ACM149" s="61"/>
      <c r="ACN149" s="83"/>
      <c r="ACO149" s="57"/>
      <c r="ACP149" s="56"/>
      <c r="ACQ149" s="59"/>
      <c r="ACR149" s="60"/>
      <c r="ACS149" s="61"/>
      <c r="ACT149" s="83"/>
      <c r="ACU149" s="57"/>
      <c r="ACV149" s="56"/>
      <c r="ACW149" s="59"/>
      <c r="ACX149" s="60"/>
      <c r="ACY149" s="61"/>
      <c r="ACZ149" s="83"/>
      <c r="ADA149" s="57"/>
      <c r="ADB149" s="56"/>
      <c r="ADC149" s="59"/>
      <c r="ADD149" s="60"/>
      <c r="ADE149" s="61"/>
      <c r="ADF149" s="83"/>
      <c r="ADG149" s="57"/>
      <c r="ADH149" s="56"/>
      <c r="ADI149" s="59"/>
      <c r="ADJ149" s="60"/>
      <c r="ADK149" s="61"/>
      <c r="ADL149" s="83"/>
      <c r="ADM149" s="57"/>
      <c r="ADN149" s="56"/>
      <c r="ADO149" s="59"/>
      <c r="ADP149" s="60"/>
      <c r="ADQ149" s="61"/>
      <c r="ADR149" s="83"/>
      <c r="ADS149" s="57"/>
      <c r="ADT149" s="56"/>
      <c r="ADU149" s="59"/>
      <c r="ADV149" s="60"/>
      <c r="ADW149" s="61"/>
      <c r="ADX149" s="83"/>
      <c r="ADY149" s="57"/>
      <c r="ADZ149" s="56"/>
      <c r="AEA149" s="59"/>
      <c r="AEB149" s="60"/>
      <c r="AEC149" s="61"/>
      <c r="AED149" s="83"/>
      <c r="AEE149" s="57"/>
      <c r="AEF149" s="56"/>
      <c r="AEG149" s="59"/>
      <c r="AEH149" s="60"/>
      <c r="AEI149" s="61"/>
      <c r="AEJ149" s="83"/>
      <c r="AEK149" s="57"/>
      <c r="AEL149" s="56"/>
      <c r="AEM149" s="59"/>
      <c r="AEN149" s="60"/>
      <c r="AEO149" s="61"/>
      <c r="AEP149" s="83"/>
      <c r="AEQ149" s="57"/>
      <c r="AER149" s="56"/>
      <c r="AES149" s="59"/>
      <c r="AET149" s="60"/>
      <c r="AEU149" s="61"/>
      <c r="AEV149" s="83"/>
      <c r="AEW149" s="57"/>
      <c r="AEX149" s="56"/>
      <c r="AEY149" s="59"/>
      <c r="AEZ149" s="60"/>
      <c r="AFA149" s="61"/>
      <c r="AFB149" s="83"/>
      <c r="AFC149" s="57"/>
      <c r="AFD149" s="56"/>
      <c r="AFE149" s="59"/>
      <c r="AFF149" s="60"/>
      <c r="AFG149" s="61"/>
      <c r="AFH149" s="83"/>
      <c r="AFI149" s="57"/>
      <c r="AFJ149" s="56"/>
      <c r="AFK149" s="59"/>
      <c r="AFL149" s="60"/>
      <c r="AFM149" s="61"/>
      <c r="AFN149" s="83"/>
      <c r="AFO149" s="57"/>
      <c r="AFP149" s="56"/>
      <c r="AFQ149" s="59"/>
      <c r="AFR149" s="60"/>
      <c r="AFS149" s="61"/>
      <c r="AFT149" s="83"/>
      <c r="AFU149" s="57"/>
      <c r="AFV149" s="56"/>
      <c r="AFW149" s="59"/>
      <c r="AFX149" s="60"/>
      <c r="AFY149" s="61"/>
      <c r="AFZ149" s="83"/>
      <c r="AGA149" s="57"/>
      <c r="AGB149" s="56"/>
      <c r="AGC149" s="59"/>
      <c r="AGD149" s="60"/>
      <c r="AGE149" s="61"/>
      <c r="AGF149" s="83"/>
      <c r="AGG149" s="57"/>
      <c r="AGH149" s="56"/>
      <c r="AGI149" s="59"/>
      <c r="AGJ149" s="60"/>
      <c r="AGK149" s="61"/>
      <c r="AGL149" s="83"/>
      <c r="AGM149" s="57"/>
      <c r="AGN149" s="56"/>
      <c r="AGO149" s="59"/>
      <c r="AGP149" s="60"/>
      <c r="AGQ149" s="61"/>
      <c r="AGR149" s="83"/>
      <c r="AGS149" s="57"/>
      <c r="AGT149" s="56"/>
      <c r="AGU149" s="59"/>
      <c r="AGV149" s="60"/>
      <c r="AGW149" s="61"/>
      <c r="AGX149" s="83"/>
      <c r="AGY149" s="57"/>
      <c r="AGZ149" s="56"/>
      <c r="AHA149" s="59"/>
      <c r="AHB149" s="60"/>
      <c r="AHC149" s="61"/>
      <c r="AHD149" s="83"/>
      <c r="AHE149" s="57"/>
      <c r="AHF149" s="56"/>
      <c r="AHG149" s="59"/>
      <c r="AHH149" s="60"/>
      <c r="AHI149" s="61"/>
      <c r="AHJ149" s="83"/>
      <c r="AHK149" s="57"/>
      <c r="AHL149" s="56"/>
      <c r="AHM149" s="59"/>
      <c r="AHN149" s="60"/>
      <c r="AHO149" s="61"/>
      <c r="AHP149" s="83"/>
      <c r="AHQ149" s="57"/>
      <c r="AHR149" s="56"/>
      <c r="AHS149" s="59"/>
      <c r="AHT149" s="60"/>
      <c r="AHU149" s="61"/>
      <c r="AHV149" s="83"/>
      <c r="AHW149" s="57"/>
      <c r="AHX149" s="56"/>
      <c r="AHY149" s="59"/>
      <c r="AHZ149" s="60"/>
      <c r="AIA149" s="61"/>
      <c r="AIB149" s="83"/>
      <c r="AIC149" s="57"/>
      <c r="AID149" s="56"/>
      <c r="AIE149" s="59"/>
      <c r="AIF149" s="60"/>
      <c r="AIG149" s="61"/>
      <c r="AIH149" s="83"/>
      <c r="AII149" s="57"/>
      <c r="AIJ149" s="56"/>
      <c r="AIK149" s="59"/>
      <c r="AIL149" s="60"/>
      <c r="AIM149" s="61"/>
      <c r="AIN149" s="83"/>
      <c r="AIO149" s="57"/>
      <c r="AIP149" s="56"/>
      <c r="AIQ149" s="59"/>
      <c r="AIR149" s="60"/>
      <c r="AIS149" s="61"/>
      <c r="AIT149" s="83"/>
      <c r="AIU149" s="57"/>
      <c r="AIV149" s="56"/>
      <c r="AIW149" s="59"/>
      <c r="AIX149" s="60"/>
      <c r="AIY149" s="61"/>
      <c r="AIZ149" s="83"/>
      <c r="AJA149" s="57"/>
      <c r="AJB149" s="56"/>
      <c r="AJC149" s="59"/>
      <c r="AJD149" s="60"/>
      <c r="AJE149" s="61"/>
      <c r="AJF149" s="83"/>
      <c r="AJG149" s="57"/>
      <c r="AJH149" s="56"/>
      <c r="AJI149" s="59"/>
      <c r="AJJ149" s="60"/>
      <c r="AJK149" s="61"/>
      <c r="AJL149" s="83"/>
      <c r="AJM149" s="57"/>
      <c r="AJN149" s="56"/>
      <c r="AJO149" s="59"/>
      <c r="AJP149" s="60"/>
      <c r="AJQ149" s="61"/>
      <c r="AJR149" s="83"/>
      <c r="AJS149" s="57"/>
      <c r="AJT149" s="56"/>
      <c r="AJU149" s="59"/>
      <c r="AJV149" s="60"/>
      <c r="AJW149" s="61"/>
      <c r="AJX149" s="83"/>
      <c r="AJY149" s="57"/>
      <c r="AJZ149" s="56"/>
      <c r="AKA149" s="59"/>
      <c r="AKB149" s="60"/>
      <c r="AKC149" s="61"/>
      <c r="AKD149" s="83"/>
      <c r="AKE149" s="57"/>
      <c r="AKF149" s="56"/>
      <c r="AKG149" s="59"/>
      <c r="AKH149" s="60"/>
      <c r="AKI149" s="61"/>
      <c r="AKJ149" s="83"/>
      <c r="AKK149" s="57"/>
      <c r="AKL149" s="56"/>
      <c r="AKM149" s="59"/>
      <c r="AKN149" s="60"/>
      <c r="AKO149" s="61"/>
      <c r="AKP149" s="83"/>
      <c r="AKQ149" s="57"/>
      <c r="AKR149" s="56"/>
      <c r="AKS149" s="59"/>
      <c r="AKT149" s="60"/>
      <c r="AKU149" s="61"/>
      <c r="AKV149" s="83"/>
      <c r="AKW149" s="57"/>
      <c r="AKX149" s="56"/>
      <c r="AKY149" s="59"/>
      <c r="AKZ149" s="60"/>
      <c r="ALA149" s="61"/>
      <c r="ALB149" s="83"/>
      <c r="ALC149" s="57"/>
      <c r="ALD149" s="56"/>
      <c r="ALE149" s="59"/>
      <c r="ALF149" s="60"/>
      <c r="ALG149" s="61"/>
      <c r="ALH149" s="83"/>
      <c r="ALI149" s="57"/>
      <c r="ALJ149" s="56"/>
      <c r="ALK149" s="59"/>
      <c r="ALL149" s="60"/>
      <c r="ALM149" s="61"/>
      <c r="ALN149" s="83"/>
      <c r="ALO149" s="57"/>
      <c r="ALP149" s="56"/>
      <c r="ALQ149" s="59"/>
      <c r="ALR149" s="60"/>
      <c r="ALS149" s="61"/>
      <c r="ALT149" s="83"/>
      <c r="ALU149" s="57"/>
      <c r="ALV149" s="56"/>
      <c r="ALW149" s="59"/>
      <c r="ALX149" s="60"/>
      <c r="ALY149" s="61"/>
      <c r="ALZ149" s="83"/>
      <c r="AMA149" s="57"/>
      <c r="AMB149" s="56"/>
      <c r="AMC149" s="59"/>
      <c r="AMD149" s="60"/>
      <c r="AME149" s="61"/>
      <c r="AMF149" s="83"/>
      <c r="AMG149" s="57"/>
      <c r="AMH149" s="56"/>
      <c r="AMI149" s="59"/>
      <c r="AMJ149" s="60"/>
      <c r="AMK149" s="61"/>
      <c r="AML149" s="83"/>
      <c r="AMM149" s="57"/>
      <c r="AMN149" s="56"/>
      <c r="AMO149" s="59"/>
      <c r="AMP149" s="60"/>
      <c r="AMQ149" s="61"/>
      <c r="AMR149" s="83"/>
      <c r="AMS149" s="57"/>
      <c r="AMT149" s="56"/>
      <c r="AMU149" s="59"/>
      <c r="AMV149" s="60"/>
      <c r="AMW149" s="61"/>
      <c r="AMX149" s="83"/>
      <c r="AMY149" s="57"/>
      <c r="AMZ149" s="56"/>
      <c r="ANA149" s="59"/>
      <c r="ANB149" s="60"/>
      <c r="ANC149" s="61"/>
      <c r="AND149" s="83"/>
      <c r="ANE149" s="57"/>
      <c r="ANF149" s="56"/>
      <c r="ANG149" s="59"/>
      <c r="ANH149" s="60"/>
      <c r="ANI149" s="61"/>
      <c r="ANJ149" s="83"/>
      <c r="ANK149" s="57"/>
      <c r="ANL149" s="56"/>
      <c r="ANM149" s="59"/>
      <c r="ANN149" s="60"/>
      <c r="ANO149" s="61"/>
      <c r="ANP149" s="83"/>
      <c r="ANQ149" s="57"/>
      <c r="ANR149" s="56"/>
      <c r="ANS149" s="59"/>
      <c r="ANT149" s="60"/>
      <c r="ANU149" s="61"/>
      <c r="ANV149" s="83"/>
      <c r="ANW149" s="57"/>
      <c r="ANX149" s="56"/>
      <c r="ANY149" s="59"/>
      <c r="ANZ149" s="60"/>
      <c r="AOA149" s="61"/>
      <c r="AOB149" s="83"/>
      <c r="AOC149" s="57"/>
      <c r="AOD149" s="56"/>
      <c r="AOE149" s="59"/>
      <c r="AOF149" s="60"/>
      <c r="AOG149" s="61"/>
      <c r="AOH149" s="83"/>
      <c r="AOI149" s="57"/>
      <c r="AOJ149" s="56"/>
      <c r="AOK149" s="59"/>
      <c r="AOL149" s="60"/>
      <c r="AOM149" s="61"/>
      <c r="AON149" s="83"/>
      <c r="AOO149" s="57"/>
      <c r="AOP149" s="56"/>
      <c r="AOQ149" s="59"/>
      <c r="AOR149" s="60"/>
      <c r="AOS149" s="61"/>
      <c r="AOT149" s="83"/>
      <c r="AOU149" s="57"/>
      <c r="AOV149" s="56"/>
      <c r="AOW149" s="59"/>
      <c r="AOX149" s="60"/>
      <c r="AOY149" s="61"/>
      <c r="AOZ149" s="83"/>
      <c r="APA149" s="57"/>
      <c r="APB149" s="56"/>
      <c r="APC149" s="59"/>
      <c r="APD149" s="60"/>
      <c r="APE149" s="61"/>
      <c r="APF149" s="83"/>
      <c r="APG149" s="57"/>
      <c r="APH149" s="56"/>
      <c r="API149" s="59"/>
      <c r="APJ149" s="60"/>
      <c r="APK149" s="61"/>
      <c r="APL149" s="83"/>
      <c r="APM149" s="57"/>
      <c r="APN149" s="56"/>
      <c r="APO149" s="59"/>
      <c r="APP149" s="60"/>
      <c r="APQ149" s="61"/>
      <c r="APR149" s="83"/>
      <c r="APS149" s="57"/>
      <c r="APT149" s="56"/>
      <c r="APU149" s="59"/>
      <c r="APV149" s="60"/>
      <c r="APW149" s="61"/>
      <c r="APX149" s="83"/>
      <c r="APY149" s="57"/>
      <c r="APZ149" s="56"/>
      <c r="AQA149" s="59"/>
      <c r="AQB149" s="60"/>
      <c r="AQC149" s="61"/>
      <c r="AQD149" s="83"/>
      <c r="AQE149" s="57"/>
      <c r="AQF149" s="56"/>
      <c r="AQG149" s="59"/>
      <c r="AQH149" s="60"/>
      <c r="AQI149" s="61"/>
      <c r="AQJ149" s="83"/>
      <c r="AQK149" s="57"/>
      <c r="AQL149" s="56"/>
      <c r="AQM149" s="59"/>
      <c r="AQN149" s="60"/>
      <c r="AQO149" s="61"/>
      <c r="AQP149" s="83"/>
      <c r="AQQ149" s="57"/>
      <c r="AQR149" s="56"/>
      <c r="AQS149" s="59"/>
      <c r="AQT149" s="60"/>
      <c r="AQU149" s="61"/>
      <c r="AQV149" s="83"/>
      <c r="AQW149" s="57"/>
      <c r="AQX149" s="56"/>
      <c r="AQY149" s="59"/>
      <c r="AQZ149" s="60"/>
      <c r="ARA149" s="61"/>
      <c r="ARB149" s="83"/>
      <c r="ARC149" s="57"/>
      <c r="ARD149" s="56"/>
      <c r="ARE149" s="59"/>
      <c r="ARF149" s="60"/>
      <c r="ARG149" s="61"/>
      <c r="ARH149" s="83"/>
      <c r="ARI149" s="57"/>
      <c r="ARJ149" s="56"/>
      <c r="ARK149" s="59"/>
      <c r="ARL149" s="60"/>
      <c r="ARM149" s="61"/>
      <c r="ARN149" s="83"/>
      <c r="ARO149" s="57"/>
      <c r="ARP149" s="56"/>
      <c r="ARQ149" s="59"/>
      <c r="ARR149" s="60"/>
      <c r="ARS149" s="61"/>
      <c r="ART149" s="83"/>
      <c r="ARU149" s="57"/>
      <c r="ARV149" s="56"/>
      <c r="ARW149" s="59"/>
      <c r="ARX149" s="60"/>
      <c r="ARY149" s="61"/>
      <c r="ARZ149" s="83"/>
      <c r="ASA149" s="57"/>
      <c r="ASB149" s="56"/>
      <c r="ASC149" s="59"/>
      <c r="ASD149" s="60"/>
      <c r="ASE149" s="61"/>
      <c r="ASF149" s="83"/>
      <c r="ASG149" s="57"/>
      <c r="ASH149" s="56"/>
      <c r="ASI149" s="59"/>
      <c r="ASJ149" s="60"/>
      <c r="ASK149" s="61"/>
      <c r="ASL149" s="83"/>
      <c r="ASM149" s="57"/>
      <c r="ASN149" s="56"/>
      <c r="ASO149" s="59"/>
      <c r="ASP149" s="60"/>
      <c r="ASQ149" s="61"/>
      <c r="ASR149" s="83"/>
      <c r="ASS149" s="57"/>
      <c r="AST149" s="56"/>
      <c r="ASU149" s="59"/>
      <c r="ASV149" s="60"/>
      <c r="ASW149" s="61"/>
      <c r="ASX149" s="83"/>
      <c r="ASY149" s="57"/>
      <c r="ASZ149" s="56"/>
      <c r="ATA149" s="59"/>
      <c r="ATB149" s="60"/>
      <c r="ATC149" s="61"/>
      <c r="ATD149" s="83"/>
      <c r="ATE149" s="57"/>
      <c r="ATF149" s="56"/>
      <c r="ATG149" s="59"/>
      <c r="ATH149" s="60"/>
      <c r="ATI149" s="61"/>
      <c r="ATJ149" s="83"/>
      <c r="ATK149" s="57"/>
      <c r="ATL149" s="56"/>
      <c r="ATM149" s="59"/>
      <c r="ATN149" s="60"/>
      <c r="ATO149" s="61"/>
      <c r="ATP149" s="83"/>
      <c r="ATQ149" s="57"/>
      <c r="ATR149" s="56"/>
      <c r="ATS149" s="59"/>
      <c r="ATT149" s="60"/>
      <c r="ATU149" s="61"/>
      <c r="ATV149" s="83"/>
      <c r="ATW149" s="57"/>
      <c r="ATX149" s="56"/>
      <c r="ATY149" s="59"/>
      <c r="ATZ149" s="60"/>
      <c r="AUA149" s="61"/>
      <c r="AUB149" s="83"/>
      <c r="AUC149" s="57"/>
      <c r="AUD149" s="56"/>
      <c r="AUE149" s="59"/>
      <c r="AUF149" s="60"/>
      <c r="AUG149" s="61"/>
      <c r="AUH149" s="83"/>
      <c r="AUI149" s="57"/>
      <c r="AUJ149" s="56"/>
      <c r="AUK149" s="59"/>
      <c r="AUL149" s="60"/>
      <c r="AUM149" s="61"/>
      <c r="AUN149" s="83"/>
      <c r="AUO149" s="57"/>
      <c r="AUP149" s="56"/>
      <c r="AUQ149" s="59"/>
      <c r="AUR149" s="60"/>
      <c r="AUS149" s="61"/>
      <c r="AUT149" s="83"/>
      <c r="AUU149" s="57"/>
      <c r="AUV149" s="56"/>
      <c r="AUW149" s="59"/>
      <c r="AUX149" s="60"/>
      <c r="AUY149" s="61"/>
      <c r="AUZ149" s="83"/>
      <c r="AVA149" s="57"/>
      <c r="AVB149" s="56"/>
      <c r="AVC149" s="59"/>
      <c r="AVD149" s="60"/>
      <c r="AVE149" s="61"/>
      <c r="AVF149" s="83"/>
      <c r="AVG149" s="57"/>
      <c r="AVH149" s="56"/>
      <c r="AVI149" s="59"/>
      <c r="AVJ149" s="60"/>
      <c r="AVK149" s="61"/>
      <c r="AVL149" s="83"/>
      <c r="AVM149" s="57"/>
      <c r="AVN149" s="56"/>
      <c r="AVO149" s="59"/>
      <c r="AVP149" s="60"/>
      <c r="AVQ149" s="61"/>
      <c r="AVR149" s="83"/>
      <c r="AVS149" s="57"/>
      <c r="AVT149" s="56"/>
      <c r="AVU149" s="59"/>
      <c r="AVV149" s="60"/>
      <c r="AVW149" s="61"/>
      <c r="AVX149" s="83"/>
      <c r="AVY149" s="57"/>
      <c r="AVZ149" s="56"/>
      <c r="AWA149" s="59"/>
      <c r="AWB149" s="60"/>
      <c r="AWC149" s="61"/>
      <c r="AWD149" s="83"/>
      <c r="AWE149" s="57"/>
      <c r="AWF149" s="56"/>
      <c r="AWG149" s="59"/>
      <c r="AWH149" s="60"/>
      <c r="AWI149" s="61"/>
      <c r="AWJ149" s="83"/>
      <c r="AWK149" s="57"/>
      <c r="AWL149" s="56"/>
      <c r="AWM149" s="59"/>
      <c r="AWN149" s="60"/>
      <c r="AWO149" s="61"/>
      <c r="AWP149" s="83"/>
      <c r="AWQ149" s="57"/>
      <c r="AWR149" s="56"/>
      <c r="AWS149" s="59"/>
      <c r="AWT149" s="60"/>
      <c r="AWU149" s="61"/>
      <c r="AWV149" s="83"/>
      <c r="AWW149" s="57"/>
      <c r="AWX149" s="56"/>
      <c r="AWY149" s="59"/>
      <c r="AWZ149" s="60"/>
      <c r="AXA149" s="61"/>
      <c r="AXB149" s="83"/>
      <c r="AXC149" s="57"/>
      <c r="AXD149" s="56"/>
      <c r="AXE149" s="59"/>
      <c r="AXF149" s="60"/>
      <c r="AXG149" s="61"/>
      <c r="AXH149" s="83"/>
      <c r="AXI149" s="57"/>
      <c r="AXJ149" s="56"/>
      <c r="AXK149" s="59"/>
      <c r="AXL149" s="60"/>
      <c r="AXM149" s="61"/>
      <c r="AXN149" s="83"/>
      <c r="AXO149" s="57"/>
      <c r="AXP149" s="56"/>
      <c r="AXQ149" s="59"/>
      <c r="AXR149" s="60"/>
      <c r="AXS149" s="61"/>
      <c r="AXT149" s="83"/>
      <c r="AXU149" s="57"/>
      <c r="AXV149" s="56"/>
      <c r="AXW149" s="59"/>
      <c r="AXX149" s="60"/>
      <c r="AXY149" s="61"/>
      <c r="AXZ149" s="83"/>
      <c r="AYA149" s="57"/>
      <c r="AYB149" s="56"/>
      <c r="AYC149" s="59"/>
      <c r="AYD149" s="60"/>
      <c r="AYE149" s="61"/>
      <c r="AYF149" s="83"/>
      <c r="AYG149" s="57"/>
      <c r="AYH149" s="56"/>
      <c r="AYI149" s="59"/>
      <c r="AYJ149" s="60"/>
      <c r="AYK149" s="61"/>
      <c r="AYL149" s="83"/>
      <c r="AYM149" s="57"/>
      <c r="AYN149" s="56"/>
      <c r="AYO149" s="59"/>
      <c r="AYP149" s="60"/>
      <c r="AYQ149" s="61"/>
      <c r="AYR149" s="83"/>
      <c r="AYS149" s="57"/>
      <c r="AYT149" s="56"/>
      <c r="AYU149" s="59"/>
      <c r="AYV149" s="60"/>
      <c r="AYW149" s="61"/>
      <c r="AYX149" s="83"/>
      <c r="AYY149" s="57"/>
      <c r="AYZ149" s="56"/>
      <c r="AZA149" s="59"/>
      <c r="AZB149" s="60"/>
      <c r="AZC149" s="61"/>
      <c r="AZD149" s="83"/>
      <c r="AZE149" s="57"/>
      <c r="AZF149" s="56"/>
      <c r="AZG149" s="59"/>
      <c r="AZH149" s="60"/>
      <c r="AZI149" s="61"/>
      <c r="AZJ149" s="83"/>
      <c r="AZK149" s="57"/>
      <c r="AZL149" s="56"/>
      <c r="AZM149" s="59"/>
      <c r="AZN149" s="60"/>
      <c r="AZO149" s="61"/>
      <c r="AZP149" s="83"/>
      <c r="AZQ149" s="57"/>
      <c r="AZR149" s="56"/>
      <c r="AZS149" s="59"/>
      <c r="AZT149" s="60"/>
      <c r="AZU149" s="61"/>
      <c r="AZV149" s="83"/>
      <c r="AZW149" s="57"/>
      <c r="AZX149" s="56"/>
      <c r="AZY149" s="59"/>
      <c r="AZZ149" s="60"/>
      <c r="BAA149" s="61"/>
      <c r="BAB149" s="83"/>
      <c r="BAC149" s="57"/>
      <c r="BAD149" s="56"/>
      <c r="BAE149" s="59"/>
      <c r="BAF149" s="60"/>
      <c r="BAG149" s="61"/>
      <c r="BAH149" s="83"/>
      <c r="BAI149" s="57"/>
      <c r="BAJ149" s="56"/>
      <c r="BAK149" s="59"/>
      <c r="BAL149" s="60"/>
      <c r="BAM149" s="61"/>
      <c r="BAN149" s="83"/>
      <c r="BAO149" s="57"/>
      <c r="BAP149" s="56"/>
      <c r="BAQ149" s="59"/>
      <c r="BAR149" s="60"/>
      <c r="BAS149" s="61"/>
      <c r="BAT149" s="83"/>
      <c r="BAU149" s="57"/>
      <c r="BAV149" s="56"/>
      <c r="BAW149" s="59"/>
      <c r="BAX149" s="60"/>
      <c r="BAY149" s="61"/>
      <c r="BAZ149" s="83"/>
      <c r="BBA149" s="57"/>
      <c r="BBB149" s="56"/>
      <c r="BBC149" s="59"/>
      <c r="BBD149" s="60"/>
      <c r="BBE149" s="61"/>
      <c r="BBF149" s="83"/>
      <c r="BBG149" s="57"/>
      <c r="BBH149" s="56"/>
      <c r="BBI149" s="59"/>
      <c r="BBJ149" s="60"/>
      <c r="BBK149" s="61"/>
      <c r="BBL149" s="83"/>
      <c r="BBM149" s="57"/>
      <c r="BBN149" s="56"/>
      <c r="BBO149" s="59"/>
      <c r="BBP149" s="60"/>
      <c r="BBQ149" s="61"/>
      <c r="BBR149" s="83"/>
      <c r="BBS149" s="57"/>
      <c r="BBT149" s="56"/>
      <c r="BBU149" s="59"/>
      <c r="BBV149" s="60"/>
      <c r="BBW149" s="61"/>
      <c r="BBX149" s="83"/>
      <c r="BBY149" s="57"/>
      <c r="BBZ149" s="56"/>
      <c r="BCA149" s="59"/>
      <c r="BCB149" s="60"/>
      <c r="BCC149" s="61"/>
      <c r="BCD149" s="83"/>
      <c r="BCE149" s="57"/>
      <c r="BCF149" s="56"/>
      <c r="BCG149" s="59"/>
      <c r="BCH149" s="60"/>
      <c r="BCI149" s="61"/>
      <c r="BCJ149" s="83"/>
      <c r="BCK149" s="57"/>
      <c r="BCL149" s="56"/>
      <c r="BCM149" s="59"/>
      <c r="BCN149" s="60"/>
      <c r="BCO149" s="61"/>
      <c r="BCP149" s="83"/>
      <c r="BCQ149" s="57"/>
      <c r="BCR149" s="56"/>
      <c r="BCS149" s="59"/>
      <c r="BCT149" s="60"/>
      <c r="BCU149" s="61"/>
      <c r="BCV149" s="83"/>
      <c r="BCW149" s="57"/>
      <c r="BCX149" s="56"/>
      <c r="BCY149" s="59"/>
      <c r="BCZ149" s="60"/>
      <c r="BDA149" s="61"/>
      <c r="BDB149" s="83"/>
      <c r="BDC149" s="57"/>
      <c r="BDD149" s="56"/>
      <c r="BDE149" s="59"/>
      <c r="BDF149" s="60"/>
      <c r="BDG149" s="61"/>
      <c r="BDH149" s="83"/>
      <c r="BDI149" s="57"/>
      <c r="BDJ149" s="56"/>
      <c r="BDK149" s="59"/>
      <c r="BDL149" s="60"/>
      <c r="BDM149" s="61"/>
      <c r="BDN149" s="83"/>
      <c r="BDO149" s="57"/>
      <c r="BDP149" s="56"/>
      <c r="BDQ149" s="59"/>
      <c r="BDR149" s="60"/>
      <c r="BDS149" s="61"/>
      <c r="BDT149" s="83"/>
      <c r="BDU149" s="57"/>
      <c r="BDV149" s="56"/>
      <c r="BDW149" s="59"/>
      <c r="BDX149" s="60"/>
      <c r="BDY149" s="61"/>
      <c r="BDZ149" s="83"/>
      <c r="BEA149" s="57"/>
      <c r="BEB149" s="56"/>
      <c r="BEC149" s="59"/>
      <c r="BED149" s="60"/>
      <c r="BEE149" s="61"/>
      <c r="BEF149" s="83"/>
      <c r="BEG149" s="57"/>
      <c r="BEH149" s="56"/>
      <c r="BEI149" s="59"/>
      <c r="BEJ149" s="60"/>
      <c r="BEK149" s="61"/>
      <c r="BEL149" s="83"/>
      <c r="BEM149" s="57"/>
      <c r="BEN149" s="56"/>
      <c r="BEO149" s="59"/>
      <c r="BEP149" s="60"/>
      <c r="BEQ149" s="61"/>
      <c r="BER149" s="83"/>
      <c r="BES149" s="57"/>
      <c r="BET149" s="56"/>
      <c r="BEU149" s="59"/>
      <c r="BEV149" s="60"/>
      <c r="BEW149" s="61"/>
      <c r="BEX149" s="83"/>
      <c r="BEY149" s="57"/>
      <c r="BEZ149" s="56"/>
      <c r="BFA149" s="59"/>
      <c r="BFB149" s="60"/>
      <c r="BFC149" s="61"/>
      <c r="BFD149" s="83"/>
      <c r="BFE149" s="57"/>
      <c r="BFF149" s="56"/>
      <c r="BFG149" s="59"/>
      <c r="BFH149" s="60"/>
      <c r="BFI149" s="61"/>
      <c r="BFJ149" s="83"/>
      <c r="BFK149" s="57"/>
      <c r="BFL149" s="56"/>
      <c r="BFM149" s="59"/>
      <c r="BFN149" s="60"/>
      <c r="BFO149" s="61"/>
      <c r="BFP149" s="83"/>
      <c r="BFQ149" s="57"/>
      <c r="BFR149" s="56"/>
      <c r="BFS149" s="59"/>
      <c r="BFT149" s="60"/>
      <c r="BFU149" s="61"/>
      <c r="BFV149" s="83"/>
      <c r="BFW149" s="57"/>
      <c r="BFX149" s="56"/>
      <c r="BFY149" s="59"/>
      <c r="BFZ149" s="60"/>
      <c r="BGA149" s="61"/>
      <c r="BGB149" s="83"/>
      <c r="BGC149" s="57"/>
      <c r="BGD149" s="56"/>
      <c r="BGE149" s="59"/>
      <c r="BGF149" s="60"/>
      <c r="BGG149" s="61"/>
      <c r="BGH149" s="83"/>
      <c r="BGI149" s="57"/>
      <c r="BGJ149" s="56"/>
      <c r="BGK149" s="59"/>
      <c r="BGL149" s="60"/>
      <c r="BGM149" s="61"/>
      <c r="BGN149" s="83"/>
      <c r="BGO149" s="57"/>
      <c r="BGP149" s="56"/>
      <c r="BGQ149" s="59"/>
      <c r="BGR149" s="60"/>
      <c r="BGS149" s="61"/>
      <c r="BGT149" s="83"/>
      <c r="BGU149" s="57"/>
      <c r="BGV149" s="56"/>
      <c r="BGW149" s="59"/>
      <c r="BGX149" s="60"/>
      <c r="BGY149" s="61"/>
      <c r="BGZ149" s="83"/>
      <c r="BHA149" s="57"/>
      <c r="BHB149" s="56"/>
      <c r="BHC149" s="59"/>
      <c r="BHD149" s="60"/>
      <c r="BHE149" s="61"/>
      <c r="BHF149" s="83"/>
      <c r="BHG149" s="57"/>
      <c r="BHH149" s="56"/>
      <c r="BHI149" s="59"/>
      <c r="BHJ149" s="60"/>
      <c r="BHK149" s="61"/>
      <c r="BHL149" s="83"/>
      <c r="BHM149" s="57"/>
      <c r="BHN149" s="56"/>
      <c r="BHO149" s="59"/>
      <c r="BHP149" s="60"/>
      <c r="BHQ149" s="61"/>
      <c r="BHR149" s="83"/>
      <c r="BHS149" s="57"/>
      <c r="BHT149" s="56"/>
      <c r="BHU149" s="59"/>
      <c r="BHV149" s="60"/>
      <c r="BHW149" s="61"/>
      <c r="BHX149" s="83"/>
      <c r="BHY149" s="57"/>
      <c r="BHZ149" s="56"/>
      <c r="BIA149" s="59"/>
      <c r="BIB149" s="60"/>
      <c r="BIC149" s="61"/>
      <c r="BID149" s="83"/>
      <c r="BIE149" s="57"/>
      <c r="BIF149" s="56"/>
      <c r="BIG149" s="59"/>
      <c r="BIH149" s="60"/>
      <c r="BII149" s="61"/>
      <c r="BIJ149" s="83"/>
      <c r="BIK149" s="57"/>
      <c r="BIL149" s="56"/>
      <c r="BIM149" s="59"/>
      <c r="BIN149" s="60"/>
      <c r="BIO149" s="61"/>
      <c r="BIP149" s="83"/>
      <c r="BIQ149" s="57"/>
      <c r="BIR149" s="56"/>
      <c r="BIS149" s="59"/>
      <c r="BIT149" s="60"/>
      <c r="BIU149" s="61"/>
      <c r="BIV149" s="83"/>
      <c r="BIW149" s="57"/>
      <c r="BIX149" s="56"/>
      <c r="BIY149" s="59"/>
      <c r="BIZ149" s="60"/>
      <c r="BJA149" s="61"/>
      <c r="BJB149" s="83"/>
      <c r="BJC149" s="57"/>
      <c r="BJD149" s="56"/>
      <c r="BJE149" s="59"/>
      <c r="BJF149" s="60"/>
      <c r="BJG149" s="61"/>
      <c r="BJH149" s="83"/>
      <c r="BJI149" s="57"/>
      <c r="BJJ149" s="56"/>
      <c r="BJK149" s="59"/>
      <c r="BJL149" s="60"/>
      <c r="BJM149" s="61"/>
      <c r="BJN149" s="83"/>
      <c r="BJO149" s="57"/>
      <c r="BJP149" s="56"/>
      <c r="BJQ149" s="59"/>
      <c r="BJR149" s="60"/>
      <c r="BJS149" s="61"/>
      <c r="BJT149" s="83"/>
      <c r="BJU149" s="57"/>
      <c r="BJV149" s="56"/>
      <c r="BJW149" s="59"/>
      <c r="BJX149" s="60"/>
      <c r="BJY149" s="61"/>
      <c r="BJZ149" s="83"/>
      <c r="BKA149" s="57"/>
      <c r="BKB149" s="56"/>
      <c r="BKC149" s="59"/>
      <c r="BKD149" s="60"/>
      <c r="BKE149" s="61"/>
      <c r="BKF149" s="83"/>
      <c r="BKG149" s="57"/>
      <c r="BKH149" s="56"/>
      <c r="BKI149" s="59"/>
      <c r="BKJ149" s="60"/>
      <c r="BKK149" s="61"/>
      <c r="BKL149" s="83"/>
      <c r="BKM149" s="57"/>
      <c r="BKN149" s="56"/>
      <c r="BKO149" s="59"/>
      <c r="BKP149" s="60"/>
      <c r="BKQ149" s="61"/>
      <c r="BKR149" s="83"/>
      <c r="BKS149" s="57"/>
      <c r="BKT149" s="56"/>
      <c r="BKU149" s="59"/>
      <c r="BKV149" s="60"/>
      <c r="BKW149" s="61"/>
      <c r="BKX149" s="83"/>
      <c r="BKY149" s="57"/>
      <c r="BKZ149" s="56"/>
      <c r="BLA149" s="59"/>
      <c r="BLB149" s="60"/>
      <c r="BLC149" s="61"/>
      <c r="BLD149" s="83"/>
      <c r="BLE149" s="57"/>
      <c r="BLF149" s="56"/>
      <c r="BLG149" s="59"/>
      <c r="BLH149" s="60"/>
      <c r="BLI149" s="61"/>
      <c r="BLJ149" s="83"/>
      <c r="BLK149" s="57"/>
      <c r="BLL149" s="56"/>
      <c r="BLM149" s="59"/>
      <c r="BLN149" s="60"/>
      <c r="BLO149" s="61"/>
      <c r="BLP149" s="83"/>
      <c r="BLQ149" s="57"/>
      <c r="BLR149" s="56"/>
      <c r="BLS149" s="59"/>
      <c r="BLT149" s="60"/>
      <c r="BLU149" s="61"/>
      <c r="BLV149" s="83"/>
      <c r="BLW149" s="57"/>
      <c r="BLX149" s="56"/>
      <c r="BLY149" s="59"/>
      <c r="BLZ149" s="60"/>
      <c r="BMA149" s="61"/>
      <c r="BMB149" s="83"/>
      <c r="BMC149" s="57"/>
      <c r="BMD149" s="56"/>
      <c r="BME149" s="59"/>
      <c r="BMF149" s="60"/>
      <c r="BMG149" s="61"/>
      <c r="BMH149" s="83"/>
      <c r="BMI149" s="57"/>
      <c r="BMJ149" s="56"/>
      <c r="BMK149" s="59"/>
      <c r="BML149" s="60"/>
      <c r="BMM149" s="61"/>
      <c r="BMN149" s="83"/>
      <c r="BMO149" s="57"/>
      <c r="BMP149" s="56"/>
      <c r="BMQ149" s="59"/>
      <c r="BMR149" s="60"/>
      <c r="BMS149" s="61"/>
      <c r="BMT149" s="83"/>
      <c r="BMU149" s="57"/>
      <c r="BMV149" s="56"/>
      <c r="BMW149" s="59"/>
      <c r="BMX149" s="60"/>
      <c r="BMY149" s="61"/>
      <c r="BMZ149" s="83"/>
      <c r="BNA149" s="57"/>
      <c r="BNB149" s="56"/>
      <c r="BNC149" s="59"/>
      <c r="BND149" s="60"/>
      <c r="BNE149" s="61"/>
      <c r="BNF149" s="83"/>
      <c r="BNG149" s="57"/>
      <c r="BNH149" s="56"/>
      <c r="BNI149" s="59"/>
      <c r="BNJ149" s="60"/>
      <c r="BNK149" s="61"/>
      <c r="BNL149" s="83"/>
      <c r="BNM149" s="57"/>
      <c r="BNN149" s="56"/>
      <c r="BNO149" s="59"/>
      <c r="BNP149" s="60"/>
      <c r="BNQ149" s="61"/>
      <c r="BNR149" s="83"/>
      <c r="BNS149" s="57"/>
      <c r="BNT149" s="56"/>
      <c r="BNU149" s="59"/>
      <c r="BNV149" s="60"/>
      <c r="BNW149" s="61"/>
      <c r="BNX149" s="83"/>
      <c r="BNY149" s="57"/>
      <c r="BNZ149" s="56"/>
      <c r="BOA149" s="59"/>
      <c r="BOB149" s="60"/>
      <c r="BOC149" s="61"/>
      <c r="BOD149" s="83"/>
      <c r="BOE149" s="57"/>
      <c r="BOF149" s="56"/>
      <c r="BOG149" s="59"/>
      <c r="BOH149" s="60"/>
      <c r="BOI149" s="61"/>
      <c r="BOJ149" s="83"/>
      <c r="BOK149" s="57"/>
      <c r="BOL149" s="56"/>
      <c r="BOM149" s="59"/>
      <c r="BON149" s="60"/>
      <c r="BOO149" s="61"/>
      <c r="BOP149" s="83"/>
      <c r="BOQ149" s="57"/>
      <c r="BOR149" s="56"/>
      <c r="BOS149" s="59"/>
      <c r="BOT149" s="60"/>
      <c r="BOU149" s="61"/>
      <c r="BOV149" s="83"/>
      <c r="BOW149" s="57"/>
      <c r="BOX149" s="56"/>
      <c r="BOY149" s="59"/>
      <c r="BOZ149" s="60"/>
      <c r="BPA149" s="61"/>
      <c r="BPB149" s="83"/>
      <c r="BPC149" s="57"/>
      <c r="BPD149" s="56"/>
      <c r="BPE149" s="59"/>
      <c r="BPF149" s="60"/>
      <c r="BPG149" s="61"/>
      <c r="BPH149" s="83"/>
      <c r="BPI149" s="57"/>
      <c r="BPJ149" s="56"/>
      <c r="BPK149" s="59"/>
      <c r="BPL149" s="60"/>
      <c r="BPM149" s="61"/>
      <c r="BPN149" s="83"/>
      <c r="BPO149" s="57"/>
      <c r="BPP149" s="56"/>
      <c r="BPQ149" s="59"/>
      <c r="BPR149" s="60"/>
      <c r="BPS149" s="61"/>
      <c r="BPT149" s="83"/>
      <c r="BPU149" s="57"/>
      <c r="BPV149" s="56"/>
      <c r="BPW149" s="59"/>
      <c r="BPX149" s="60"/>
      <c r="BPY149" s="61"/>
      <c r="BPZ149" s="83"/>
      <c r="BQA149" s="57"/>
      <c r="BQB149" s="56"/>
      <c r="BQC149" s="59"/>
      <c r="BQD149" s="60"/>
      <c r="BQE149" s="61"/>
      <c r="BQF149" s="83"/>
      <c r="BQG149" s="57"/>
      <c r="BQH149" s="56"/>
      <c r="BQI149" s="59"/>
      <c r="BQJ149" s="60"/>
      <c r="BQK149" s="61"/>
      <c r="BQL149" s="83"/>
      <c r="BQM149" s="57"/>
      <c r="BQN149" s="56"/>
      <c r="BQO149" s="59"/>
      <c r="BQP149" s="60"/>
      <c r="BQQ149" s="61"/>
      <c r="BQR149" s="83"/>
      <c r="BQS149" s="57"/>
      <c r="BQT149" s="56"/>
      <c r="BQU149" s="59"/>
      <c r="BQV149" s="60"/>
      <c r="BQW149" s="61"/>
      <c r="BQX149" s="83"/>
      <c r="BQY149" s="57"/>
      <c r="BQZ149" s="56"/>
      <c r="BRA149" s="59"/>
      <c r="BRB149" s="60"/>
      <c r="BRC149" s="61"/>
      <c r="BRD149" s="83"/>
      <c r="BRE149" s="57"/>
      <c r="BRF149" s="56"/>
      <c r="BRG149" s="59"/>
      <c r="BRH149" s="60"/>
      <c r="BRI149" s="61"/>
      <c r="BRJ149" s="83"/>
      <c r="BRK149" s="57"/>
      <c r="BRL149" s="56"/>
      <c r="BRM149" s="59"/>
      <c r="BRN149" s="60"/>
      <c r="BRO149" s="61"/>
      <c r="BRP149" s="83"/>
      <c r="BRQ149" s="57"/>
      <c r="BRR149" s="56"/>
      <c r="BRS149" s="59"/>
      <c r="BRT149" s="60"/>
      <c r="BRU149" s="61"/>
      <c r="BRV149" s="83"/>
      <c r="BRW149" s="57"/>
      <c r="BRX149" s="56"/>
      <c r="BRY149" s="59"/>
      <c r="BRZ149" s="60"/>
      <c r="BSA149" s="61"/>
      <c r="BSB149" s="83"/>
      <c r="BSC149" s="57"/>
      <c r="BSD149" s="56"/>
      <c r="BSE149" s="59"/>
      <c r="BSF149" s="60"/>
      <c r="BSG149" s="61"/>
      <c r="BSH149" s="83"/>
      <c r="BSI149" s="57"/>
      <c r="BSJ149" s="56"/>
      <c r="BSK149" s="59"/>
      <c r="BSL149" s="60"/>
      <c r="BSM149" s="61"/>
      <c r="BSN149" s="83"/>
      <c r="BSO149" s="57"/>
      <c r="BSP149" s="56"/>
      <c r="BSQ149" s="59"/>
      <c r="BSR149" s="60"/>
      <c r="BSS149" s="61"/>
      <c r="BST149" s="83"/>
      <c r="BSU149" s="57"/>
      <c r="BSV149" s="56"/>
      <c r="BSW149" s="59"/>
      <c r="BSX149" s="60"/>
      <c r="BSY149" s="61"/>
      <c r="BSZ149" s="83"/>
      <c r="BTA149" s="57"/>
      <c r="BTB149" s="56"/>
      <c r="BTC149" s="59"/>
      <c r="BTD149" s="60"/>
      <c r="BTE149" s="61"/>
      <c r="BTF149" s="83"/>
      <c r="BTG149" s="57"/>
      <c r="BTH149" s="56"/>
      <c r="BTI149" s="59"/>
      <c r="BTJ149" s="60"/>
      <c r="BTK149" s="61"/>
      <c r="BTL149" s="83"/>
      <c r="BTM149" s="57"/>
      <c r="BTN149" s="56"/>
      <c r="BTO149" s="59"/>
      <c r="BTP149" s="60"/>
      <c r="BTQ149" s="61"/>
      <c r="BTR149" s="83"/>
      <c r="BTS149" s="57"/>
      <c r="BTT149" s="56"/>
      <c r="BTU149" s="59"/>
      <c r="BTV149" s="60"/>
      <c r="BTW149" s="61"/>
      <c r="BTX149" s="83"/>
      <c r="BTY149" s="57"/>
      <c r="BTZ149" s="56"/>
      <c r="BUA149" s="59"/>
      <c r="BUB149" s="60"/>
      <c r="BUC149" s="61"/>
      <c r="BUD149" s="83"/>
      <c r="BUE149" s="57"/>
      <c r="BUF149" s="56"/>
      <c r="BUG149" s="59"/>
      <c r="BUH149" s="60"/>
      <c r="BUI149" s="61"/>
      <c r="BUJ149" s="83"/>
      <c r="BUK149" s="57"/>
      <c r="BUL149" s="56"/>
      <c r="BUM149" s="59"/>
      <c r="BUN149" s="60"/>
      <c r="BUO149" s="61"/>
      <c r="BUP149" s="83"/>
      <c r="BUQ149" s="57"/>
      <c r="BUR149" s="56"/>
      <c r="BUS149" s="59"/>
      <c r="BUT149" s="60"/>
      <c r="BUU149" s="61"/>
      <c r="BUV149" s="83"/>
      <c r="BUW149" s="57"/>
      <c r="BUX149" s="56"/>
      <c r="BUY149" s="59"/>
      <c r="BUZ149" s="60"/>
      <c r="BVA149" s="61"/>
      <c r="BVB149" s="83"/>
      <c r="BVC149" s="57"/>
      <c r="BVD149" s="56"/>
      <c r="BVE149" s="59"/>
      <c r="BVF149" s="60"/>
      <c r="BVG149" s="61"/>
      <c r="BVH149" s="83"/>
      <c r="BVI149" s="57"/>
      <c r="BVJ149" s="56"/>
      <c r="BVK149" s="59"/>
      <c r="BVL149" s="60"/>
      <c r="BVM149" s="61"/>
      <c r="BVN149" s="83"/>
      <c r="BVO149" s="57"/>
      <c r="BVP149" s="56"/>
      <c r="BVQ149" s="59"/>
      <c r="BVR149" s="60"/>
      <c r="BVS149" s="61"/>
      <c r="BVT149" s="83"/>
      <c r="BVU149" s="57"/>
      <c r="BVV149" s="56"/>
      <c r="BVW149" s="59"/>
      <c r="BVX149" s="60"/>
      <c r="BVY149" s="61"/>
      <c r="BVZ149" s="83"/>
      <c r="BWA149" s="57"/>
      <c r="BWB149" s="56"/>
      <c r="BWC149" s="59"/>
      <c r="BWD149" s="60"/>
      <c r="BWE149" s="61"/>
      <c r="BWF149" s="83"/>
      <c r="BWG149" s="57"/>
      <c r="BWH149" s="56"/>
      <c r="BWI149" s="59"/>
      <c r="BWJ149" s="60"/>
      <c r="BWK149" s="61"/>
      <c r="BWL149" s="83"/>
      <c r="BWM149" s="57"/>
      <c r="BWN149" s="56"/>
      <c r="BWO149" s="59"/>
      <c r="BWP149" s="60"/>
      <c r="BWQ149" s="61"/>
      <c r="BWR149" s="83"/>
      <c r="BWS149" s="57"/>
      <c r="BWT149" s="56"/>
      <c r="BWU149" s="59"/>
      <c r="BWV149" s="60"/>
      <c r="BWW149" s="61"/>
      <c r="BWX149" s="83"/>
      <c r="BWY149" s="57"/>
      <c r="BWZ149" s="56"/>
      <c r="BXA149" s="59"/>
      <c r="BXB149" s="60"/>
      <c r="BXC149" s="61"/>
      <c r="BXD149" s="83"/>
      <c r="BXE149" s="57"/>
      <c r="BXF149" s="56"/>
      <c r="BXG149" s="59"/>
      <c r="BXH149" s="60"/>
      <c r="BXI149" s="61"/>
      <c r="BXJ149" s="83"/>
      <c r="BXK149" s="57"/>
      <c r="BXL149" s="56"/>
      <c r="BXM149" s="59"/>
      <c r="BXN149" s="60"/>
      <c r="BXO149" s="61"/>
      <c r="BXP149" s="83"/>
      <c r="BXQ149" s="57"/>
      <c r="BXR149" s="56"/>
      <c r="BXS149" s="59"/>
      <c r="BXT149" s="60"/>
      <c r="BXU149" s="61"/>
      <c r="BXV149" s="83"/>
      <c r="BXW149" s="57"/>
      <c r="BXX149" s="56"/>
      <c r="BXY149" s="59"/>
      <c r="BXZ149" s="60"/>
      <c r="BYA149" s="61"/>
      <c r="BYB149" s="83"/>
      <c r="BYC149" s="57"/>
      <c r="BYD149" s="56"/>
      <c r="BYE149" s="59"/>
      <c r="BYF149" s="60"/>
      <c r="BYG149" s="61"/>
      <c r="BYH149" s="83"/>
      <c r="BYI149" s="57"/>
      <c r="BYJ149" s="56"/>
      <c r="BYK149" s="59"/>
      <c r="BYL149" s="60"/>
      <c r="BYM149" s="61"/>
      <c r="BYN149" s="83"/>
      <c r="BYO149" s="57"/>
      <c r="BYP149" s="56"/>
      <c r="BYQ149" s="59"/>
      <c r="BYR149" s="60"/>
      <c r="BYS149" s="61"/>
      <c r="BYT149" s="83"/>
      <c r="BYU149" s="57"/>
      <c r="BYV149" s="56"/>
      <c r="BYW149" s="59"/>
      <c r="BYX149" s="60"/>
      <c r="BYY149" s="61"/>
      <c r="BYZ149" s="83"/>
      <c r="BZA149" s="57"/>
      <c r="BZB149" s="56"/>
      <c r="BZC149" s="59"/>
      <c r="BZD149" s="60"/>
      <c r="BZE149" s="61"/>
      <c r="BZF149" s="83"/>
      <c r="BZG149" s="57"/>
      <c r="BZH149" s="56"/>
      <c r="BZI149" s="59"/>
      <c r="BZJ149" s="60"/>
      <c r="BZK149" s="61"/>
      <c r="BZL149" s="83"/>
      <c r="BZM149" s="57"/>
      <c r="BZN149" s="56"/>
      <c r="BZO149" s="59"/>
      <c r="BZP149" s="60"/>
      <c r="BZQ149" s="61"/>
      <c r="BZR149" s="83"/>
      <c r="BZS149" s="57"/>
      <c r="BZT149" s="56"/>
      <c r="BZU149" s="59"/>
      <c r="BZV149" s="60"/>
      <c r="BZW149" s="61"/>
      <c r="BZX149" s="83"/>
      <c r="BZY149" s="57"/>
      <c r="BZZ149" s="56"/>
      <c r="CAA149" s="59"/>
      <c r="CAB149" s="60"/>
      <c r="CAC149" s="61"/>
      <c r="CAD149" s="83"/>
      <c r="CAE149" s="57"/>
      <c r="CAF149" s="56"/>
      <c r="CAG149" s="59"/>
      <c r="CAH149" s="60"/>
      <c r="CAI149" s="61"/>
      <c r="CAJ149" s="83"/>
      <c r="CAK149" s="57"/>
      <c r="CAL149" s="56"/>
      <c r="CAM149" s="59"/>
      <c r="CAN149" s="60"/>
      <c r="CAO149" s="61"/>
      <c r="CAP149" s="83"/>
      <c r="CAQ149" s="57"/>
      <c r="CAR149" s="56"/>
      <c r="CAS149" s="59"/>
      <c r="CAT149" s="60"/>
      <c r="CAU149" s="61"/>
      <c r="CAV149" s="83"/>
      <c r="CAW149" s="57"/>
      <c r="CAX149" s="56"/>
      <c r="CAY149" s="59"/>
      <c r="CAZ149" s="60"/>
      <c r="CBA149" s="61"/>
      <c r="CBB149" s="83"/>
      <c r="CBC149" s="57"/>
      <c r="CBD149" s="56"/>
      <c r="CBE149" s="59"/>
      <c r="CBF149" s="60"/>
      <c r="CBG149" s="61"/>
      <c r="CBH149" s="83"/>
      <c r="CBI149" s="57"/>
      <c r="CBJ149" s="56"/>
      <c r="CBK149" s="59"/>
      <c r="CBL149" s="60"/>
      <c r="CBM149" s="61"/>
      <c r="CBN149" s="83"/>
      <c r="CBO149" s="57"/>
      <c r="CBP149" s="56"/>
      <c r="CBQ149" s="59"/>
      <c r="CBR149" s="60"/>
      <c r="CBS149" s="61"/>
      <c r="CBT149" s="83"/>
      <c r="CBU149" s="57"/>
      <c r="CBV149" s="56"/>
      <c r="CBW149" s="59"/>
      <c r="CBX149" s="60"/>
      <c r="CBY149" s="61"/>
      <c r="CBZ149" s="83"/>
      <c r="CCA149" s="57"/>
      <c r="CCB149" s="56"/>
      <c r="CCC149" s="59"/>
      <c r="CCD149" s="60"/>
      <c r="CCE149" s="61"/>
      <c r="CCF149" s="83"/>
      <c r="CCG149" s="57"/>
      <c r="CCH149" s="56"/>
      <c r="CCI149" s="59"/>
      <c r="CCJ149" s="60"/>
      <c r="CCK149" s="61"/>
      <c r="CCL149" s="83"/>
      <c r="CCM149" s="57"/>
      <c r="CCN149" s="56"/>
      <c r="CCO149" s="59"/>
      <c r="CCP149" s="60"/>
      <c r="CCQ149" s="61"/>
      <c r="CCR149" s="83"/>
      <c r="CCS149" s="57"/>
      <c r="CCT149" s="56"/>
      <c r="CCU149" s="59"/>
      <c r="CCV149" s="60"/>
      <c r="CCW149" s="61"/>
      <c r="CCX149" s="83"/>
      <c r="CCY149" s="57"/>
      <c r="CCZ149" s="56"/>
      <c r="CDA149" s="59"/>
      <c r="CDB149" s="60"/>
      <c r="CDC149" s="61"/>
      <c r="CDD149" s="83"/>
      <c r="CDE149" s="57"/>
      <c r="CDF149" s="56"/>
      <c r="CDG149" s="59"/>
      <c r="CDH149" s="60"/>
      <c r="CDI149" s="61"/>
      <c r="CDJ149" s="83"/>
      <c r="CDK149" s="57"/>
      <c r="CDL149" s="56"/>
      <c r="CDM149" s="59"/>
      <c r="CDN149" s="60"/>
      <c r="CDO149" s="61"/>
      <c r="CDP149" s="83"/>
      <c r="CDQ149" s="57"/>
      <c r="CDR149" s="56"/>
      <c r="CDS149" s="59"/>
      <c r="CDT149" s="60"/>
      <c r="CDU149" s="61"/>
      <c r="CDV149" s="83"/>
      <c r="CDW149" s="57"/>
      <c r="CDX149" s="56"/>
      <c r="CDY149" s="59"/>
      <c r="CDZ149" s="60"/>
      <c r="CEA149" s="61"/>
      <c r="CEB149" s="83"/>
      <c r="CEC149" s="57"/>
      <c r="CED149" s="56"/>
      <c r="CEE149" s="59"/>
      <c r="CEF149" s="60"/>
      <c r="CEG149" s="61"/>
      <c r="CEH149" s="83"/>
      <c r="CEI149" s="57"/>
      <c r="CEJ149" s="56"/>
      <c r="CEK149" s="59"/>
      <c r="CEL149" s="60"/>
      <c r="CEM149" s="61"/>
      <c r="CEN149" s="83"/>
      <c r="CEO149" s="57"/>
      <c r="CEP149" s="56"/>
      <c r="CEQ149" s="59"/>
      <c r="CER149" s="60"/>
      <c r="CES149" s="61"/>
      <c r="CET149" s="83"/>
      <c r="CEU149" s="57"/>
      <c r="CEV149" s="56"/>
      <c r="CEW149" s="59"/>
      <c r="CEX149" s="60"/>
      <c r="CEY149" s="61"/>
      <c r="CEZ149" s="83"/>
      <c r="CFA149" s="57"/>
      <c r="CFB149" s="56"/>
      <c r="CFC149" s="59"/>
      <c r="CFD149" s="60"/>
      <c r="CFE149" s="61"/>
      <c r="CFF149" s="83"/>
      <c r="CFG149" s="57"/>
      <c r="CFH149" s="56"/>
      <c r="CFI149" s="59"/>
      <c r="CFJ149" s="60"/>
      <c r="CFK149" s="61"/>
      <c r="CFL149" s="83"/>
      <c r="CFM149" s="57"/>
      <c r="CFN149" s="56"/>
      <c r="CFO149" s="59"/>
      <c r="CFP149" s="60"/>
      <c r="CFQ149" s="61"/>
      <c r="CFR149" s="83"/>
      <c r="CFS149" s="57"/>
      <c r="CFT149" s="56"/>
      <c r="CFU149" s="59"/>
      <c r="CFV149" s="60"/>
      <c r="CFW149" s="61"/>
      <c r="CFX149" s="83"/>
      <c r="CFY149" s="57"/>
      <c r="CFZ149" s="56"/>
      <c r="CGA149" s="59"/>
      <c r="CGB149" s="60"/>
      <c r="CGC149" s="61"/>
      <c r="CGD149" s="83"/>
      <c r="CGE149" s="57"/>
      <c r="CGF149" s="56"/>
      <c r="CGG149" s="59"/>
      <c r="CGH149" s="60"/>
      <c r="CGI149" s="61"/>
      <c r="CGJ149" s="83"/>
      <c r="CGK149" s="57"/>
      <c r="CGL149" s="56"/>
      <c r="CGM149" s="59"/>
      <c r="CGN149" s="60"/>
      <c r="CGO149" s="61"/>
      <c r="CGP149" s="83"/>
      <c r="CGQ149" s="57"/>
      <c r="CGR149" s="56"/>
      <c r="CGS149" s="59"/>
      <c r="CGT149" s="60"/>
      <c r="CGU149" s="61"/>
      <c r="CGV149" s="83"/>
      <c r="CGW149" s="57"/>
      <c r="CGX149" s="56"/>
      <c r="CGY149" s="59"/>
      <c r="CGZ149" s="60"/>
      <c r="CHA149" s="61"/>
      <c r="CHB149" s="83"/>
      <c r="CHC149" s="57"/>
      <c r="CHD149" s="56"/>
      <c r="CHE149" s="59"/>
      <c r="CHF149" s="60"/>
      <c r="CHG149" s="61"/>
      <c r="CHH149" s="83"/>
      <c r="CHI149" s="57"/>
      <c r="CHJ149" s="56"/>
      <c r="CHK149" s="59"/>
      <c r="CHL149" s="60"/>
      <c r="CHM149" s="61"/>
      <c r="CHN149" s="83"/>
      <c r="CHO149" s="57"/>
      <c r="CHP149" s="56"/>
      <c r="CHQ149" s="59"/>
      <c r="CHR149" s="60"/>
      <c r="CHS149" s="61"/>
      <c r="CHT149" s="83"/>
      <c r="CHU149" s="57"/>
      <c r="CHV149" s="56"/>
      <c r="CHW149" s="59"/>
      <c r="CHX149" s="60"/>
      <c r="CHY149" s="61"/>
      <c r="CHZ149" s="83"/>
      <c r="CIA149" s="57"/>
      <c r="CIB149" s="56"/>
      <c r="CIC149" s="59"/>
      <c r="CID149" s="60"/>
      <c r="CIE149" s="61"/>
      <c r="CIF149" s="83"/>
      <c r="CIG149" s="57"/>
      <c r="CIH149" s="56"/>
      <c r="CII149" s="59"/>
      <c r="CIJ149" s="60"/>
      <c r="CIK149" s="61"/>
      <c r="CIL149" s="83"/>
      <c r="CIM149" s="57"/>
      <c r="CIN149" s="56"/>
      <c r="CIO149" s="59"/>
      <c r="CIP149" s="60"/>
      <c r="CIQ149" s="61"/>
      <c r="CIR149" s="83"/>
      <c r="CIS149" s="57"/>
      <c r="CIT149" s="56"/>
      <c r="CIU149" s="59"/>
      <c r="CIV149" s="60"/>
      <c r="CIW149" s="61"/>
      <c r="CIX149" s="83"/>
      <c r="CIY149" s="57"/>
      <c r="CIZ149" s="56"/>
      <c r="CJA149" s="59"/>
      <c r="CJB149" s="60"/>
      <c r="CJC149" s="61"/>
      <c r="CJD149" s="83"/>
      <c r="CJE149" s="57"/>
      <c r="CJF149" s="56"/>
      <c r="CJG149" s="59"/>
      <c r="CJH149" s="60"/>
      <c r="CJI149" s="61"/>
      <c r="CJJ149" s="83"/>
      <c r="CJK149" s="57"/>
      <c r="CJL149" s="56"/>
      <c r="CJM149" s="59"/>
      <c r="CJN149" s="60"/>
      <c r="CJO149" s="61"/>
      <c r="CJP149" s="83"/>
      <c r="CJQ149" s="57"/>
      <c r="CJR149" s="56"/>
      <c r="CJS149" s="59"/>
      <c r="CJT149" s="60"/>
      <c r="CJU149" s="61"/>
      <c r="CJV149" s="83"/>
      <c r="CJW149" s="57"/>
      <c r="CJX149" s="56"/>
      <c r="CJY149" s="59"/>
      <c r="CJZ149" s="60"/>
      <c r="CKA149" s="61"/>
      <c r="CKB149" s="83"/>
      <c r="CKC149" s="57"/>
      <c r="CKD149" s="56"/>
      <c r="CKE149" s="59"/>
      <c r="CKF149" s="60"/>
      <c r="CKG149" s="61"/>
      <c r="CKH149" s="83"/>
      <c r="CKI149" s="57"/>
      <c r="CKJ149" s="56"/>
      <c r="CKK149" s="59"/>
      <c r="CKL149" s="60"/>
      <c r="CKM149" s="61"/>
      <c r="CKN149" s="83"/>
      <c r="CKO149" s="57"/>
      <c r="CKP149" s="56"/>
      <c r="CKQ149" s="59"/>
      <c r="CKR149" s="60"/>
      <c r="CKS149" s="61"/>
      <c r="CKT149" s="83"/>
      <c r="CKU149" s="57"/>
      <c r="CKV149" s="56"/>
      <c r="CKW149" s="59"/>
      <c r="CKX149" s="60"/>
      <c r="CKY149" s="61"/>
      <c r="CKZ149" s="83"/>
      <c r="CLA149" s="57"/>
      <c r="CLB149" s="56"/>
      <c r="CLC149" s="59"/>
      <c r="CLD149" s="60"/>
      <c r="CLE149" s="61"/>
      <c r="CLF149" s="83"/>
      <c r="CLG149" s="57"/>
      <c r="CLH149" s="56"/>
      <c r="CLI149" s="59"/>
      <c r="CLJ149" s="60"/>
      <c r="CLK149" s="61"/>
      <c r="CLL149" s="83"/>
      <c r="CLM149" s="57"/>
      <c r="CLN149" s="56"/>
      <c r="CLO149" s="59"/>
      <c r="CLP149" s="60"/>
      <c r="CLQ149" s="61"/>
      <c r="CLR149" s="83"/>
      <c r="CLS149" s="57"/>
      <c r="CLT149" s="56"/>
      <c r="CLU149" s="59"/>
      <c r="CLV149" s="60"/>
      <c r="CLW149" s="61"/>
      <c r="CLX149" s="83"/>
      <c r="CLY149" s="57"/>
      <c r="CLZ149" s="56"/>
      <c r="CMA149" s="59"/>
      <c r="CMB149" s="60"/>
      <c r="CMC149" s="61"/>
      <c r="CMD149" s="83"/>
      <c r="CME149" s="57"/>
      <c r="CMF149" s="56"/>
      <c r="CMG149" s="59"/>
      <c r="CMH149" s="60"/>
      <c r="CMI149" s="61"/>
      <c r="CMJ149" s="83"/>
      <c r="CMK149" s="57"/>
      <c r="CML149" s="56"/>
      <c r="CMM149" s="59"/>
      <c r="CMN149" s="60"/>
      <c r="CMO149" s="61"/>
      <c r="CMP149" s="83"/>
      <c r="CMQ149" s="57"/>
      <c r="CMR149" s="56"/>
      <c r="CMS149" s="59"/>
      <c r="CMT149" s="60"/>
      <c r="CMU149" s="61"/>
      <c r="CMV149" s="83"/>
      <c r="CMW149" s="57"/>
      <c r="CMX149" s="56"/>
      <c r="CMY149" s="59"/>
      <c r="CMZ149" s="60"/>
      <c r="CNA149" s="61"/>
      <c r="CNB149" s="83"/>
      <c r="CNC149" s="57"/>
      <c r="CND149" s="56"/>
      <c r="CNE149" s="59"/>
      <c r="CNF149" s="60"/>
      <c r="CNG149" s="61"/>
      <c r="CNH149" s="83"/>
      <c r="CNI149" s="57"/>
      <c r="CNJ149" s="56"/>
      <c r="CNK149" s="59"/>
      <c r="CNL149" s="60"/>
      <c r="CNM149" s="61"/>
      <c r="CNN149" s="83"/>
      <c r="CNO149" s="57"/>
      <c r="CNP149" s="56"/>
      <c r="CNQ149" s="59"/>
      <c r="CNR149" s="60"/>
      <c r="CNS149" s="61"/>
      <c r="CNT149" s="83"/>
      <c r="CNU149" s="57"/>
      <c r="CNV149" s="56"/>
      <c r="CNW149" s="59"/>
      <c r="CNX149" s="60"/>
      <c r="CNY149" s="61"/>
      <c r="CNZ149" s="83"/>
      <c r="COA149" s="57"/>
      <c r="COB149" s="56"/>
      <c r="COC149" s="59"/>
      <c r="COD149" s="60"/>
      <c r="COE149" s="61"/>
      <c r="COF149" s="83"/>
      <c r="COG149" s="57"/>
      <c r="COH149" s="56"/>
      <c r="COI149" s="59"/>
      <c r="COJ149" s="60"/>
      <c r="COK149" s="61"/>
      <c r="COL149" s="83"/>
      <c r="COM149" s="57"/>
      <c r="CON149" s="56"/>
      <c r="COO149" s="59"/>
      <c r="COP149" s="60"/>
      <c r="COQ149" s="61"/>
      <c r="COR149" s="83"/>
      <c r="COS149" s="57"/>
      <c r="COT149" s="56"/>
      <c r="COU149" s="59"/>
      <c r="COV149" s="60"/>
      <c r="COW149" s="61"/>
      <c r="COX149" s="83"/>
      <c r="COY149" s="57"/>
      <c r="COZ149" s="56"/>
      <c r="CPA149" s="59"/>
      <c r="CPB149" s="60"/>
      <c r="CPC149" s="61"/>
      <c r="CPD149" s="83"/>
      <c r="CPE149" s="57"/>
      <c r="CPF149" s="56"/>
      <c r="CPG149" s="59"/>
      <c r="CPH149" s="60"/>
      <c r="CPI149" s="61"/>
      <c r="CPJ149" s="83"/>
      <c r="CPK149" s="57"/>
      <c r="CPL149" s="56"/>
      <c r="CPM149" s="59"/>
      <c r="CPN149" s="60"/>
      <c r="CPO149" s="61"/>
      <c r="CPP149" s="83"/>
      <c r="CPQ149" s="57"/>
      <c r="CPR149" s="56"/>
      <c r="CPS149" s="59"/>
      <c r="CPT149" s="60"/>
      <c r="CPU149" s="61"/>
      <c r="CPV149" s="83"/>
      <c r="CPW149" s="57"/>
      <c r="CPX149" s="56"/>
      <c r="CPY149" s="59"/>
      <c r="CPZ149" s="60"/>
      <c r="CQA149" s="61"/>
      <c r="CQB149" s="83"/>
      <c r="CQC149" s="57"/>
      <c r="CQD149" s="56"/>
      <c r="CQE149" s="59"/>
      <c r="CQF149" s="60"/>
      <c r="CQG149" s="61"/>
      <c r="CQH149" s="83"/>
      <c r="CQI149" s="57"/>
      <c r="CQJ149" s="56"/>
      <c r="CQK149" s="59"/>
      <c r="CQL149" s="60"/>
      <c r="CQM149" s="61"/>
      <c r="CQN149" s="83"/>
      <c r="CQO149" s="57"/>
      <c r="CQP149" s="56"/>
      <c r="CQQ149" s="59"/>
      <c r="CQR149" s="60"/>
      <c r="CQS149" s="61"/>
      <c r="CQT149" s="83"/>
      <c r="CQU149" s="57"/>
      <c r="CQV149" s="56"/>
      <c r="CQW149" s="59"/>
      <c r="CQX149" s="60"/>
      <c r="CQY149" s="61"/>
      <c r="CQZ149" s="83"/>
      <c r="CRA149" s="57"/>
      <c r="CRB149" s="56"/>
      <c r="CRC149" s="59"/>
      <c r="CRD149" s="60"/>
      <c r="CRE149" s="61"/>
      <c r="CRF149" s="83"/>
      <c r="CRG149" s="57"/>
      <c r="CRH149" s="56"/>
      <c r="CRI149" s="59"/>
      <c r="CRJ149" s="60"/>
      <c r="CRK149" s="61"/>
      <c r="CRL149" s="83"/>
      <c r="CRM149" s="57"/>
      <c r="CRN149" s="56"/>
      <c r="CRO149" s="59"/>
      <c r="CRP149" s="60"/>
      <c r="CRQ149" s="61"/>
      <c r="CRR149" s="83"/>
      <c r="CRS149" s="57"/>
      <c r="CRT149" s="56"/>
      <c r="CRU149" s="59"/>
      <c r="CRV149" s="60"/>
      <c r="CRW149" s="61"/>
      <c r="CRX149" s="83"/>
      <c r="CRY149" s="57"/>
      <c r="CRZ149" s="56"/>
      <c r="CSA149" s="59"/>
      <c r="CSB149" s="60"/>
      <c r="CSC149" s="61"/>
      <c r="CSD149" s="83"/>
      <c r="CSE149" s="57"/>
      <c r="CSF149" s="56"/>
      <c r="CSG149" s="59"/>
      <c r="CSH149" s="60"/>
      <c r="CSI149" s="61"/>
      <c r="CSJ149" s="83"/>
      <c r="CSK149" s="57"/>
      <c r="CSL149" s="56"/>
      <c r="CSM149" s="59"/>
      <c r="CSN149" s="60"/>
      <c r="CSO149" s="61"/>
      <c r="CSP149" s="83"/>
      <c r="CSQ149" s="57"/>
      <c r="CSR149" s="56"/>
      <c r="CSS149" s="59"/>
      <c r="CST149" s="60"/>
      <c r="CSU149" s="61"/>
      <c r="CSV149" s="83"/>
      <c r="CSW149" s="57"/>
      <c r="CSX149" s="56"/>
      <c r="CSY149" s="59"/>
      <c r="CSZ149" s="60"/>
      <c r="CTA149" s="61"/>
      <c r="CTB149" s="83"/>
      <c r="CTC149" s="57"/>
      <c r="CTD149" s="56"/>
      <c r="CTE149" s="59"/>
      <c r="CTF149" s="60"/>
      <c r="CTG149" s="61"/>
      <c r="CTH149" s="83"/>
      <c r="CTI149" s="57"/>
      <c r="CTJ149" s="56"/>
      <c r="CTK149" s="59"/>
      <c r="CTL149" s="60"/>
      <c r="CTM149" s="61"/>
      <c r="CTN149" s="83"/>
      <c r="CTO149" s="57"/>
      <c r="CTP149" s="56"/>
      <c r="CTQ149" s="59"/>
      <c r="CTR149" s="60"/>
      <c r="CTS149" s="61"/>
      <c r="CTT149" s="83"/>
      <c r="CTU149" s="57"/>
      <c r="CTV149" s="56"/>
      <c r="CTW149" s="59"/>
      <c r="CTX149" s="60"/>
      <c r="CTY149" s="61"/>
      <c r="CTZ149" s="83"/>
      <c r="CUA149" s="57"/>
      <c r="CUB149" s="56"/>
      <c r="CUC149" s="59"/>
      <c r="CUD149" s="60"/>
      <c r="CUE149" s="61"/>
      <c r="CUF149" s="83"/>
      <c r="CUG149" s="57"/>
      <c r="CUH149" s="56"/>
      <c r="CUI149" s="59"/>
      <c r="CUJ149" s="60"/>
      <c r="CUK149" s="61"/>
      <c r="CUL149" s="83"/>
      <c r="CUM149" s="57"/>
      <c r="CUN149" s="56"/>
      <c r="CUO149" s="59"/>
      <c r="CUP149" s="60"/>
      <c r="CUQ149" s="61"/>
      <c r="CUR149" s="83"/>
      <c r="CUS149" s="57"/>
      <c r="CUT149" s="56"/>
      <c r="CUU149" s="59"/>
      <c r="CUV149" s="60"/>
      <c r="CUW149" s="61"/>
      <c r="CUX149" s="83"/>
      <c r="CUY149" s="57"/>
      <c r="CUZ149" s="56"/>
      <c r="CVA149" s="59"/>
      <c r="CVB149" s="60"/>
      <c r="CVC149" s="61"/>
      <c r="CVD149" s="83"/>
      <c r="CVE149" s="57"/>
      <c r="CVF149" s="56"/>
      <c r="CVG149" s="59"/>
      <c r="CVH149" s="60"/>
      <c r="CVI149" s="61"/>
      <c r="CVJ149" s="83"/>
      <c r="CVK149" s="57"/>
      <c r="CVL149" s="56"/>
      <c r="CVM149" s="59"/>
      <c r="CVN149" s="60"/>
      <c r="CVO149" s="61"/>
      <c r="CVP149" s="83"/>
      <c r="CVQ149" s="57"/>
      <c r="CVR149" s="56"/>
      <c r="CVS149" s="59"/>
      <c r="CVT149" s="60"/>
      <c r="CVU149" s="61"/>
      <c r="CVV149" s="83"/>
      <c r="CVW149" s="57"/>
      <c r="CVX149" s="56"/>
      <c r="CVY149" s="59"/>
      <c r="CVZ149" s="60"/>
      <c r="CWA149" s="61"/>
      <c r="CWB149" s="83"/>
      <c r="CWC149" s="57"/>
      <c r="CWD149" s="56"/>
      <c r="CWE149" s="59"/>
      <c r="CWF149" s="60"/>
      <c r="CWG149" s="61"/>
      <c r="CWH149" s="83"/>
      <c r="CWI149" s="57"/>
      <c r="CWJ149" s="56"/>
      <c r="CWK149" s="59"/>
      <c r="CWL149" s="60"/>
      <c r="CWM149" s="61"/>
      <c r="CWN149" s="83"/>
      <c r="CWO149" s="57"/>
      <c r="CWP149" s="56"/>
      <c r="CWQ149" s="59"/>
      <c r="CWR149" s="60"/>
      <c r="CWS149" s="61"/>
      <c r="CWT149" s="83"/>
      <c r="CWU149" s="57"/>
      <c r="CWV149" s="56"/>
      <c r="CWW149" s="59"/>
      <c r="CWX149" s="60"/>
      <c r="CWY149" s="61"/>
      <c r="CWZ149" s="83"/>
      <c r="CXA149" s="57"/>
      <c r="CXB149" s="56"/>
      <c r="CXC149" s="59"/>
      <c r="CXD149" s="60"/>
      <c r="CXE149" s="61"/>
      <c r="CXF149" s="83"/>
      <c r="CXG149" s="57"/>
      <c r="CXH149" s="56"/>
      <c r="CXI149" s="59"/>
      <c r="CXJ149" s="60"/>
      <c r="CXK149" s="61"/>
      <c r="CXL149" s="83"/>
      <c r="CXM149" s="57"/>
      <c r="CXN149" s="56"/>
      <c r="CXO149" s="59"/>
      <c r="CXP149" s="60"/>
      <c r="CXQ149" s="61"/>
      <c r="CXR149" s="83"/>
      <c r="CXS149" s="57"/>
      <c r="CXT149" s="56"/>
      <c r="CXU149" s="59"/>
      <c r="CXV149" s="60"/>
      <c r="CXW149" s="61"/>
      <c r="CXX149" s="83"/>
      <c r="CXY149" s="57"/>
      <c r="CXZ149" s="56"/>
      <c r="CYA149" s="59"/>
      <c r="CYB149" s="60"/>
      <c r="CYC149" s="61"/>
      <c r="CYD149" s="83"/>
      <c r="CYE149" s="57"/>
      <c r="CYF149" s="56"/>
      <c r="CYG149" s="59"/>
      <c r="CYH149" s="60"/>
      <c r="CYI149" s="61"/>
      <c r="CYJ149" s="83"/>
      <c r="CYK149" s="57"/>
      <c r="CYL149" s="56"/>
      <c r="CYM149" s="59"/>
      <c r="CYN149" s="60"/>
      <c r="CYO149" s="61"/>
      <c r="CYP149" s="83"/>
      <c r="CYQ149" s="57"/>
      <c r="CYR149" s="56"/>
      <c r="CYS149" s="59"/>
      <c r="CYT149" s="60"/>
      <c r="CYU149" s="61"/>
      <c r="CYV149" s="83"/>
      <c r="CYW149" s="57"/>
      <c r="CYX149" s="56"/>
      <c r="CYY149" s="59"/>
      <c r="CYZ149" s="60"/>
      <c r="CZA149" s="61"/>
      <c r="CZB149" s="83"/>
      <c r="CZC149" s="57"/>
      <c r="CZD149" s="56"/>
      <c r="CZE149" s="59"/>
      <c r="CZF149" s="60"/>
      <c r="CZG149" s="61"/>
      <c r="CZH149" s="83"/>
      <c r="CZI149" s="57"/>
      <c r="CZJ149" s="56"/>
      <c r="CZK149" s="59"/>
      <c r="CZL149" s="60"/>
      <c r="CZM149" s="61"/>
      <c r="CZN149" s="83"/>
      <c r="CZO149" s="57"/>
      <c r="CZP149" s="56"/>
      <c r="CZQ149" s="59"/>
      <c r="CZR149" s="60"/>
      <c r="CZS149" s="61"/>
      <c r="CZT149" s="83"/>
      <c r="CZU149" s="57"/>
      <c r="CZV149" s="56"/>
      <c r="CZW149" s="59"/>
      <c r="CZX149" s="60"/>
      <c r="CZY149" s="61"/>
      <c r="CZZ149" s="83"/>
      <c r="DAA149" s="57"/>
      <c r="DAB149" s="56"/>
      <c r="DAC149" s="59"/>
      <c r="DAD149" s="60"/>
      <c r="DAE149" s="61"/>
      <c r="DAF149" s="83"/>
      <c r="DAG149" s="57"/>
      <c r="DAH149" s="56"/>
      <c r="DAI149" s="59"/>
      <c r="DAJ149" s="60"/>
      <c r="DAK149" s="61"/>
      <c r="DAL149" s="83"/>
      <c r="DAM149" s="57"/>
      <c r="DAN149" s="56"/>
      <c r="DAO149" s="59"/>
      <c r="DAP149" s="60"/>
      <c r="DAQ149" s="61"/>
      <c r="DAR149" s="83"/>
      <c r="DAS149" s="57"/>
      <c r="DAT149" s="56"/>
      <c r="DAU149" s="59"/>
      <c r="DAV149" s="60"/>
      <c r="DAW149" s="61"/>
      <c r="DAX149" s="83"/>
      <c r="DAY149" s="57"/>
      <c r="DAZ149" s="56"/>
      <c r="DBA149" s="59"/>
      <c r="DBB149" s="60"/>
      <c r="DBC149" s="61"/>
      <c r="DBD149" s="83"/>
      <c r="DBE149" s="57"/>
      <c r="DBF149" s="56"/>
      <c r="DBG149" s="59"/>
      <c r="DBH149" s="60"/>
      <c r="DBI149" s="61"/>
      <c r="DBJ149" s="83"/>
      <c r="DBK149" s="57"/>
      <c r="DBL149" s="56"/>
      <c r="DBM149" s="59"/>
      <c r="DBN149" s="60"/>
      <c r="DBO149" s="61"/>
      <c r="DBP149" s="83"/>
      <c r="DBQ149" s="57"/>
      <c r="DBR149" s="56"/>
      <c r="DBS149" s="59"/>
      <c r="DBT149" s="60"/>
      <c r="DBU149" s="61"/>
      <c r="DBV149" s="83"/>
      <c r="DBW149" s="57"/>
      <c r="DBX149" s="56"/>
      <c r="DBY149" s="59"/>
      <c r="DBZ149" s="60"/>
      <c r="DCA149" s="61"/>
      <c r="DCB149" s="83"/>
      <c r="DCC149" s="57"/>
      <c r="DCD149" s="56"/>
      <c r="DCE149" s="59"/>
      <c r="DCF149" s="60"/>
      <c r="DCG149" s="61"/>
      <c r="DCH149" s="83"/>
      <c r="DCI149" s="57"/>
      <c r="DCJ149" s="56"/>
      <c r="DCK149" s="59"/>
      <c r="DCL149" s="60"/>
      <c r="DCM149" s="61"/>
      <c r="DCN149" s="83"/>
      <c r="DCO149" s="57"/>
      <c r="DCP149" s="56"/>
      <c r="DCQ149" s="59"/>
      <c r="DCR149" s="60"/>
      <c r="DCS149" s="61"/>
      <c r="DCT149" s="83"/>
      <c r="DCU149" s="57"/>
      <c r="DCV149" s="56"/>
      <c r="DCW149" s="59"/>
      <c r="DCX149" s="60"/>
      <c r="DCY149" s="61"/>
      <c r="DCZ149" s="83"/>
      <c r="DDA149" s="57"/>
      <c r="DDB149" s="56"/>
      <c r="DDC149" s="59"/>
      <c r="DDD149" s="60"/>
      <c r="DDE149" s="61"/>
      <c r="DDF149" s="83"/>
      <c r="DDG149" s="57"/>
      <c r="DDH149" s="56"/>
      <c r="DDI149" s="59"/>
      <c r="DDJ149" s="60"/>
      <c r="DDK149" s="61"/>
      <c r="DDL149" s="83"/>
      <c r="DDM149" s="57"/>
      <c r="DDN149" s="56"/>
      <c r="DDO149" s="59"/>
      <c r="DDP149" s="60"/>
      <c r="DDQ149" s="61"/>
      <c r="DDR149" s="83"/>
      <c r="DDS149" s="57"/>
      <c r="DDT149" s="56"/>
      <c r="DDU149" s="59"/>
      <c r="DDV149" s="60"/>
      <c r="DDW149" s="61"/>
      <c r="DDX149" s="83"/>
      <c r="DDY149" s="57"/>
      <c r="DDZ149" s="56"/>
      <c r="DEA149" s="59"/>
      <c r="DEB149" s="60"/>
      <c r="DEC149" s="61"/>
      <c r="DED149" s="83"/>
      <c r="DEE149" s="57"/>
      <c r="DEF149" s="56"/>
      <c r="DEG149" s="59"/>
      <c r="DEH149" s="60"/>
      <c r="DEI149" s="61"/>
      <c r="DEJ149" s="83"/>
      <c r="DEK149" s="57"/>
      <c r="DEL149" s="56"/>
      <c r="DEM149" s="59"/>
      <c r="DEN149" s="60"/>
      <c r="DEO149" s="61"/>
      <c r="DEP149" s="83"/>
      <c r="DEQ149" s="57"/>
      <c r="DER149" s="56"/>
      <c r="DES149" s="59"/>
      <c r="DET149" s="60"/>
      <c r="DEU149" s="61"/>
      <c r="DEV149" s="83"/>
      <c r="DEW149" s="57"/>
      <c r="DEX149" s="56"/>
      <c r="DEY149" s="59"/>
      <c r="DEZ149" s="60"/>
      <c r="DFA149" s="61"/>
      <c r="DFB149" s="83"/>
      <c r="DFC149" s="57"/>
      <c r="DFD149" s="56"/>
      <c r="DFE149" s="59"/>
      <c r="DFF149" s="60"/>
      <c r="DFG149" s="61"/>
      <c r="DFH149" s="83"/>
      <c r="DFI149" s="57"/>
      <c r="DFJ149" s="56"/>
      <c r="DFK149" s="59"/>
      <c r="DFL149" s="60"/>
      <c r="DFM149" s="61"/>
      <c r="DFN149" s="83"/>
      <c r="DFO149" s="57"/>
      <c r="DFP149" s="56"/>
      <c r="DFQ149" s="59"/>
      <c r="DFR149" s="60"/>
      <c r="DFS149" s="61"/>
      <c r="DFT149" s="83"/>
      <c r="DFU149" s="57"/>
      <c r="DFV149" s="56"/>
      <c r="DFW149" s="59"/>
      <c r="DFX149" s="60"/>
      <c r="DFY149" s="61"/>
      <c r="DFZ149" s="83"/>
      <c r="DGA149" s="57"/>
      <c r="DGB149" s="56"/>
      <c r="DGC149" s="59"/>
      <c r="DGD149" s="60"/>
      <c r="DGE149" s="61"/>
      <c r="DGF149" s="83"/>
      <c r="DGG149" s="57"/>
      <c r="DGH149" s="56"/>
      <c r="DGI149" s="59"/>
      <c r="DGJ149" s="60"/>
      <c r="DGK149" s="61"/>
      <c r="DGL149" s="83"/>
      <c r="DGM149" s="57"/>
      <c r="DGN149" s="56"/>
      <c r="DGO149" s="59"/>
      <c r="DGP149" s="60"/>
      <c r="DGQ149" s="61"/>
      <c r="DGR149" s="83"/>
      <c r="DGS149" s="57"/>
      <c r="DGT149" s="56"/>
      <c r="DGU149" s="59"/>
      <c r="DGV149" s="60"/>
      <c r="DGW149" s="61"/>
      <c r="DGX149" s="83"/>
      <c r="DGY149" s="57"/>
      <c r="DGZ149" s="56"/>
      <c r="DHA149" s="59"/>
      <c r="DHB149" s="60"/>
      <c r="DHC149" s="61"/>
      <c r="DHD149" s="83"/>
      <c r="DHE149" s="57"/>
      <c r="DHF149" s="56"/>
      <c r="DHG149" s="59"/>
      <c r="DHH149" s="60"/>
      <c r="DHI149" s="61"/>
      <c r="DHJ149" s="83"/>
      <c r="DHK149" s="57"/>
      <c r="DHL149" s="56"/>
      <c r="DHM149" s="59"/>
      <c r="DHN149" s="60"/>
      <c r="DHO149" s="61"/>
      <c r="DHP149" s="83"/>
      <c r="DHQ149" s="57"/>
      <c r="DHR149" s="56"/>
      <c r="DHS149" s="59"/>
      <c r="DHT149" s="60"/>
      <c r="DHU149" s="61"/>
      <c r="DHV149" s="83"/>
      <c r="DHW149" s="57"/>
      <c r="DHX149" s="56"/>
      <c r="DHY149" s="59"/>
      <c r="DHZ149" s="60"/>
      <c r="DIA149" s="61"/>
      <c r="DIB149" s="83"/>
      <c r="DIC149" s="57"/>
      <c r="DID149" s="56"/>
      <c r="DIE149" s="59"/>
      <c r="DIF149" s="60"/>
      <c r="DIG149" s="61"/>
      <c r="DIH149" s="83"/>
      <c r="DII149" s="57"/>
      <c r="DIJ149" s="56"/>
      <c r="DIK149" s="59"/>
      <c r="DIL149" s="60"/>
      <c r="DIM149" s="61"/>
      <c r="DIN149" s="83"/>
      <c r="DIO149" s="57"/>
      <c r="DIP149" s="56"/>
      <c r="DIQ149" s="59"/>
      <c r="DIR149" s="60"/>
      <c r="DIS149" s="61"/>
      <c r="DIT149" s="83"/>
      <c r="DIU149" s="57"/>
      <c r="DIV149" s="56"/>
      <c r="DIW149" s="59"/>
      <c r="DIX149" s="60"/>
      <c r="DIY149" s="61"/>
      <c r="DIZ149" s="83"/>
      <c r="DJA149" s="57"/>
      <c r="DJB149" s="56"/>
      <c r="DJC149" s="59"/>
      <c r="DJD149" s="60"/>
      <c r="DJE149" s="61"/>
      <c r="DJF149" s="83"/>
      <c r="DJG149" s="57"/>
      <c r="DJH149" s="56"/>
      <c r="DJI149" s="59"/>
      <c r="DJJ149" s="60"/>
      <c r="DJK149" s="61"/>
      <c r="DJL149" s="83"/>
      <c r="DJM149" s="57"/>
      <c r="DJN149" s="56"/>
      <c r="DJO149" s="59"/>
      <c r="DJP149" s="60"/>
      <c r="DJQ149" s="61"/>
      <c r="DJR149" s="83"/>
      <c r="DJS149" s="57"/>
      <c r="DJT149" s="56"/>
      <c r="DJU149" s="59"/>
      <c r="DJV149" s="60"/>
      <c r="DJW149" s="61"/>
      <c r="DJX149" s="83"/>
      <c r="DJY149" s="57"/>
      <c r="DJZ149" s="56"/>
      <c r="DKA149" s="59"/>
      <c r="DKB149" s="60"/>
      <c r="DKC149" s="61"/>
      <c r="DKD149" s="83"/>
      <c r="DKE149" s="57"/>
      <c r="DKF149" s="56"/>
      <c r="DKG149" s="59"/>
      <c r="DKH149" s="60"/>
      <c r="DKI149" s="61"/>
      <c r="DKJ149" s="83"/>
      <c r="DKK149" s="57"/>
      <c r="DKL149" s="56"/>
      <c r="DKM149" s="59"/>
      <c r="DKN149" s="60"/>
      <c r="DKO149" s="61"/>
      <c r="DKP149" s="83"/>
      <c r="DKQ149" s="57"/>
      <c r="DKR149" s="56"/>
      <c r="DKS149" s="59"/>
      <c r="DKT149" s="60"/>
      <c r="DKU149" s="61"/>
      <c r="DKV149" s="83"/>
      <c r="DKW149" s="57"/>
      <c r="DKX149" s="56"/>
      <c r="DKY149" s="59"/>
      <c r="DKZ149" s="60"/>
      <c r="DLA149" s="61"/>
      <c r="DLB149" s="83"/>
      <c r="DLC149" s="57"/>
      <c r="DLD149" s="56"/>
      <c r="DLE149" s="59"/>
      <c r="DLF149" s="60"/>
      <c r="DLG149" s="61"/>
      <c r="DLH149" s="83"/>
      <c r="DLI149" s="57"/>
      <c r="DLJ149" s="56"/>
      <c r="DLK149" s="59"/>
      <c r="DLL149" s="60"/>
      <c r="DLM149" s="61"/>
      <c r="DLN149" s="83"/>
      <c r="DLO149" s="57"/>
      <c r="DLP149" s="56"/>
      <c r="DLQ149" s="59"/>
      <c r="DLR149" s="60"/>
      <c r="DLS149" s="61"/>
      <c r="DLT149" s="83"/>
      <c r="DLU149" s="57"/>
      <c r="DLV149" s="56"/>
      <c r="DLW149" s="59"/>
      <c r="DLX149" s="60"/>
      <c r="DLY149" s="61"/>
      <c r="DLZ149" s="83"/>
      <c r="DMA149" s="57"/>
      <c r="DMB149" s="56"/>
      <c r="DMC149" s="59"/>
      <c r="DMD149" s="60"/>
      <c r="DME149" s="61"/>
      <c r="DMF149" s="83"/>
      <c r="DMG149" s="57"/>
      <c r="DMH149" s="56"/>
      <c r="DMI149" s="59"/>
      <c r="DMJ149" s="60"/>
      <c r="DMK149" s="61"/>
      <c r="DML149" s="83"/>
      <c r="DMM149" s="57"/>
      <c r="DMN149" s="56"/>
      <c r="DMO149" s="59"/>
      <c r="DMP149" s="60"/>
      <c r="DMQ149" s="61"/>
      <c r="DMR149" s="83"/>
      <c r="DMS149" s="57"/>
      <c r="DMT149" s="56"/>
      <c r="DMU149" s="59"/>
      <c r="DMV149" s="60"/>
      <c r="DMW149" s="61"/>
      <c r="DMX149" s="83"/>
      <c r="DMY149" s="57"/>
      <c r="DMZ149" s="56"/>
      <c r="DNA149" s="59"/>
      <c r="DNB149" s="60"/>
      <c r="DNC149" s="61"/>
      <c r="DND149" s="83"/>
      <c r="DNE149" s="57"/>
      <c r="DNF149" s="56"/>
      <c r="DNG149" s="59"/>
      <c r="DNH149" s="60"/>
      <c r="DNI149" s="61"/>
      <c r="DNJ149" s="83"/>
      <c r="DNK149" s="57"/>
      <c r="DNL149" s="56"/>
      <c r="DNM149" s="59"/>
      <c r="DNN149" s="60"/>
      <c r="DNO149" s="61"/>
      <c r="DNP149" s="83"/>
      <c r="DNQ149" s="57"/>
      <c r="DNR149" s="56"/>
      <c r="DNS149" s="59"/>
      <c r="DNT149" s="60"/>
      <c r="DNU149" s="61"/>
      <c r="DNV149" s="83"/>
      <c r="DNW149" s="57"/>
      <c r="DNX149" s="56"/>
      <c r="DNY149" s="59"/>
      <c r="DNZ149" s="60"/>
      <c r="DOA149" s="61"/>
      <c r="DOB149" s="83"/>
      <c r="DOC149" s="57"/>
      <c r="DOD149" s="56"/>
      <c r="DOE149" s="59"/>
      <c r="DOF149" s="60"/>
      <c r="DOG149" s="61"/>
      <c r="DOH149" s="83"/>
      <c r="DOI149" s="57"/>
      <c r="DOJ149" s="56"/>
      <c r="DOK149" s="59"/>
      <c r="DOL149" s="60"/>
      <c r="DOM149" s="61"/>
      <c r="DON149" s="83"/>
      <c r="DOO149" s="57"/>
      <c r="DOP149" s="56"/>
      <c r="DOQ149" s="59"/>
      <c r="DOR149" s="60"/>
      <c r="DOS149" s="61"/>
      <c r="DOT149" s="83"/>
      <c r="DOU149" s="57"/>
      <c r="DOV149" s="56"/>
      <c r="DOW149" s="59"/>
      <c r="DOX149" s="60"/>
      <c r="DOY149" s="61"/>
      <c r="DOZ149" s="83"/>
      <c r="DPA149" s="57"/>
      <c r="DPB149" s="56"/>
      <c r="DPC149" s="59"/>
      <c r="DPD149" s="60"/>
      <c r="DPE149" s="61"/>
      <c r="DPF149" s="83"/>
      <c r="DPG149" s="57"/>
      <c r="DPH149" s="56"/>
      <c r="DPI149" s="59"/>
      <c r="DPJ149" s="60"/>
      <c r="DPK149" s="61"/>
      <c r="DPL149" s="83"/>
      <c r="DPM149" s="57"/>
      <c r="DPN149" s="56"/>
      <c r="DPO149" s="59"/>
      <c r="DPP149" s="60"/>
      <c r="DPQ149" s="61"/>
      <c r="DPR149" s="83"/>
      <c r="DPS149" s="57"/>
      <c r="DPT149" s="56"/>
      <c r="DPU149" s="59"/>
      <c r="DPV149" s="60"/>
      <c r="DPW149" s="61"/>
      <c r="DPX149" s="83"/>
      <c r="DPY149" s="57"/>
      <c r="DPZ149" s="56"/>
      <c r="DQA149" s="59"/>
      <c r="DQB149" s="60"/>
      <c r="DQC149" s="61"/>
      <c r="DQD149" s="83"/>
      <c r="DQE149" s="57"/>
      <c r="DQF149" s="56"/>
      <c r="DQG149" s="59"/>
      <c r="DQH149" s="60"/>
      <c r="DQI149" s="61"/>
      <c r="DQJ149" s="83"/>
      <c r="DQK149" s="57"/>
      <c r="DQL149" s="56"/>
      <c r="DQM149" s="59"/>
      <c r="DQN149" s="60"/>
      <c r="DQO149" s="61"/>
      <c r="DQP149" s="83"/>
      <c r="DQQ149" s="57"/>
      <c r="DQR149" s="56"/>
      <c r="DQS149" s="59"/>
      <c r="DQT149" s="60"/>
      <c r="DQU149" s="61"/>
      <c r="DQV149" s="83"/>
      <c r="DQW149" s="57"/>
      <c r="DQX149" s="56"/>
      <c r="DQY149" s="59"/>
      <c r="DQZ149" s="60"/>
      <c r="DRA149" s="61"/>
      <c r="DRB149" s="83"/>
      <c r="DRC149" s="57"/>
      <c r="DRD149" s="56"/>
      <c r="DRE149" s="59"/>
      <c r="DRF149" s="60"/>
      <c r="DRG149" s="61"/>
      <c r="DRH149" s="83"/>
      <c r="DRI149" s="57"/>
      <c r="DRJ149" s="56"/>
      <c r="DRK149" s="59"/>
      <c r="DRL149" s="60"/>
      <c r="DRM149" s="61"/>
      <c r="DRN149" s="83"/>
      <c r="DRO149" s="57"/>
      <c r="DRP149" s="56"/>
      <c r="DRQ149" s="59"/>
      <c r="DRR149" s="60"/>
      <c r="DRS149" s="61"/>
      <c r="DRT149" s="83"/>
      <c r="DRU149" s="57"/>
      <c r="DRV149" s="56"/>
      <c r="DRW149" s="59"/>
      <c r="DRX149" s="60"/>
      <c r="DRY149" s="61"/>
      <c r="DRZ149" s="83"/>
      <c r="DSA149" s="57"/>
      <c r="DSB149" s="56"/>
      <c r="DSC149" s="59"/>
      <c r="DSD149" s="60"/>
      <c r="DSE149" s="61"/>
      <c r="DSF149" s="83"/>
      <c r="DSG149" s="57"/>
      <c r="DSH149" s="56"/>
      <c r="DSI149" s="59"/>
      <c r="DSJ149" s="60"/>
      <c r="DSK149" s="61"/>
      <c r="DSL149" s="83"/>
      <c r="DSM149" s="57"/>
      <c r="DSN149" s="56"/>
      <c r="DSO149" s="59"/>
      <c r="DSP149" s="60"/>
      <c r="DSQ149" s="61"/>
      <c r="DSR149" s="83"/>
      <c r="DSS149" s="57"/>
      <c r="DST149" s="56"/>
      <c r="DSU149" s="59"/>
      <c r="DSV149" s="60"/>
      <c r="DSW149" s="61"/>
      <c r="DSX149" s="83"/>
      <c r="DSY149" s="57"/>
      <c r="DSZ149" s="56"/>
      <c r="DTA149" s="59"/>
      <c r="DTB149" s="60"/>
      <c r="DTC149" s="61"/>
      <c r="DTD149" s="83"/>
      <c r="DTE149" s="57"/>
      <c r="DTF149" s="56"/>
      <c r="DTG149" s="59"/>
      <c r="DTH149" s="60"/>
      <c r="DTI149" s="61"/>
      <c r="DTJ149" s="83"/>
      <c r="DTK149" s="57"/>
      <c r="DTL149" s="56"/>
      <c r="DTM149" s="59"/>
      <c r="DTN149" s="60"/>
      <c r="DTO149" s="61"/>
      <c r="DTP149" s="83"/>
      <c r="DTQ149" s="57"/>
      <c r="DTR149" s="56"/>
      <c r="DTS149" s="59"/>
      <c r="DTT149" s="60"/>
      <c r="DTU149" s="61"/>
      <c r="DTV149" s="83"/>
      <c r="DTW149" s="57"/>
      <c r="DTX149" s="56"/>
      <c r="DTY149" s="59"/>
      <c r="DTZ149" s="60"/>
      <c r="DUA149" s="61"/>
      <c r="DUB149" s="83"/>
      <c r="DUC149" s="57"/>
      <c r="DUD149" s="56"/>
      <c r="DUE149" s="59"/>
      <c r="DUF149" s="60"/>
      <c r="DUG149" s="61"/>
      <c r="DUH149" s="83"/>
      <c r="DUI149" s="57"/>
      <c r="DUJ149" s="56"/>
      <c r="DUK149" s="59"/>
      <c r="DUL149" s="60"/>
      <c r="DUM149" s="61"/>
      <c r="DUN149" s="83"/>
      <c r="DUO149" s="57"/>
      <c r="DUP149" s="56"/>
      <c r="DUQ149" s="59"/>
      <c r="DUR149" s="60"/>
      <c r="DUS149" s="61"/>
      <c r="DUT149" s="83"/>
      <c r="DUU149" s="57"/>
      <c r="DUV149" s="56"/>
      <c r="DUW149" s="59"/>
      <c r="DUX149" s="60"/>
      <c r="DUY149" s="61"/>
      <c r="DUZ149" s="83"/>
      <c r="DVA149" s="57"/>
      <c r="DVB149" s="56"/>
      <c r="DVC149" s="59"/>
      <c r="DVD149" s="60"/>
      <c r="DVE149" s="61"/>
      <c r="DVF149" s="83"/>
      <c r="DVG149" s="57"/>
      <c r="DVH149" s="56"/>
      <c r="DVI149" s="59"/>
      <c r="DVJ149" s="60"/>
      <c r="DVK149" s="61"/>
      <c r="DVL149" s="83"/>
      <c r="DVM149" s="57"/>
      <c r="DVN149" s="56"/>
      <c r="DVO149" s="59"/>
      <c r="DVP149" s="60"/>
      <c r="DVQ149" s="61"/>
      <c r="DVR149" s="83"/>
      <c r="DVS149" s="57"/>
      <c r="DVT149" s="56"/>
      <c r="DVU149" s="59"/>
      <c r="DVV149" s="60"/>
      <c r="DVW149" s="61"/>
      <c r="DVX149" s="83"/>
      <c r="DVY149" s="57"/>
      <c r="DVZ149" s="56"/>
      <c r="DWA149" s="59"/>
      <c r="DWB149" s="60"/>
      <c r="DWC149" s="61"/>
      <c r="DWD149" s="83"/>
      <c r="DWE149" s="57"/>
      <c r="DWF149" s="56"/>
      <c r="DWG149" s="59"/>
      <c r="DWH149" s="60"/>
      <c r="DWI149" s="61"/>
      <c r="DWJ149" s="83"/>
      <c r="DWK149" s="57"/>
      <c r="DWL149" s="56"/>
      <c r="DWM149" s="59"/>
      <c r="DWN149" s="60"/>
      <c r="DWO149" s="61"/>
      <c r="DWP149" s="83"/>
      <c r="DWQ149" s="57"/>
      <c r="DWR149" s="56"/>
      <c r="DWS149" s="59"/>
      <c r="DWT149" s="60"/>
      <c r="DWU149" s="61"/>
      <c r="DWV149" s="83"/>
      <c r="DWW149" s="57"/>
      <c r="DWX149" s="56"/>
      <c r="DWY149" s="59"/>
      <c r="DWZ149" s="60"/>
      <c r="DXA149" s="61"/>
      <c r="DXB149" s="83"/>
      <c r="DXC149" s="57"/>
      <c r="DXD149" s="56"/>
      <c r="DXE149" s="59"/>
      <c r="DXF149" s="60"/>
      <c r="DXG149" s="61"/>
      <c r="DXH149" s="83"/>
      <c r="DXI149" s="57"/>
      <c r="DXJ149" s="56"/>
      <c r="DXK149" s="59"/>
      <c r="DXL149" s="60"/>
      <c r="DXM149" s="61"/>
      <c r="DXN149" s="83"/>
      <c r="DXO149" s="57"/>
      <c r="DXP149" s="56"/>
      <c r="DXQ149" s="59"/>
      <c r="DXR149" s="60"/>
      <c r="DXS149" s="61"/>
      <c r="DXT149" s="83"/>
      <c r="DXU149" s="57"/>
      <c r="DXV149" s="56"/>
      <c r="DXW149" s="59"/>
      <c r="DXX149" s="60"/>
      <c r="DXY149" s="61"/>
      <c r="DXZ149" s="83"/>
      <c r="DYA149" s="57"/>
      <c r="DYB149" s="56"/>
      <c r="DYC149" s="59"/>
      <c r="DYD149" s="60"/>
      <c r="DYE149" s="61"/>
      <c r="DYF149" s="83"/>
      <c r="DYG149" s="57"/>
      <c r="DYH149" s="56"/>
      <c r="DYI149" s="59"/>
      <c r="DYJ149" s="60"/>
      <c r="DYK149" s="61"/>
      <c r="DYL149" s="83"/>
      <c r="DYM149" s="57"/>
      <c r="DYN149" s="56"/>
      <c r="DYO149" s="59"/>
      <c r="DYP149" s="60"/>
      <c r="DYQ149" s="61"/>
      <c r="DYR149" s="83"/>
      <c r="DYS149" s="57"/>
      <c r="DYT149" s="56"/>
      <c r="DYU149" s="59"/>
      <c r="DYV149" s="60"/>
      <c r="DYW149" s="61"/>
      <c r="DYX149" s="83"/>
      <c r="DYY149" s="57"/>
      <c r="DYZ149" s="56"/>
      <c r="DZA149" s="59"/>
      <c r="DZB149" s="60"/>
      <c r="DZC149" s="61"/>
      <c r="DZD149" s="83"/>
      <c r="DZE149" s="57"/>
      <c r="DZF149" s="56"/>
      <c r="DZG149" s="59"/>
      <c r="DZH149" s="60"/>
      <c r="DZI149" s="61"/>
      <c r="DZJ149" s="83"/>
      <c r="DZK149" s="57"/>
      <c r="DZL149" s="56"/>
      <c r="DZM149" s="59"/>
      <c r="DZN149" s="60"/>
      <c r="DZO149" s="61"/>
      <c r="DZP149" s="83"/>
      <c r="DZQ149" s="57"/>
      <c r="DZR149" s="56"/>
      <c r="DZS149" s="59"/>
      <c r="DZT149" s="60"/>
      <c r="DZU149" s="61"/>
      <c r="DZV149" s="83"/>
      <c r="DZW149" s="57"/>
      <c r="DZX149" s="56"/>
      <c r="DZY149" s="59"/>
      <c r="DZZ149" s="60"/>
      <c r="EAA149" s="61"/>
      <c r="EAB149" s="83"/>
      <c r="EAC149" s="57"/>
      <c r="EAD149" s="56"/>
      <c r="EAE149" s="59"/>
      <c r="EAF149" s="60"/>
      <c r="EAG149" s="61"/>
      <c r="EAH149" s="83"/>
      <c r="EAI149" s="57"/>
      <c r="EAJ149" s="56"/>
      <c r="EAK149" s="59"/>
      <c r="EAL149" s="60"/>
      <c r="EAM149" s="61"/>
      <c r="EAN149" s="83"/>
      <c r="EAO149" s="57"/>
      <c r="EAP149" s="56"/>
      <c r="EAQ149" s="59"/>
      <c r="EAR149" s="60"/>
      <c r="EAS149" s="61"/>
      <c r="EAT149" s="83"/>
      <c r="EAU149" s="57"/>
      <c r="EAV149" s="56"/>
      <c r="EAW149" s="59"/>
      <c r="EAX149" s="60"/>
      <c r="EAY149" s="61"/>
      <c r="EAZ149" s="83"/>
      <c r="EBA149" s="57"/>
      <c r="EBB149" s="56"/>
      <c r="EBC149" s="59"/>
      <c r="EBD149" s="60"/>
      <c r="EBE149" s="61"/>
      <c r="EBF149" s="83"/>
      <c r="EBG149" s="57"/>
      <c r="EBH149" s="56"/>
      <c r="EBI149" s="59"/>
      <c r="EBJ149" s="60"/>
      <c r="EBK149" s="61"/>
      <c r="EBL149" s="83"/>
      <c r="EBM149" s="57"/>
      <c r="EBN149" s="56"/>
      <c r="EBO149" s="59"/>
      <c r="EBP149" s="60"/>
      <c r="EBQ149" s="61"/>
      <c r="EBR149" s="83"/>
      <c r="EBS149" s="57"/>
      <c r="EBT149" s="56"/>
      <c r="EBU149" s="59"/>
      <c r="EBV149" s="60"/>
      <c r="EBW149" s="61"/>
      <c r="EBX149" s="83"/>
      <c r="EBY149" s="57"/>
      <c r="EBZ149" s="56"/>
      <c r="ECA149" s="59"/>
      <c r="ECB149" s="60"/>
      <c r="ECC149" s="61"/>
      <c r="ECD149" s="83"/>
      <c r="ECE149" s="57"/>
      <c r="ECF149" s="56"/>
      <c r="ECG149" s="59"/>
      <c r="ECH149" s="60"/>
      <c r="ECI149" s="61"/>
      <c r="ECJ149" s="83"/>
      <c r="ECK149" s="57"/>
      <c r="ECL149" s="56"/>
      <c r="ECM149" s="59"/>
      <c r="ECN149" s="60"/>
      <c r="ECO149" s="61"/>
      <c r="ECP149" s="83"/>
      <c r="ECQ149" s="57"/>
      <c r="ECR149" s="56"/>
      <c r="ECS149" s="59"/>
      <c r="ECT149" s="60"/>
      <c r="ECU149" s="61"/>
      <c r="ECV149" s="83"/>
      <c r="ECW149" s="57"/>
      <c r="ECX149" s="56"/>
      <c r="ECY149" s="59"/>
      <c r="ECZ149" s="60"/>
      <c r="EDA149" s="61"/>
      <c r="EDB149" s="83"/>
      <c r="EDC149" s="57"/>
      <c r="EDD149" s="56"/>
      <c r="EDE149" s="59"/>
      <c r="EDF149" s="60"/>
      <c r="EDG149" s="61"/>
      <c r="EDH149" s="83"/>
      <c r="EDI149" s="57"/>
      <c r="EDJ149" s="56"/>
      <c r="EDK149" s="59"/>
      <c r="EDL149" s="60"/>
      <c r="EDM149" s="61"/>
      <c r="EDN149" s="83"/>
      <c r="EDO149" s="57"/>
      <c r="EDP149" s="56"/>
      <c r="EDQ149" s="59"/>
      <c r="EDR149" s="60"/>
      <c r="EDS149" s="61"/>
      <c r="EDT149" s="83"/>
      <c r="EDU149" s="57"/>
      <c r="EDV149" s="56"/>
      <c r="EDW149" s="59"/>
      <c r="EDX149" s="60"/>
      <c r="EDY149" s="61"/>
      <c r="EDZ149" s="83"/>
      <c r="EEA149" s="57"/>
      <c r="EEB149" s="56"/>
      <c r="EEC149" s="59"/>
      <c r="EED149" s="60"/>
      <c r="EEE149" s="61"/>
      <c r="EEF149" s="83"/>
      <c r="EEG149" s="57"/>
      <c r="EEH149" s="56"/>
      <c r="EEI149" s="59"/>
      <c r="EEJ149" s="60"/>
      <c r="EEK149" s="61"/>
      <c r="EEL149" s="83"/>
      <c r="EEM149" s="57"/>
      <c r="EEN149" s="56"/>
      <c r="EEO149" s="59"/>
      <c r="EEP149" s="60"/>
      <c r="EEQ149" s="61"/>
      <c r="EER149" s="83"/>
      <c r="EES149" s="57"/>
      <c r="EET149" s="56"/>
      <c r="EEU149" s="59"/>
      <c r="EEV149" s="60"/>
      <c r="EEW149" s="61"/>
      <c r="EEX149" s="83"/>
      <c r="EEY149" s="57"/>
      <c r="EEZ149" s="56"/>
      <c r="EFA149" s="59"/>
      <c r="EFB149" s="60"/>
      <c r="EFC149" s="61"/>
      <c r="EFD149" s="83"/>
      <c r="EFE149" s="57"/>
      <c r="EFF149" s="56"/>
      <c r="EFG149" s="59"/>
      <c r="EFH149" s="60"/>
      <c r="EFI149" s="61"/>
      <c r="EFJ149" s="83"/>
      <c r="EFK149" s="57"/>
      <c r="EFL149" s="56"/>
      <c r="EFM149" s="59"/>
      <c r="EFN149" s="60"/>
      <c r="EFO149" s="61"/>
      <c r="EFP149" s="83"/>
      <c r="EFQ149" s="57"/>
      <c r="EFR149" s="56"/>
      <c r="EFS149" s="59"/>
      <c r="EFT149" s="60"/>
      <c r="EFU149" s="61"/>
      <c r="EFV149" s="83"/>
      <c r="EFW149" s="57"/>
      <c r="EFX149" s="56"/>
      <c r="EFY149" s="59"/>
      <c r="EFZ149" s="60"/>
      <c r="EGA149" s="61"/>
      <c r="EGB149" s="83"/>
      <c r="EGC149" s="57"/>
      <c r="EGD149" s="56"/>
      <c r="EGE149" s="59"/>
      <c r="EGF149" s="60"/>
      <c r="EGG149" s="61"/>
      <c r="EGH149" s="83"/>
      <c r="EGI149" s="57"/>
      <c r="EGJ149" s="56"/>
      <c r="EGK149" s="59"/>
      <c r="EGL149" s="60"/>
      <c r="EGM149" s="61"/>
      <c r="EGN149" s="83"/>
      <c r="EGO149" s="57"/>
      <c r="EGP149" s="56"/>
      <c r="EGQ149" s="59"/>
      <c r="EGR149" s="60"/>
      <c r="EGS149" s="61"/>
      <c r="EGT149" s="83"/>
      <c r="EGU149" s="57"/>
      <c r="EGV149" s="56"/>
      <c r="EGW149" s="59"/>
      <c r="EGX149" s="60"/>
      <c r="EGY149" s="61"/>
      <c r="EGZ149" s="83"/>
      <c r="EHA149" s="57"/>
      <c r="EHB149" s="56"/>
      <c r="EHC149" s="59"/>
      <c r="EHD149" s="60"/>
      <c r="EHE149" s="61"/>
      <c r="EHF149" s="83"/>
      <c r="EHG149" s="57"/>
      <c r="EHH149" s="56"/>
      <c r="EHI149" s="59"/>
      <c r="EHJ149" s="60"/>
      <c r="EHK149" s="61"/>
      <c r="EHL149" s="83"/>
      <c r="EHM149" s="57"/>
      <c r="EHN149" s="56"/>
      <c r="EHO149" s="59"/>
      <c r="EHP149" s="60"/>
      <c r="EHQ149" s="61"/>
      <c r="EHR149" s="83"/>
      <c r="EHS149" s="57"/>
      <c r="EHT149" s="56"/>
      <c r="EHU149" s="59"/>
      <c r="EHV149" s="60"/>
      <c r="EHW149" s="61"/>
      <c r="EHX149" s="83"/>
      <c r="EHY149" s="57"/>
      <c r="EHZ149" s="56"/>
      <c r="EIA149" s="59"/>
      <c r="EIB149" s="60"/>
      <c r="EIC149" s="61"/>
      <c r="EID149" s="83"/>
      <c r="EIE149" s="57"/>
      <c r="EIF149" s="56"/>
      <c r="EIG149" s="59"/>
      <c r="EIH149" s="60"/>
      <c r="EII149" s="61"/>
      <c r="EIJ149" s="83"/>
      <c r="EIK149" s="57"/>
      <c r="EIL149" s="56"/>
      <c r="EIM149" s="59"/>
      <c r="EIN149" s="60"/>
      <c r="EIO149" s="61"/>
      <c r="EIP149" s="83"/>
      <c r="EIQ149" s="57"/>
      <c r="EIR149" s="56"/>
      <c r="EIS149" s="59"/>
      <c r="EIT149" s="60"/>
      <c r="EIU149" s="61"/>
      <c r="EIV149" s="83"/>
      <c r="EIW149" s="57"/>
      <c r="EIX149" s="56"/>
      <c r="EIY149" s="59"/>
      <c r="EIZ149" s="60"/>
      <c r="EJA149" s="61"/>
      <c r="EJB149" s="83"/>
      <c r="EJC149" s="57"/>
      <c r="EJD149" s="56"/>
      <c r="EJE149" s="59"/>
      <c r="EJF149" s="60"/>
      <c r="EJG149" s="61"/>
      <c r="EJH149" s="83"/>
      <c r="EJI149" s="57"/>
      <c r="EJJ149" s="56"/>
      <c r="EJK149" s="59"/>
      <c r="EJL149" s="60"/>
      <c r="EJM149" s="61"/>
      <c r="EJN149" s="83"/>
      <c r="EJO149" s="57"/>
      <c r="EJP149" s="56"/>
      <c r="EJQ149" s="59"/>
      <c r="EJR149" s="60"/>
      <c r="EJS149" s="61"/>
      <c r="EJT149" s="83"/>
      <c r="EJU149" s="57"/>
      <c r="EJV149" s="56"/>
      <c r="EJW149" s="59"/>
      <c r="EJX149" s="60"/>
      <c r="EJY149" s="61"/>
      <c r="EJZ149" s="83"/>
      <c r="EKA149" s="57"/>
      <c r="EKB149" s="56"/>
      <c r="EKC149" s="59"/>
      <c r="EKD149" s="60"/>
      <c r="EKE149" s="61"/>
      <c r="EKF149" s="83"/>
      <c r="EKG149" s="57"/>
      <c r="EKH149" s="56"/>
      <c r="EKI149" s="59"/>
      <c r="EKJ149" s="60"/>
      <c r="EKK149" s="61"/>
      <c r="EKL149" s="83"/>
      <c r="EKM149" s="57"/>
      <c r="EKN149" s="56"/>
      <c r="EKO149" s="59"/>
      <c r="EKP149" s="60"/>
      <c r="EKQ149" s="61"/>
      <c r="EKR149" s="83"/>
      <c r="EKS149" s="57"/>
      <c r="EKT149" s="56"/>
      <c r="EKU149" s="59"/>
      <c r="EKV149" s="60"/>
      <c r="EKW149" s="61"/>
      <c r="EKX149" s="83"/>
      <c r="EKY149" s="57"/>
      <c r="EKZ149" s="56"/>
      <c r="ELA149" s="59"/>
      <c r="ELB149" s="60"/>
      <c r="ELC149" s="61"/>
      <c r="ELD149" s="83"/>
      <c r="ELE149" s="57"/>
      <c r="ELF149" s="56"/>
      <c r="ELG149" s="59"/>
      <c r="ELH149" s="60"/>
      <c r="ELI149" s="61"/>
      <c r="ELJ149" s="83"/>
      <c r="ELK149" s="57"/>
      <c r="ELL149" s="56"/>
      <c r="ELM149" s="59"/>
      <c r="ELN149" s="60"/>
      <c r="ELO149" s="61"/>
      <c r="ELP149" s="83"/>
      <c r="ELQ149" s="57"/>
      <c r="ELR149" s="56"/>
      <c r="ELS149" s="59"/>
      <c r="ELT149" s="60"/>
      <c r="ELU149" s="61"/>
      <c r="ELV149" s="83"/>
      <c r="ELW149" s="57"/>
      <c r="ELX149" s="56"/>
      <c r="ELY149" s="59"/>
      <c r="ELZ149" s="60"/>
      <c r="EMA149" s="61"/>
      <c r="EMB149" s="83"/>
      <c r="EMC149" s="57"/>
      <c r="EMD149" s="56"/>
      <c r="EME149" s="59"/>
      <c r="EMF149" s="60"/>
      <c r="EMG149" s="61"/>
      <c r="EMH149" s="83"/>
      <c r="EMI149" s="57"/>
      <c r="EMJ149" s="56"/>
      <c r="EMK149" s="59"/>
      <c r="EML149" s="60"/>
      <c r="EMM149" s="61"/>
      <c r="EMN149" s="83"/>
      <c r="EMO149" s="57"/>
      <c r="EMP149" s="56"/>
      <c r="EMQ149" s="59"/>
      <c r="EMR149" s="60"/>
      <c r="EMS149" s="61"/>
      <c r="EMT149" s="83"/>
      <c r="EMU149" s="57"/>
      <c r="EMV149" s="56"/>
      <c r="EMW149" s="59"/>
      <c r="EMX149" s="60"/>
      <c r="EMY149" s="61"/>
      <c r="EMZ149" s="83"/>
      <c r="ENA149" s="57"/>
      <c r="ENB149" s="56"/>
      <c r="ENC149" s="59"/>
      <c r="END149" s="60"/>
      <c r="ENE149" s="61"/>
      <c r="ENF149" s="83"/>
      <c r="ENG149" s="57"/>
      <c r="ENH149" s="56"/>
      <c r="ENI149" s="59"/>
      <c r="ENJ149" s="60"/>
      <c r="ENK149" s="61"/>
      <c r="ENL149" s="83"/>
      <c r="ENM149" s="57"/>
      <c r="ENN149" s="56"/>
      <c r="ENO149" s="59"/>
      <c r="ENP149" s="60"/>
      <c r="ENQ149" s="61"/>
      <c r="ENR149" s="83"/>
      <c r="ENS149" s="57"/>
      <c r="ENT149" s="56"/>
      <c r="ENU149" s="59"/>
      <c r="ENV149" s="60"/>
      <c r="ENW149" s="61"/>
      <c r="ENX149" s="83"/>
      <c r="ENY149" s="57"/>
      <c r="ENZ149" s="56"/>
      <c r="EOA149" s="59"/>
      <c r="EOB149" s="60"/>
      <c r="EOC149" s="61"/>
      <c r="EOD149" s="83"/>
      <c r="EOE149" s="57"/>
      <c r="EOF149" s="56"/>
      <c r="EOG149" s="59"/>
      <c r="EOH149" s="60"/>
      <c r="EOI149" s="61"/>
      <c r="EOJ149" s="83"/>
      <c r="EOK149" s="57"/>
      <c r="EOL149" s="56"/>
      <c r="EOM149" s="59"/>
      <c r="EON149" s="60"/>
      <c r="EOO149" s="61"/>
      <c r="EOP149" s="83"/>
      <c r="EOQ149" s="57"/>
      <c r="EOR149" s="56"/>
      <c r="EOS149" s="59"/>
      <c r="EOT149" s="60"/>
      <c r="EOU149" s="61"/>
      <c r="EOV149" s="83"/>
      <c r="EOW149" s="57"/>
      <c r="EOX149" s="56"/>
      <c r="EOY149" s="59"/>
      <c r="EOZ149" s="60"/>
      <c r="EPA149" s="61"/>
      <c r="EPB149" s="83"/>
      <c r="EPC149" s="57"/>
      <c r="EPD149" s="56"/>
      <c r="EPE149" s="59"/>
      <c r="EPF149" s="60"/>
      <c r="EPG149" s="61"/>
      <c r="EPH149" s="83"/>
      <c r="EPI149" s="57"/>
      <c r="EPJ149" s="56"/>
      <c r="EPK149" s="59"/>
      <c r="EPL149" s="60"/>
      <c r="EPM149" s="61"/>
      <c r="EPN149" s="83"/>
      <c r="EPO149" s="57"/>
      <c r="EPP149" s="56"/>
      <c r="EPQ149" s="59"/>
      <c r="EPR149" s="60"/>
      <c r="EPS149" s="61"/>
      <c r="EPT149" s="83"/>
      <c r="EPU149" s="57"/>
      <c r="EPV149" s="56"/>
      <c r="EPW149" s="59"/>
      <c r="EPX149" s="60"/>
      <c r="EPY149" s="61"/>
      <c r="EPZ149" s="83"/>
      <c r="EQA149" s="57"/>
      <c r="EQB149" s="56"/>
      <c r="EQC149" s="59"/>
      <c r="EQD149" s="60"/>
      <c r="EQE149" s="61"/>
      <c r="EQF149" s="83"/>
      <c r="EQG149" s="57"/>
      <c r="EQH149" s="56"/>
      <c r="EQI149" s="59"/>
      <c r="EQJ149" s="60"/>
      <c r="EQK149" s="61"/>
      <c r="EQL149" s="83"/>
      <c r="EQM149" s="57"/>
      <c r="EQN149" s="56"/>
      <c r="EQO149" s="59"/>
      <c r="EQP149" s="60"/>
      <c r="EQQ149" s="61"/>
      <c r="EQR149" s="83"/>
      <c r="EQS149" s="57"/>
      <c r="EQT149" s="56"/>
      <c r="EQU149" s="59"/>
      <c r="EQV149" s="60"/>
      <c r="EQW149" s="61"/>
      <c r="EQX149" s="83"/>
      <c r="EQY149" s="57"/>
      <c r="EQZ149" s="56"/>
      <c r="ERA149" s="59"/>
      <c r="ERB149" s="60"/>
      <c r="ERC149" s="61"/>
      <c r="ERD149" s="83"/>
      <c r="ERE149" s="57"/>
      <c r="ERF149" s="56"/>
      <c r="ERG149" s="59"/>
      <c r="ERH149" s="60"/>
      <c r="ERI149" s="61"/>
      <c r="ERJ149" s="83"/>
      <c r="ERK149" s="57"/>
      <c r="ERL149" s="56"/>
      <c r="ERM149" s="59"/>
      <c r="ERN149" s="60"/>
      <c r="ERO149" s="61"/>
      <c r="ERP149" s="83"/>
      <c r="ERQ149" s="57"/>
      <c r="ERR149" s="56"/>
      <c r="ERS149" s="59"/>
      <c r="ERT149" s="60"/>
      <c r="ERU149" s="61"/>
      <c r="ERV149" s="83"/>
      <c r="ERW149" s="57"/>
      <c r="ERX149" s="56"/>
      <c r="ERY149" s="59"/>
      <c r="ERZ149" s="60"/>
      <c r="ESA149" s="61"/>
      <c r="ESB149" s="83"/>
      <c r="ESC149" s="57"/>
      <c r="ESD149" s="56"/>
      <c r="ESE149" s="59"/>
      <c r="ESF149" s="60"/>
      <c r="ESG149" s="61"/>
      <c r="ESH149" s="83"/>
      <c r="ESI149" s="57"/>
      <c r="ESJ149" s="56"/>
      <c r="ESK149" s="59"/>
      <c r="ESL149" s="60"/>
      <c r="ESM149" s="61"/>
      <c r="ESN149" s="83"/>
      <c r="ESO149" s="57"/>
      <c r="ESP149" s="56"/>
      <c r="ESQ149" s="59"/>
      <c r="ESR149" s="60"/>
      <c r="ESS149" s="61"/>
      <c r="EST149" s="83"/>
      <c r="ESU149" s="57"/>
      <c r="ESV149" s="56"/>
      <c r="ESW149" s="59"/>
      <c r="ESX149" s="60"/>
      <c r="ESY149" s="61"/>
      <c r="ESZ149" s="83"/>
      <c r="ETA149" s="57"/>
      <c r="ETB149" s="56"/>
      <c r="ETC149" s="59"/>
      <c r="ETD149" s="60"/>
      <c r="ETE149" s="61"/>
      <c r="ETF149" s="83"/>
      <c r="ETG149" s="57"/>
      <c r="ETH149" s="56"/>
      <c r="ETI149" s="59"/>
      <c r="ETJ149" s="60"/>
      <c r="ETK149" s="61"/>
      <c r="ETL149" s="83"/>
      <c r="ETM149" s="57"/>
      <c r="ETN149" s="56"/>
      <c r="ETO149" s="59"/>
      <c r="ETP149" s="60"/>
      <c r="ETQ149" s="61"/>
      <c r="ETR149" s="83"/>
      <c r="ETS149" s="57"/>
      <c r="ETT149" s="56"/>
      <c r="ETU149" s="59"/>
      <c r="ETV149" s="60"/>
      <c r="ETW149" s="61"/>
      <c r="ETX149" s="83"/>
      <c r="ETY149" s="57"/>
      <c r="ETZ149" s="56"/>
      <c r="EUA149" s="59"/>
      <c r="EUB149" s="60"/>
      <c r="EUC149" s="61"/>
      <c r="EUD149" s="83"/>
      <c r="EUE149" s="57"/>
      <c r="EUF149" s="56"/>
      <c r="EUG149" s="59"/>
      <c r="EUH149" s="60"/>
      <c r="EUI149" s="61"/>
      <c r="EUJ149" s="83"/>
      <c r="EUK149" s="57"/>
      <c r="EUL149" s="56"/>
      <c r="EUM149" s="59"/>
      <c r="EUN149" s="60"/>
      <c r="EUO149" s="61"/>
      <c r="EUP149" s="83"/>
      <c r="EUQ149" s="57"/>
      <c r="EUR149" s="56"/>
      <c r="EUS149" s="59"/>
      <c r="EUT149" s="60"/>
      <c r="EUU149" s="61"/>
      <c r="EUV149" s="83"/>
      <c r="EUW149" s="57"/>
      <c r="EUX149" s="56"/>
      <c r="EUY149" s="59"/>
      <c r="EUZ149" s="60"/>
      <c r="EVA149" s="61"/>
      <c r="EVB149" s="83"/>
      <c r="EVC149" s="57"/>
      <c r="EVD149" s="56"/>
      <c r="EVE149" s="59"/>
      <c r="EVF149" s="60"/>
      <c r="EVG149" s="61"/>
      <c r="EVH149" s="83"/>
      <c r="EVI149" s="57"/>
      <c r="EVJ149" s="56"/>
      <c r="EVK149" s="59"/>
      <c r="EVL149" s="60"/>
      <c r="EVM149" s="61"/>
      <c r="EVN149" s="83"/>
      <c r="EVO149" s="57"/>
      <c r="EVP149" s="56"/>
      <c r="EVQ149" s="59"/>
      <c r="EVR149" s="60"/>
      <c r="EVS149" s="61"/>
      <c r="EVT149" s="83"/>
      <c r="EVU149" s="57"/>
      <c r="EVV149" s="56"/>
      <c r="EVW149" s="59"/>
      <c r="EVX149" s="60"/>
      <c r="EVY149" s="61"/>
      <c r="EVZ149" s="83"/>
      <c r="EWA149" s="57"/>
      <c r="EWB149" s="56"/>
      <c r="EWC149" s="59"/>
      <c r="EWD149" s="60"/>
      <c r="EWE149" s="61"/>
      <c r="EWF149" s="83"/>
      <c r="EWG149" s="57"/>
      <c r="EWH149" s="56"/>
      <c r="EWI149" s="59"/>
      <c r="EWJ149" s="60"/>
      <c r="EWK149" s="61"/>
      <c r="EWL149" s="83"/>
      <c r="EWM149" s="57"/>
      <c r="EWN149" s="56"/>
      <c r="EWO149" s="59"/>
      <c r="EWP149" s="60"/>
      <c r="EWQ149" s="61"/>
      <c r="EWR149" s="83"/>
      <c r="EWS149" s="57"/>
      <c r="EWT149" s="56"/>
      <c r="EWU149" s="59"/>
      <c r="EWV149" s="60"/>
      <c r="EWW149" s="61"/>
      <c r="EWX149" s="83"/>
      <c r="EWY149" s="57"/>
      <c r="EWZ149" s="56"/>
      <c r="EXA149" s="59"/>
      <c r="EXB149" s="60"/>
      <c r="EXC149" s="61"/>
      <c r="EXD149" s="83"/>
      <c r="EXE149" s="57"/>
      <c r="EXF149" s="56"/>
      <c r="EXG149" s="59"/>
      <c r="EXH149" s="60"/>
      <c r="EXI149" s="61"/>
      <c r="EXJ149" s="83"/>
      <c r="EXK149" s="57"/>
      <c r="EXL149" s="56"/>
      <c r="EXM149" s="59"/>
      <c r="EXN149" s="60"/>
      <c r="EXO149" s="61"/>
      <c r="EXP149" s="83"/>
      <c r="EXQ149" s="57"/>
      <c r="EXR149" s="56"/>
      <c r="EXS149" s="59"/>
      <c r="EXT149" s="60"/>
      <c r="EXU149" s="61"/>
      <c r="EXV149" s="83"/>
      <c r="EXW149" s="57"/>
      <c r="EXX149" s="56"/>
      <c r="EXY149" s="59"/>
      <c r="EXZ149" s="60"/>
      <c r="EYA149" s="61"/>
      <c r="EYB149" s="83"/>
      <c r="EYC149" s="57"/>
      <c r="EYD149" s="56"/>
      <c r="EYE149" s="59"/>
      <c r="EYF149" s="60"/>
      <c r="EYG149" s="61"/>
      <c r="EYH149" s="83"/>
      <c r="EYI149" s="57"/>
      <c r="EYJ149" s="56"/>
      <c r="EYK149" s="59"/>
      <c r="EYL149" s="60"/>
      <c r="EYM149" s="61"/>
      <c r="EYN149" s="83"/>
      <c r="EYO149" s="57"/>
      <c r="EYP149" s="56"/>
      <c r="EYQ149" s="59"/>
      <c r="EYR149" s="60"/>
      <c r="EYS149" s="61"/>
      <c r="EYT149" s="83"/>
      <c r="EYU149" s="57"/>
      <c r="EYV149" s="56"/>
      <c r="EYW149" s="59"/>
      <c r="EYX149" s="60"/>
      <c r="EYY149" s="61"/>
      <c r="EYZ149" s="83"/>
      <c r="EZA149" s="57"/>
      <c r="EZB149" s="56"/>
      <c r="EZC149" s="59"/>
      <c r="EZD149" s="60"/>
      <c r="EZE149" s="61"/>
      <c r="EZF149" s="83"/>
      <c r="EZG149" s="57"/>
      <c r="EZH149" s="56"/>
      <c r="EZI149" s="59"/>
      <c r="EZJ149" s="60"/>
      <c r="EZK149" s="61"/>
      <c r="EZL149" s="83"/>
      <c r="EZM149" s="57"/>
      <c r="EZN149" s="56"/>
      <c r="EZO149" s="59"/>
      <c r="EZP149" s="60"/>
      <c r="EZQ149" s="61"/>
      <c r="EZR149" s="83"/>
      <c r="EZS149" s="57"/>
      <c r="EZT149" s="56"/>
      <c r="EZU149" s="59"/>
      <c r="EZV149" s="60"/>
      <c r="EZW149" s="61"/>
      <c r="EZX149" s="83"/>
      <c r="EZY149" s="57"/>
      <c r="EZZ149" s="56"/>
      <c r="FAA149" s="59"/>
      <c r="FAB149" s="60"/>
      <c r="FAC149" s="61"/>
      <c r="FAD149" s="83"/>
      <c r="FAE149" s="57"/>
      <c r="FAF149" s="56"/>
      <c r="FAG149" s="59"/>
      <c r="FAH149" s="60"/>
      <c r="FAI149" s="61"/>
      <c r="FAJ149" s="83"/>
      <c r="FAK149" s="57"/>
      <c r="FAL149" s="56"/>
      <c r="FAM149" s="59"/>
      <c r="FAN149" s="60"/>
      <c r="FAO149" s="61"/>
      <c r="FAP149" s="83"/>
      <c r="FAQ149" s="57"/>
      <c r="FAR149" s="56"/>
      <c r="FAS149" s="59"/>
      <c r="FAT149" s="60"/>
      <c r="FAU149" s="61"/>
      <c r="FAV149" s="83"/>
      <c r="FAW149" s="57"/>
      <c r="FAX149" s="56"/>
      <c r="FAY149" s="59"/>
      <c r="FAZ149" s="60"/>
      <c r="FBA149" s="61"/>
      <c r="FBB149" s="83"/>
      <c r="FBC149" s="57"/>
      <c r="FBD149" s="56"/>
      <c r="FBE149" s="59"/>
      <c r="FBF149" s="60"/>
      <c r="FBG149" s="61"/>
      <c r="FBH149" s="83"/>
      <c r="FBI149" s="57"/>
      <c r="FBJ149" s="56"/>
      <c r="FBK149" s="59"/>
      <c r="FBL149" s="60"/>
      <c r="FBM149" s="61"/>
      <c r="FBN149" s="83"/>
      <c r="FBO149" s="57"/>
      <c r="FBP149" s="56"/>
      <c r="FBQ149" s="59"/>
      <c r="FBR149" s="60"/>
      <c r="FBS149" s="61"/>
      <c r="FBT149" s="83"/>
      <c r="FBU149" s="57"/>
      <c r="FBV149" s="56"/>
      <c r="FBW149" s="59"/>
      <c r="FBX149" s="60"/>
      <c r="FBY149" s="61"/>
      <c r="FBZ149" s="83"/>
      <c r="FCA149" s="57"/>
      <c r="FCB149" s="56"/>
      <c r="FCC149" s="59"/>
      <c r="FCD149" s="60"/>
      <c r="FCE149" s="61"/>
      <c r="FCF149" s="83"/>
      <c r="FCG149" s="57"/>
      <c r="FCH149" s="56"/>
      <c r="FCI149" s="59"/>
      <c r="FCJ149" s="60"/>
      <c r="FCK149" s="61"/>
      <c r="FCL149" s="83"/>
      <c r="FCM149" s="57"/>
      <c r="FCN149" s="56"/>
      <c r="FCO149" s="59"/>
      <c r="FCP149" s="60"/>
      <c r="FCQ149" s="61"/>
      <c r="FCR149" s="83"/>
      <c r="FCS149" s="57"/>
      <c r="FCT149" s="56"/>
      <c r="FCU149" s="59"/>
      <c r="FCV149" s="60"/>
      <c r="FCW149" s="61"/>
      <c r="FCX149" s="83"/>
      <c r="FCY149" s="57"/>
      <c r="FCZ149" s="56"/>
      <c r="FDA149" s="59"/>
      <c r="FDB149" s="60"/>
      <c r="FDC149" s="61"/>
      <c r="FDD149" s="83"/>
      <c r="FDE149" s="57"/>
      <c r="FDF149" s="56"/>
      <c r="FDG149" s="59"/>
      <c r="FDH149" s="60"/>
      <c r="FDI149" s="61"/>
      <c r="FDJ149" s="83"/>
      <c r="FDK149" s="57"/>
      <c r="FDL149" s="56"/>
      <c r="FDM149" s="59"/>
      <c r="FDN149" s="60"/>
      <c r="FDO149" s="61"/>
      <c r="FDP149" s="83"/>
      <c r="FDQ149" s="57"/>
      <c r="FDR149" s="56"/>
      <c r="FDS149" s="59"/>
      <c r="FDT149" s="60"/>
      <c r="FDU149" s="61"/>
      <c r="FDV149" s="83"/>
      <c r="FDW149" s="57"/>
      <c r="FDX149" s="56"/>
      <c r="FDY149" s="59"/>
      <c r="FDZ149" s="60"/>
      <c r="FEA149" s="61"/>
      <c r="FEB149" s="83"/>
      <c r="FEC149" s="57"/>
      <c r="FED149" s="56"/>
      <c r="FEE149" s="59"/>
      <c r="FEF149" s="60"/>
      <c r="FEG149" s="61"/>
      <c r="FEH149" s="83"/>
      <c r="FEI149" s="57"/>
      <c r="FEJ149" s="56"/>
      <c r="FEK149" s="59"/>
      <c r="FEL149" s="60"/>
      <c r="FEM149" s="61"/>
      <c r="FEN149" s="83"/>
      <c r="FEO149" s="57"/>
      <c r="FEP149" s="56"/>
      <c r="FEQ149" s="59"/>
      <c r="FER149" s="60"/>
      <c r="FES149" s="61"/>
      <c r="FET149" s="83"/>
      <c r="FEU149" s="57"/>
      <c r="FEV149" s="56"/>
      <c r="FEW149" s="59"/>
      <c r="FEX149" s="60"/>
      <c r="FEY149" s="61"/>
      <c r="FEZ149" s="83"/>
      <c r="FFA149" s="57"/>
      <c r="FFB149" s="56"/>
      <c r="FFC149" s="59"/>
      <c r="FFD149" s="60"/>
      <c r="FFE149" s="61"/>
      <c r="FFF149" s="83"/>
      <c r="FFG149" s="57"/>
      <c r="FFH149" s="56"/>
      <c r="FFI149" s="59"/>
      <c r="FFJ149" s="60"/>
      <c r="FFK149" s="61"/>
      <c r="FFL149" s="83"/>
      <c r="FFM149" s="57"/>
      <c r="FFN149" s="56"/>
      <c r="FFO149" s="59"/>
      <c r="FFP149" s="60"/>
      <c r="FFQ149" s="61"/>
      <c r="FFR149" s="83"/>
      <c r="FFS149" s="57"/>
      <c r="FFT149" s="56"/>
      <c r="FFU149" s="59"/>
      <c r="FFV149" s="60"/>
      <c r="FFW149" s="61"/>
      <c r="FFX149" s="83"/>
      <c r="FFY149" s="57"/>
      <c r="FFZ149" s="56"/>
      <c r="FGA149" s="59"/>
      <c r="FGB149" s="60"/>
      <c r="FGC149" s="61"/>
      <c r="FGD149" s="83"/>
      <c r="FGE149" s="57"/>
      <c r="FGF149" s="56"/>
      <c r="FGG149" s="59"/>
      <c r="FGH149" s="60"/>
      <c r="FGI149" s="61"/>
      <c r="FGJ149" s="83"/>
      <c r="FGK149" s="57"/>
      <c r="FGL149" s="56"/>
      <c r="FGM149" s="59"/>
      <c r="FGN149" s="60"/>
      <c r="FGO149" s="61"/>
      <c r="FGP149" s="83"/>
      <c r="FGQ149" s="57"/>
      <c r="FGR149" s="56"/>
      <c r="FGS149" s="59"/>
      <c r="FGT149" s="60"/>
      <c r="FGU149" s="61"/>
      <c r="FGV149" s="83"/>
      <c r="FGW149" s="57"/>
      <c r="FGX149" s="56"/>
      <c r="FGY149" s="59"/>
      <c r="FGZ149" s="60"/>
      <c r="FHA149" s="61"/>
      <c r="FHB149" s="83"/>
      <c r="FHC149" s="57"/>
      <c r="FHD149" s="56"/>
      <c r="FHE149" s="59"/>
      <c r="FHF149" s="60"/>
      <c r="FHG149" s="61"/>
      <c r="FHH149" s="83"/>
      <c r="FHI149" s="57"/>
      <c r="FHJ149" s="56"/>
      <c r="FHK149" s="59"/>
      <c r="FHL149" s="60"/>
      <c r="FHM149" s="61"/>
      <c r="FHN149" s="83"/>
      <c r="FHO149" s="57"/>
      <c r="FHP149" s="56"/>
      <c r="FHQ149" s="59"/>
      <c r="FHR149" s="60"/>
      <c r="FHS149" s="61"/>
      <c r="FHT149" s="83"/>
      <c r="FHU149" s="57"/>
      <c r="FHV149" s="56"/>
      <c r="FHW149" s="59"/>
      <c r="FHX149" s="60"/>
      <c r="FHY149" s="61"/>
      <c r="FHZ149" s="83"/>
      <c r="FIA149" s="57"/>
      <c r="FIB149" s="56"/>
      <c r="FIC149" s="59"/>
      <c r="FID149" s="60"/>
      <c r="FIE149" s="61"/>
      <c r="FIF149" s="83"/>
      <c r="FIG149" s="57"/>
      <c r="FIH149" s="56"/>
      <c r="FII149" s="59"/>
      <c r="FIJ149" s="60"/>
      <c r="FIK149" s="61"/>
      <c r="FIL149" s="83"/>
      <c r="FIM149" s="57"/>
      <c r="FIN149" s="56"/>
      <c r="FIO149" s="59"/>
      <c r="FIP149" s="60"/>
      <c r="FIQ149" s="61"/>
      <c r="FIR149" s="83"/>
      <c r="FIS149" s="57"/>
      <c r="FIT149" s="56"/>
      <c r="FIU149" s="59"/>
      <c r="FIV149" s="60"/>
      <c r="FIW149" s="61"/>
      <c r="FIX149" s="83"/>
      <c r="FIY149" s="57"/>
      <c r="FIZ149" s="56"/>
      <c r="FJA149" s="59"/>
      <c r="FJB149" s="60"/>
      <c r="FJC149" s="61"/>
      <c r="FJD149" s="83"/>
      <c r="FJE149" s="57"/>
      <c r="FJF149" s="56"/>
      <c r="FJG149" s="59"/>
      <c r="FJH149" s="60"/>
      <c r="FJI149" s="61"/>
      <c r="FJJ149" s="83"/>
      <c r="FJK149" s="57"/>
      <c r="FJL149" s="56"/>
      <c r="FJM149" s="59"/>
      <c r="FJN149" s="60"/>
      <c r="FJO149" s="61"/>
      <c r="FJP149" s="83"/>
      <c r="FJQ149" s="57"/>
      <c r="FJR149" s="56"/>
      <c r="FJS149" s="59"/>
      <c r="FJT149" s="60"/>
      <c r="FJU149" s="61"/>
      <c r="FJV149" s="83"/>
      <c r="FJW149" s="57"/>
      <c r="FJX149" s="56"/>
      <c r="FJY149" s="59"/>
      <c r="FJZ149" s="60"/>
      <c r="FKA149" s="61"/>
      <c r="FKB149" s="83"/>
      <c r="FKC149" s="57"/>
      <c r="FKD149" s="56"/>
      <c r="FKE149" s="59"/>
      <c r="FKF149" s="60"/>
      <c r="FKG149" s="61"/>
      <c r="FKH149" s="83"/>
      <c r="FKI149" s="57"/>
      <c r="FKJ149" s="56"/>
      <c r="FKK149" s="59"/>
      <c r="FKL149" s="60"/>
      <c r="FKM149" s="61"/>
      <c r="FKN149" s="83"/>
      <c r="FKO149" s="57"/>
      <c r="FKP149" s="56"/>
      <c r="FKQ149" s="59"/>
      <c r="FKR149" s="60"/>
      <c r="FKS149" s="61"/>
      <c r="FKT149" s="83"/>
      <c r="FKU149" s="57"/>
      <c r="FKV149" s="56"/>
      <c r="FKW149" s="59"/>
      <c r="FKX149" s="60"/>
      <c r="FKY149" s="61"/>
      <c r="FKZ149" s="83"/>
      <c r="FLA149" s="57"/>
      <c r="FLB149" s="56"/>
      <c r="FLC149" s="59"/>
      <c r="FLD149" s="60"/>
      <c r="FLE149" s="61"/>
      <c r="FLF149" s="83"/>
      <c r="FLG149" s="57"/>
      <c r="FLH149" s="56"/>
      <c r="FLI149" s="59"/>
      <c r="FLJ149" s="60"/>
      <c r="FLK149" s="61"/>
      <c r="FLL149" s="83"/>
      <c r="FLM149" s="57"/>
      <c r="FLN149" s="56"/>
      <c r="FLO149" s="59"/>
      <c r="FLP149" s="60"/>
      <c r="FLQ149" s="61"/>
      <c r="FLR149" s="83"/>
      <c r="FLS149" s="57"/>
      <c r="FLT149" s="56"/>
      <c r="FLU149" s="59"/>
      <c r="FLV149" s="60"/>
      <c r="FLW149" s="61"/>
      <c r="FLX149" s="83"/>
      <c r="FLY149" s="57"/>
      <c r="FLZ149" s="56"/>
      <c r="FMA149" s="59"/>
      <c r="FMB149" s="60"/>
      <c r="FMC149" s="61"/>
      <c r="FMD149" s="83"/>
      <c r="FME149" s="57"/>
      <c r="FMF149" s="56"/>
      <c r="FMG149" s="59"/>
      <c r="FMH149" s="60"/>
      <c r="FMI149" s="61"/>
      <c r="FMJ149" s="83"/>
      <c r="FMK149" s="57"/>
      <c r="FML149" s="56"/>
      <c r="FMM149" s="59"/>
      <c r="FMN149" s="60"/>
      <c r="FMO149" s="61"/>
      <c r="FMP149" s="83"/>
      <c r="FMQ149" s="57"/>
      <c r="FMR149" s="56"/>
      <c r="FMS149" s="59"/>
      <c r="FMT149" s="60"/>
      <c r="FMU149" s="61"/>
      <c r="FMV149" s="83"/>
      <c r="FMW149" s="57"/>
      <c r="FMX149" s="56"/>
      <c r="FMY149" s="59"/>
      <c r="FMZ149" s="60"/>
      <c r="FNA149" s="61"/>
      <c r="FNB149" s="83"/>
      <c r="FNC149" s="57"/>
      <c r="FND149" s="56"/>
      <c r="FNE149" s="59"/>
      <c r="FNF149" s="60"/>
      <c r="FNG149" s="61"/>
      <c r="FNH149" s="83"/>
      <c r="FNI149" s="57"/>
      <c r="FNJ149" s="56"/>
      <c r="FNK149" s="59"/>
      <c r="FNL149" s="60"/>
      <c r="FNM149" s="61"/>
      <c r="FNN149" s="83"/>
      <c r="FNO149" s="57"/>
      <c r="FNP149" s="56"/>
      <c r="FNQ149" s="59"/>
      <c r="FNR149" s="60"/>
      <c r="FNS149" s="61"/>
      <c r="FNT149" s="83"/>
      <c r="FNU149" s="57"/>
      <c r="FNV149" s="56"/>
      <c r="FNW149" s="59"/>
      <c r="FNX149" s="60"/>
      <c r="FNY149" s="61"/>
      <c r="FNZ149" s="83"/>
      <c r="FOA149" s="57"/>
      <c r="FOB149" s="56"/>
      <c r="FOC149" s="59"/>
      <c r="FOD149" s="60"/>
      <c r="FOE149" s="61"/>
      <c r="FOF149" s="83"/>
      <c r="FOG149" s="57"/>
      <c r="FOH149" s="56"/>
      <c r="FOI149" s="59"/>
      <c r="FOJ149" s="60"/>
      <c r="FOK149" s="61"/>
      <c r="FOL149" s="83"/>
      <c r="FOM149" s="57"/>
      <c r="FON149" s="56"/>
      <c r="FOO149" s="59"/>
      <c r="FOP149" s="60"/>
      <c r="FOQ149" s="61"/>
      <c r="FOR149" s="83"/>
      <c r="FOS149" s="57"/>
      <c r="FOT149" s="56"/>
      <c r="FOU149" s="59"/>
      <c r="FOV149" s="60"/>
      <c r="FOW149" s="61"/>
      <c r="FOX149" s="83"/>
      <c r="FOY149" s="57"/>
      <c r="FOZ149" s="56"/>
      <c r="FPA149" s="59"/>
      <c r="FPB149" s="60"/>
      <c r="FPC149" s="61"/>
      <c r="FPD149" s="83"/>
      <c r="FPE149" s="57"/>
      <c r="FPF149" s="56"/>
      <c r="FPG149" s="59"/>
      <c r="FPH149" s="60"/>
      <c r="FPI149" s="61"/>
      <c r="FPJ149" s="83"/>
      <c r="FPK149" s="57"/>
      <c r="FPL149" s="56"/>
      <c r="FPM149" s="59"/>
      <c r="FPN149" s="60"/>
      <c r="FPO149" s="61"/>
      <c r="FPP149" s="83"/>
      <c r="FPQ149" s="57"/>
      <c r="FPR149" s="56"/>
      <c r="FPS149" s="59"/>
      <c r="FPT149" s="60"/>
      <c r="FPU149" s="61"/>
      <c r="FPV149" s="83"/>
      <c r="FPW149" s="57"/>
      <c r="FPX149" s="56"/>
      <c r="FPY149" s="59"/>
      <c r="FPZ149" s="60"/>
      <c r="FQA149" s="61"/>
      <c r="FQB149" s="83"/>
      <c r="FQC149" s="57"/>
      <c r="FQD149" s="56"/>
      <c r="FQE149" s="59"/>
      <c r="FQF149" s="60"/>
      <c r="FQG149" s="61"/>
      <c r="FQH149" s="83"/>
      <c r="FQI149" s="57"/>
      <c r="FQJ149" s="56"/>
      <c r="FQK149" s="59"/>
      <c r="FQL149" s="60"/>
      <c r="FQM149" s="61"/>
      <c r="FQN149" s="83"/>
      <c r="FQO149" s="57"/>
      <c r="FQP149" s="56"/>
      <c r="FQQ149" s="59"/>
      <c r="FQR149" s="60"/>
      <c r="FQS149" s="61"/>
      <c r="FQT149" s="83"/>
      <c r="FQU149" s="57"/>
      <c r="FQV149" s="56"/>
      <c r="FQW149" s="59"/>
      <c r="FQX149" s="60"/>
      <c r="FQY149" s="61"/>
      <c r="FQZ149" s="83"/>
      <c r="FRA149" s="57"/>
      <c r="FRB149" s="56"/>
      <c r="FRC149" s="59"/>
      <c r="FRD149" s="60"/>
      <c r="FRE149" s="61"/>
      <c r="FRF149" s="83"/>
      <c r="FRG149" s="57"/>
      <c r="FRH149" s="56"/>
      <c r="FRI149" s="59"/>
      <c r="FRJ149" s="60"/>
      <c r="FRK149" s="61"/>
      <c r="FRL149" s="83"/>
      <c r="FRM149" s="57"/>
      <c r="FRN149" s="56"/>
      <c r="FRO149" s="59"/>
      <c r="FRP149" s="60"/>
      <c r="FRQ149" s="61"/>
      <c r="FRR149" s="83"/>
      <c r="FRS149" s="57"/>
      <c r="FRT149" s="56"/>
      <c r="FRU149" s="59"/>
      <c r="FRV149" s="60"/>
      <c r="FRW149" s="61"/>
      <c r="FRX149" s="83"/>
      <c r="FRY149" s="57"/>
      <c r="FRZ149" s="56"/>
      <c r="FSA149" s="59"/>
      <c r="FSB149" s="60"/>
      <c r="FSC149" s="61"/>
      <c r="FSD149" s="83"/>
      <c r="FSE149" s="57"/>
      <c r="FSF149" s="56"/>
      <c r="FSG149" s="59"/>
      <c r="FSH149" s="60"/>
      <c r="FSI149" s="61"/>
      <c r="FSJ149" s="83"/>
      <c r="FSK149" s="57"/>
      <c r="FSL149" s="56"/>
      <c r="FSM149" s="59"/>
      <c r="FSN149" s="60"/>
      <c r="FSO149" s="61"/>
      <c r="FSP149" s="83"/>
      <c r="FSQ149" s="57"/>
      <c r="FSR149" s="56"/>
      <c r="FSS149" s="59"/>
      <c r="FST149" s="60"/>
      <c r="FSU149" s="61"/>
      <c r="FSV149" s="83"/>
      <c r="FSW149" s="57"/>
      <c r="FSX149" s="56"/>
      <c r="FSY149" s="59"/>
      <c r="FSZ149" s="60"/>
      <c r="FTA149" s="61"/>
      <c r="FTB149" s="83"/>
      <c r="FTC149" s="57"/>
      <c r="FTD149" s="56"/>
      <c r="FTE149" s="59"/>
      <c r="FTF149" s="60"/>
      <c r="FTG149" s="61"/>
      <c r="FTH149" s="83"/>
      <c r="FTI149" s="57"/>
      <c r="FTJ149" s="56"/>
      <c r="FTK149" s="59"/>
      <c r="FTL149" s="60"/>
      <c r="FTM149" s="61"/>
      <c r="FTN149" s="83"/>
      <c r="FTO149" s="57"/>
      <c r="FTP149" s="56"/>
      <c r="FTQ149" s="59"/>
      <c r="FTR149" s="60"/>
      <c r="FTS149" s="61"/>
      <c r="FTT149" s="83"/>
      <c r="FTU149" s="57"/>
      <c r="FTV149" s="56"/>
      <c r="FTW149" s="59"/>
      <c r="FTX149" s="60"/>
      <c r="FTY149" s="61"/>
      <c r="FTZ149" s="83"/>
      <c r="FUA149" s="57"/>
      <c r="FUB149" s="56"/>
      <c r="FUC149" s="59"/>
      <c r="FUD149" s="60"/>
      <c r="FUE149" s="61"/>
      <c r="FUF149" s="83"/>
      <c r="FUG149" s="57"/>
      <c r="FUH149" s="56"/>
      <c r="FUI149" s="59"/>
      <c r="FUJ149" s="60"/>
      <c r="FUK149" s="61"/>
      <c r="FUL149" s="83"/>
      <c r="FUM149" s="57"/>
      <c r="FUN149" s="56"/>
      <c r="FUO149" s="59"/>
      <c r="FUP149" s="60"/>
      <c r="FUQ149" s="61"/>
      <c r="FUR149" s="83"/>
      <c r="FUS149" s="57"/>
      <c r="FUT149" s="56"/>
      <c r="FUU149" s="59"/>
      <c r="FUV149" s="60"/>
      <c r="FUW149" s="61"/>
      <c r="FUX149" s="83"/>
      <c r="FUY149" s="57"/>
      <c r="FUZ149" s="56"/>
      <c r="FVA149" s="59"/>
      <c r="FVB149" s="60"/>
      <c r="FVC149" s="61"/>
      <c r="FVD149" s="83"/>
      <c r="FVE149" s="57"/>
      <c r="FVF149" s="56"/>
      <c r="FVG149" s="59"/>
      <c r="FVH149" s="60"/>
      <c r="FVI149" s="61"/>
      <c r="FVJ149" s="83"/>
      <c r="FVK149" s="57"/>
      <c r="FVL149" s="56"/>
      <c r="FVM149" s="59"/>
      <c r="FVN149" s="60"/>
      <c r="FVO149" s="61"/>
      <c r="FVP149" s="83"/>
      <c r="FVQ149" s="57"/>
      <c r="FVR149" s="56"/>
      <c r="FVS149" s="59"/>
      <c r="FVT149" s="60"/>
      <c r="FVU149" s="61"/>
      <c r="FVV149" s="83"/>
      <c r="FVW149" s="57"/>
      <c r="FVX149" s="56"/>
      <c r="FVY149" s="59"/>
      <c r="FVZ149" s="60"/>
      <c r="FWA149" s="61"/>
      <c r="FWB149" s="83"/>
      <c r="FWC149" s="57"/>
      <c r="FWD149" s="56"/>
      <c r="FWE149" s="59"/>
      <c r="FWF149" s="60"/>
      <c r="FWG149" s="61"/>
      <c r="FWH149" s="83"/>
      <c r="FWI149" s="57"/>
      <c r="FWJ149" s="56"/>
      <c r="FWK149" s="59"/>
      <c r="FWL149" s="60"/>
      <c r="FWM149" s="61"/>
      <c r="FWN149" s="83"/>
      <c r="FWO149" s="57"/>
      <c r="FWP149" s="56"/>
      <c r="FWQ149" s="59"/>
      <c r="FWR149" s="60"/>
      <c r="FWS149" s="61"/>
      <c r="FWT149" s="83"/>
      <c r="FWU149" s="57"/>
      <c r="FWV149" s="56"/>
      <c r="FWW149" s="59"/>
      <c r="FWX149" s="60"/>
      <c r="FWY149" s="61"/>
      <c r="FWZ149" s="83"/>
      <c r="FXA149" s="57"/>
      <c r="FXB149" s="56"/>
      <c r="FXC149" s="59"/>
      <c r="FXD149" s="60"/>
      <c r="FXE149" s="61"/>
      <c r="FXF149" s="83"/>
      <c r="FXG149" s="57"/>
      <c r="FXH149" s="56"/>
      <c r="FXI149" s="59"/>
      <c r="FXJ149" s="60"/>
      <c r="FXK149" s="61"/>
      <c r="FXL149" s="83"/>
      <c r="FXM149" s="57"/>
      <c r="FXN149" s="56"/>
      <c r="FXO149" s="59"/>
      <c r="FXP149" s="60"/>
      <c r="FXQ149" s="61"/>
      <c r="FXR149" s="83"/>
      <c r="FXS149" s="57"/>
      <c r="FXT149" s="56"/>
      <c r="FXU149" s="59"/>
      <c r="FXV149" s="60"/>
      <c r="FXW149" s="61"/>
      <c r="FXX149" s="83"/>
      <c r="FXY149" s="57"/>
      <c r="FXZ149" s="56"/>
      <c r="FYA149" s="59"/>
      <c r="FYB149" s="60"/>
      <c r="FYC149" s="61"/>
      <c r="FYD149" s="83"/>
      <c r="FYE149" s="57"/>
      <c r="FYF149" s="56"/>
      <c r="FYG149" s="59"/>
      <c r="FYH149" s="60"/>
      <c r="FYI149" s="61"/>
      <c r="FYJ149" s="83"/>
      <c r="FYK149" s="57"/>
      <c r="FYL149" s="56"/>
      <c r="FYM149" s="59"/>
      <c r="FYN149" s="60"/>
      <c r="FYO149" s="61"/>
      <c r="FYP149" s="83"/>
      <c r="FYQ149" s="57"/>
      <c r="FYR149" s="56"/>
      <c r="FYS149" s="59"/>
      <c r="FYT149" s="60"/>
      <c r="FYU149" s="61"/>
      <c r="FYV149" s="83"/>
      <c r="FYW149" s="57"/>
      <c r="FYX149" s="56"/>
      <c r="FYY149" s="59"/>
      <c r="FYZ149" s="60"/>
      <c r="FZA149" s="61"/>
      <c r="FZB149" s="83"/>
      <c r="FZC149" s="57"/>
      <c r="FZD149" s="56"/>
      <c r="FZE149" s="59"/>
      <c r="FZF149" s="60"/>
      <c r="FZG149" s="61"/>
      <c r="FZH149" s="83"/>
      <c r="FZI149" s="57"/>
      <c r="FZJ149" s="56"/>
      <c r="FZK149" s="59"/>
      <c r="FZL149" s="60"/>
      <c r="FZM149" s="61"/>
      <c r="FZN149" s="83"/>
      <c r="FZO149" s="57"/>
      <c r="FZP149" s="56"/>
      <c r="FZQ149" s="59"/>
      <c r="FZR149" s="60"/>
      <c r="FZS149" s="61"/>
      <c r="FZT149" s="83"/>
      <c r="FZU149" s="57"/>
      <c r="FZV149" s="56"/>
      <c r="FZW149" s="59"/>
      <c r="FZX149" s="60"/>
      <c r="FZY149" s="61"/>
      <c r="FZZ149" s="83"/>
      <c r="GAA149" s="57"/>
      <c r="GAB149" s="56"/>
      <c r="GAC149" s="59"/>
      <c r="GAD149" s="60"/>
      <c r="GAE149" s="61"/>
      <c r="GAF149" s="83"/>
      <c r="GAG149" s="57"/>
      <c r="GAH149" s="56"/>
      <c r="GAI149" s="59"/>
      <c r="GAJ149" s="60"/>
      <c r="GAK149" s="61"/>
      <c r="GAL149" s="83"/>
      <c r="GAM149" s="57"/>
      <c r="GAN149" s="56"/>
      <c r="GAO149" s="59"/>
      <c r="GAP149" s="60"/>
      <c r="GAQ149" s="61"/>
      <c r="GAR149" s="83"/>
      <c r="GAS149" s="57"/>
      <c r="GAT149" s="56"/>
      <c r="GAU149" s="59"/>
      <c r="GAV149" s="60"/>
      <c r="GAW149" s="61"/>
      <c r="GAX149" s="83"/>
      <c r="GAY149" s="57"/>
      <c r="GAZ149" s="56"/>
      <c r="GBA149" s="59"/>
      <c r="GBB149" s="60"/>
      <c r="GBC149" s="61"/>
      <c r="GBD149" s="83"/>
      <c r="GBE149" s="57"/>
      <c r="GBF149" s="56"/>
      <c r="GBG149" s="59"/>
      <c r="GBH149" s="60"/>
      <c r="GBI149" s="61"/>
      <c r="GBJ149" s="83"/>
      <c r="GBK149" s="57"/>
      <c r="GBL149" s="56"/>
      <c r="GBM149" s="59"/>
      <c r="GBN149" s="60"/>
      <c r="GBO149" s="61"/>
      <c r="GBP149" s="83"/>
      <c r="GBQ149" s="57"/>
      <c r="GBR149" s="56"/>
      <c r="GBS149" s="59"/>
      <c r="GBT149" s="60"/>
      <c r="GBU149" s="61"/>
      <c r="GBV149" s="83"/>
      <c r="GBW149" s="57"/>
      <c r="GBX149" s="56"/>
      <c r="GBY149" s="59"/>
      <c r="GBZ149" s="60"/>
      <c r="GCA149" s="61"/>
      <c r="GCB149" s="83"/>
      <c r="GCC149" s="57"/>
      <c r="GCD149" s="56"/>
      <c r="GCE149" s="59"/>
      <c r="GCF149" s="60"/>
      <c r="GCG149" s="61"/>
      <c r="GCH149" s="83"/>
      <c r="GCI149" s="57"/>
      <c r="GCJ149" s="56"/>
      <c r="GCK149" s="59"/>
      <c r="GCL149" s="60"/>
      <c r="GCM149" s="61"/>
      <c r="GCN149" s="83"/>
      <c r="GCO149" s="57"/>
      <c r="GCP149" s="56"/>
      <c r="GCQ149" s="59"/>
      <c r="GCR149" s="60"/>
      <c r="GCS149" s="61"/>
      <c r="GCT149" s="83"/>
      <c r="GCU149" s="57"/>
      <c r="GCV149" s="56"/>
      <c r="GCW149" s="59"/>
      <c r="GCX149" s="60"/>
      <c r="GCY149" s="61"/>
      <c r="GCZ149" s="83"/>
      <c r="GDA149" s="57"/>
      <c r="GDB149" s="56"/>
      <c r="GDC149" s="59"/>
      <c r="GDD149" s="60"/>
      <c r="GDE149" s="61"/>
      <c r="GDF149" s="83"/>
      <c r="GDG149" s="57"/>
      <c r="GDH149" s="56"/>
      <c r="GDI149" s="59"/>
      <c r="GDJ149" s="60"/>
      <c r="GDK149" s="61"/>
      <c r="GDL149" s="83"/>
      <c r="GDM149" s="57"/>
      <c r="GDN149" s="56"/>
      <c r="GDO149" s="59"/>
      <c r="GDP149" s="60"/>
      <c r="GDQ149" s="61"/>
      <c r="GDR149" s="83"/>
      <c r="GDS149" s="57"/>
      <c r="GDT149" s="56"/>
      <c r="GDU149" s="59"/>
      <c r="GDV149" s="60"/>
      <c r="GDW149" s="61"/>
      <c r="GDX149" s="83"/>
      <c r="GDY149" s="57"/>
      <c r="GDZ149" s="56"/>
      <c r="GEA149" s="59"/>
      <c r="GEB149" s="60"/>
      <c r="GEC149" s="61"/>
      <c r="GED149" s="83"/>
      <c r="GEE149" s="57"/>
      <c r="GEF149" s="56"/>
      <c r="GEG149" s="59"/>
      <c r="GEH149" s="60"/>
      <c r="GEI149" s="61"/>
      <c r="GEJ149" s="83"/>
      <c r="GEK149" s="57"/>
      <c r="GEL149" s="56"/>
      <c r="GEM149" s="59"/>
      <c r="GEN149" s="60"/>
      <c r="GEO149" s="61"/>
      <c r="GEP149" s="83"/>
      <c r="GEQ149" s="57"/>
      <c r="GER149" s="56"/>
      <c r="GES149" s="59"/>
      <c r="GET149" s="60"/>
      <c r="GEU149" s="61"/>
      <c r="GEV149" s="83"/>
      <c r="GEW149" s="57"/>
      <c r="GEX149" s="56"/>
      <c r="GEY149" s="59"/>
      <c r="GEZ149" s="60"/>
      <c r="GFA149" s="61"/>
      <c r="GFB149" s="83"/>
      <c r="GFC149" s="57"/>
      <c r="GFD149" s="56"/>
      <c r="GFE149" s="59"/>
      <c r="GFF149" s="60"/>
      <c r="GFG149" s="61"/>
      <c r="GFH149" s="83"/>
      <c r="GFI149" s="57"/>
      <c r="GFJ149" s="56"/>
      <c r="GFK149" s="59"/>
      <c r="GFL149" s="60"/>
      <c r="GFM149" s="61"/>
      <c r="GFN149" s="83"/>
      <c r="GFO149" s="57"/>
      <c r="GFP149" s="56"/>
      <c r="GFQ149" s="59"/>
      <c r="GFR149" s="60"/>
      <c r="GFS149" s="61"/>
      <c r="GFT149" s="83"/>
      <c r="GFU149" s="57"/>
      <c r="GFV149" s="56"/>
      <c r="GFW149" s="59"/>
      <c r="GFX149" s="60"/>
      <c r="GFY149" s="61"/>
      <c r="GFZ149" s="83"/>
      <c r="GGA149" s="57"/>
      <c r="GGB149" s="56"/>
      <c r="GGC149" s="59"/>
      <c r="GGD149" s="60"/>
      <c r="GGE149" s="61"/>
      <c r="GGF149" s="83"/>
      <c r="GGG149" s="57"/>
      <c r="GGH149" s="56"/>
      <c r="GGI149" s="59"/>
      <c r="GGJ149" s="60"/>
      <c r="GGK149" s="61"/>
      <c r="GGL149" s="83"/>
      <c r="GGM149" s="57"/>
      <c r="GGN149" s="56"/>
      <c r="GGO149" s="59"/>
      <c r="GGP149" s="60"/>
      <c r="GGQ149" s="61"/>
      <c r="GGR149" s="83"/>
      <c r="GGS149" s="57"/>
      <c r="GGT149" s="56"/>
      <c r="GGU149" s="59"/>
      <c r="GGV149" s="60"/>
      <c r="GGW149" s="61"/>
      <c r="GGX149" s="83"/>
      <c r="GGY149" s="57"/>
      <c r="GGZ149" s="56"/>
      <c r="GHA149" s="59"/>
      <c r="GHB149" s="60"/>
      <c r="GHC149" s="61"/>
      <c r="GHD149" s="83"/>
      <c r="GHE149" s="57"/>
      <c r="GHF149" s="56"/>
      <c r="GHG149" s="59"/>
      <c r="GHH149" s="60"/>
      <c r="GHI149" s="61"/>
      <c r="GHJ149" s="83"/>
      <c r="GHK149" s="57"/>
      <c r="GHL149" s="56"/>
      <c r="GHM149" s="59"/>
      <c r="GHN149" s="60"/>
      <c r="GHO149" s="61"/>
      <c r="GHP149" s="83"/>
      <c r="GHQ149" s="57"/>
      <c r="GHR149" s="56"/>
      <c r="GHS149" s="59"/>
      <c r="GHT149" s="60"/>
      <c r="GHU149" s="61"/>
      <c r="GHV149" s="83"/>
      <c r="GHW149" s="57"/>
      <c r="GHX149" s="56"/>
      <c r="GHY149" s="59"/>
      <c r="GHZ149" s="60"/>
      <c r="GIA149" s="61"/>
      <c r="GIB149" s="83"/>
      <c r="GIC149" s="57"/>
      <c r="GID149" s="56"/>
      <c r="GIE149" s="59"/>
      <c r="GIF149" s="60"/>
      <c r="GIG149" s="61"/>
      <c r="GIH149" s="83"/>
      <c r="GII149" s="57"/>
      <c r="GIJ149" s="56"/>
      <c r="GIK149" s="59"/>
      <c r="GIL149" s="60"/>
      <c r="GIM149" s="61"/>
      <c r="GIN149" s="83"/>
      <c r="GIO149" s="57"/>
      <c r="GIP149" s="56"/>
      <c r="GIQ149" s="59"/>
      <c r="GIR149" s="60"/>
      <c r="GIS149" s="61"/>
      <c r="GIT149" s="83"/>
      <c r="GIU149" s="57"/>
      <c r="GIV149" s="56"/>
      <c r="GIW149" s="59"/>
      <c r="GIX149" s="60"/>
      <c r="GIY149" s="61"/>
      <c r="GIZ149" s="83"/>
      <c r="GJA149" s="57"/>
      <c r="GJB149" s="56"/>
      <c r="GJC149" s="59"/>
      <c r="GJD149" s="60"/>
      <c r="GJE149" s="61"/>
      <c r="GJF149" s="83"/>
      <c r="GJG149" s="57"/>
      <c r="GJH149" s="56"/>
      <c r="GJI149" s="59"/>
      <c r="GJJ149" s="60"/>
      <c r="GJK149" s="61"/>
      <c r="GJL149" s="83"/>
      <c r="GJM149" s="57"/>
      <c r="GJN149" s="56"/>
      <c r="GJO149" s="59"/>
      <c r="GJP149" s="60"/>
      <c r="GJQ149" s="61"/>
      <c r="GJR149" s="83"/>
      <c r="GJS149" s="57"/>
      <c r="GJT149" s="56"/>
      <c r="GJU149" s="59"/>
      <c r="GJV149" s="60"/>
      <c r="GJW149" s="61"/>
      <c r="GJX149" s="83"/>
      <c r="GJY149" s="57"/>
      <c r="GJZ149" s="56"/>
      <c r="GKA149" s="59"/>
      <c r="GKB149" s="60"/>
      <c r="GKC149" s="61"/>
      <c r="GKD149" s="83"/>
      <c r="GKE149" s="57"/>
      <c r="GKF149" s="56"/>
      <c r="GKG149" s="59"/>
      <c r="GKH149" s="60"/>
      <c r="GKI149" s="61"/>
      <c r="GKJ149" s="83"/>
      <c r="GKK149" s="57"/>
      <c r="GKL149" s="56"/>
      <c r="GKM149" s="59"/>
      <c r="GKN149" s="60"/>
      <c r="GKO149" s="61"/>
      <c r="GKP149" s="83"/>
      <c r="GKQ149" s="57"/>
      <c r="GKR149" s="56"/>
      <c r="GKS149" s="59"/>
      <c r="GKT149" s="60"/>
      <c r="GKU149" s="61"/>
      <c r="GKV149" s="83"/>
      <c r="GKW149" s="57"/>
      <c r="GKX149" s="56"/>
      <c r="GKY149" s="59"/>
      <c r="GKZ149" s="60"/>
      <c r="GLA149" s="61"/>
      <c r="GLB149" s="83"/>
      <c r="GLC149" s="57"/>
      <c r="GLD149" s="56"/>
      <c r="GLE149" s="59"/>
      <c r="GLF149" s="60"/>
      <c r="GLG149" s="61"/>
      <c r="GLH149" s="83"/>
      <c r="GLI149" s="57"/>
      <c r="GLJ149" s="56"/>
      <c r="GLK149" s="59"/>
      <c r="GLL149" s="60"/>
      <c r="GLM149" s="61"/>
      <c r="GLN149" s="83"/>
      <c r="GLO149" s="57"/>
      <c r="GLP149" s="56"/>
      <c r="GLQ149" s="59"/>
      <c r="GLR149" s="60"/>
      <c r="GLS149" s="61"/>
      <c r="GLT149" s="83"/>
      <c r="GLU149" s="57"/>
      <c r="GLV149" s="56"/>
      <c r="GLW149" s="59"/>
      <c r="GLX149" s="60"/>
      <c r="GLY149" s="61"/>
      <c r="GLZ149" s="83"/>
      <c r="GMA149" s="57"/>
      <c r="GMB149" s="56"/>
      <c r="GMC149" s="59"/>
      <c r="GMD149" s="60"/>
      <c r="GME149" s="61"/>
      <c r="GMF149" s="83"/>
      <c r="GMG149" s="57"/>
      <c r="GMH149" s="56"/>
      <c r="GMI149" s="59"/>
      <c r="GMJ149" s="60"/>
      <c r="GMK149" s="61"/>
      <c r="GML149" s="83"/>
      <c r="GMM149" s="57"/>
      <c r="GMN149" s="56"/>
      <c r="GMO149" s="59"/>
      <c r="GMP149" s="60"/>
      <c r="GMQ149" s="61"/>
      <c r="GMR149" s="83"/>
      <c r="GMS149" s="57"/>
      <c r="GMT149" s="56"/>
      <c r="GMU149" s="59"/>
      <c r="GMV149" s="60"/>
      <c r="GMW149" s="61"/>
      <c r="GMX149" s="83"/>
      <c r="GMY149" s="57"/>
      <c r="GMZ149" s="56"/>
      <c r="GNA149" s="59"/>
      <c r="GNB149" s="60"/>
      <c r="GNC149" s="61"/>
      <c r="GND149" s="83"/>
      <c r="GNE149" s="57"/>
      <c r="GNF149" s="56"/>
      <c r="GNG149" s="59"/>
      <c r="GNH149" s="60"/>
      <c r="GNI149" s="61"/>
      <c r="GNJ149" s="83"/>
      <c r="GNK149" s="57"/>
      <c r="GNL149" s="56"/>
      <c r="GNM149" s="59"/>
      <c r="GNN149" s="60"/>
      <c r="GNO149" s="61"/>
      <c r="GNP149" s="83"/>
      <c r="GNQ149" s="57"/>
      <c r="GNR149" s="56"/>
      <c r="GNS149" s="59"/>
      <c r="GNT149" s="60"/>
      <c r="GNU149" s="61"/>
      <c r="GNV149" s="83"/>
      <c r="GNW149" s="57"/>
      <c r="GNX149" s="56"/>
      <c r="GNY149" s="59"/>
      <c r="GNZ149" s="60"/>
      <c r="GOA149" s="61"/>
      <c r="GOB149" s="83"/>
      <c r="GOC149" s="57"/>
      <c r="GOD149" s="56"/>
      <c r="GOE149" s="59"/>
      <c r="GOF149" s="60"/>
      <c r="GOG149" s="61"/>
      <c r="GOH149" s="83"/>
      <c r="GOI149" s="57"/>
      <c r="GOJ149" s="56"/>
      <c r="GOK149" s="59"/>
      <c r="GOL149" s="60"/>
      <c r="GOM149" s="61"/>
      <c r="GON149" s="83"/>
      <c r="GOO149" s="57"/>
      <c r="GOP149" s="56"/>
      <c r="GOQ149" s="59"/>
      <c r="GOR149" s="60"/>
      <c r="GOS149" s="61"/>
      <c r="GOT149" s="83"/>
      <c r="GOU149" s="57"/>
      <c r="GOV149" s="56"/>
      <c r="GOW149" s="59"/>
      <c r="GOX149" s="60"/>
      <c r="GOY149" s="61"/>
      <c r="GOZ149" s="83"/>
      <c r="GPA149" s="57"/>
      <c r="GPB149" s="56"/>
      <c r="GPC149" s="59"/>
      <c r="GPD149" s="60"/>
      <c r="GPE149" s="61"/>
      <c r="GPF149" s="83"/>
      <c r="GPG149" s="57"/>
      <c r="GPH149" s="56"/>
      <c r="GPI149" s="59"/>
      <c r="GPJ149" s="60"/>
      <c r="GPK149" s="61"/>
      <c r="GPL149" s="83"/>
      <c r="GPM149" s="57"/>
      <c r="GPN149" s="56"/>
      <c r="GPO149" s="59"/>
      <c r="GPP149" s="60"/>
      <c r="GPQ149" s="61"/>
      <c r="GPR149" s="83"/>
      <c r="GPS149" s="57"/>
      <c r="GPT149" s="56"/>
      <c r="GPU149" s="59"/>
      <c r="GPV149" s="60"/>
      <c r="GPW149" s="61"/>
      <c r="GPX149" s="83"/>
      <c r="GPY149" s="57"/>
      <c r="GPZ149" s="56"/>
      <c r="GQA149" s="59"/>
      <c r="GQB149" s="60"/>
      <c r="GQC149" s="61"/>
      <c r="GQD149" s="83"/>
      <c r="GQE149" s="57"/>
      <c r="GQF149" s="56"/>
      <c r="GQG149" s="59"/>
      <c r="GQH149" s="60"/>
      <c r="GQI149" s="61"/>
      <c r="GQJ149" s="83"/>
      <c r="GQK149" s="57"/>
      <c r="GQL149" s="56"/>
      <c r="GQM149" s="59"/>
      <c r="GQN149" s="60"/>
      <c r="GQO149" s="61"/>
      <c r="GQP149" s="83"/>
      <c r="GQQ149" s="57"/>
      <c r="GQR149" s="56"/>
      <c r="GQS149" s="59"/>
      <c r="GQT149" s="60"/>
      <c r="GQU149" s="61"/>
      <c r="GQV149" s="83"/>
      <c r="GQW149" s="57"/>
      <c r="GQX149" s="56"/>
      <c r="GQY149" s="59"/>
      <c r="GQZ149" s="60"/>
      <c r="GRA149" s="61"/>
      <c r="GRB149" s="83"/>
      <c r="GRC149" s="57"/>
      <c r="GRD149" s="56"/>
      <c r="GRE149" s="59"/>
      <c r="GRF149" s="60"/>
      <c r="GRG149" s="61"/>
      <c r="GRH149" s="83"/>
      <c r="GRI149" s="57"/>
      <c r="GRJ149" s="56"/>
      <c r="GRK149" s="59"/>
      <c r="GRL149" s="60"/>
      <c r="GRM149" s="61"/>
      <c r="GRN149" s="83"/>
      <c r="GRO149" s="57"/>
      <c r="GRP149" s="56"/>
      <c r="GRQ149" s="59"/>
      <c r="GRR149" s="60"/>
      <c r="GRS149" s="61"/>
      <c r="GRT149" s="83"/>
      <c r="GRU149" s="57"/>
      <c r="GRV149" s="56"/>
      <c r="GRW149" s="59"/>
      <c r="GRX149" s="60"/>
      <c r="GRY149" s="61"/>
      <c r="GRZ149" s="83"/>
      <c r="GSA149" s="57"/>
      <c r="GSB149" s="56"/>
      <c r="GSC149" s="59"/>
      <c r="GSD149" s="60"/>
      <c r="GSE149" s="61"/>
      <c r="GSF149" s="83"/>
      <c r="GSG149" s="57"/>
      <c r="GSH149" s="56"/>
      <c r="GSI149" s="59"/>
      <c r="GSJ149" s="60"/>
      <c r="GSK149" s="61"/>
      <c r="GSL149" s="83"/>
      <c r="GSM149" s="57"/>
      <c r="GSN149" s="56"/>
      <c r="GSO149" s="59"/>
      <c r="GSP149" s="60"/>
      <c r="GSQ149" s="61"/>
      <c r="GSR149" s="83"/>
      <c r="GSS149" s="57"/>
      <c r="GST149" s="56"/>
      <c r="GSU149" s="59"/>
      <c r="GSV149" s="60"/>
      <c r="GSW149" s="61"/>
      <c r="GSX149" s="83"/>
      <c r="GSY149" s="57"/>
      <c r="GSZ149" s="56"/>
      <c r="GTA149" s="59"/>
      <c r="GTB149" s="60"/>
      <c r="GTC149" s="61"/>
      <c r="GTD149" s="83"/>
      <c r="GTE149" s="57"/>
      <c r="GTF149" s="56"/>
      <c r="GTG149" s="59"/>
      <c r="GTH149" s="60"/>
      <c r="GTI149" s="61"/>
      <c r="GTJ149" s="83"/>
      <c r="GTK149" s="57"/>
      <c r="GTL149" s="56"/>
      <c r="GTM149" s="59"/>
      <c r="GTN149" s="60"/>
      <c r="GTO149" s="61"/>
      <c r="GTP149" s="83"/>
      <c r="GTQ149" s="57"/>
      <c r="GTR149" s="56"/>
      <c r="GTS149" s="59"/>
      <c r="GTT149" s="60"/>
      <c r="GTU149" s="61"/>
      <c r="GTV149" s="83"/>
      <c r="GTW149" s="57"/>
      <c r="GTX149" s="56"/>
      <c r="GTY149" s="59"/>
      <c r="GTZ149" s="60"/>
      <c r="GUA149" s="61"/>
      <c r="GUB149" s="83"/>
      <c r="GUC149" s="57"/>
      <c r="GUD149" s="56"/>
      <c r="GUE149" s="59"/>
      <c r="GUF149" s="60"/>
      <c r="GUG149" s="61"/>
      <c r="GUH149" s="83"/>
      <c r="GUI149" s="57"/>
      <c r="GUJ149" s="56"/>
      <c r="GUK149" s="59"/>
      <c r="GUL149" s="60"/>
      <c r="GUM149" s="61"/>
      <c r="GUN149" s="83"/>
      <c r="GUO149" s="57"/>
      <c r="GUP149" s="56"/>
      <c r="GUQ149" s="59"/>
      <c r="GUR149" s="60"/>
      <c r="GUS149" s="61"/>
      <c r="GUT149" s="83"/>
      <c r="GUU149" s="57"/>
      <c r="GUV149" s="56"/>
      <c r="GUW149" s="59"/>
      <c r="GUX149" s="60"/>
      <c r="GUY149" s="61"/>
      <c r="GUZ149" s="83"/>
      <c r="GVA149" s="57"/>
      <c r="GVB149" s="56"/>
      <c r="GVC149" s="59"/>
      <c r="GVD149" s="60"/>
      <c r="GVE149" s="61"/>
      <c r="GVF149" s="83"/>
      <c r="GVG149" s="57"/>
      <c r="GVH149" s="56"/>
      <c r="GVI149" s="59"/>
      <c r="GVJ149" s="60"/>
      <c r="GVK149" s="61"/>
      <c r="GVL149" s="83"/>
      <c r="GVM149" s="57"/>
      <c r="GVN149" s="56"/>
      <c r="GVO149" s="59"/>
      <c r="GVP149" s="60"/>
      <c r="GVQ149" s="61"/>
      <c r="GVR149" s="83"/>
      <c r="GVS149" s="57"/>
      <c r="GVT149" s="56"/>
      <c r="GVU149" s="59"/>
      <c r="GVV149" s="60"/>
      <c r="GVW149" s="61"/>
      <c r="GVX149" s="83"/>
      <c r="GVY149" s="57"/>
      <c r="GVZ149" s="56"/>
      <c r="GWA149" s="59"/>
      <c r="GWB149" s="60"/>
      <c r="GWC149" s="61"/>
      <c r="GWD149" s="83"/>
      <c r="GWE149" s="57"/>
      <c r="GWF149" s="56"/>
      <c r="GWG149" s="59"/>
      <c r="GWH149" s="60"/>
      <c r="GWI149" s="61"/>
      <c r="GWJ149" s="83"/>
      <c r="GWK149" s="57"/>
      <c r="GWL149" s="56"/>
      <c r="GWM149" s="59"/>
      <c r="GWN149" s="60"/>
      <c r="GWO149" s="61"/>
      <c r="GWP149" s="83"/>
      <c r="GWQ149" s="57"/>
      <c r="GWR149" s="56"/>
      <c r="GWS149" s="59"/>
      <c r="GWT149" s="60"/>
      <c r="GWU149" s="61"/>
      <c r="GWV149" s="83"/>
      <c r="GWW149" s="57"/>
      <c r="GWX149" s="56"/>
      <c r="GWY149" s="59"/>
      <c r="GWZ149" s="60"/>
      <c r="GXA149" s="61"/>
      <c r="GXB149" s="83"/>
      <c r="GXC149" s="57"/>
      <c r="GXD149" s="56"/>
      <c r="GXE149" s="59"/>
      <c r="GXF149" s="60"/>
      <c r="GXG149" s="61"/>
      <c r="GXH149" s="83"/>
      <c r="GXI149" s="57"/>
      <c r="GXJ149" s="56"/>
      <c r="GXK149" s="59"/>
      <c r="GXL149" s="60"/>
      <c r="GXM149" s="61"/>
      <c r="GXN149" s="83"/>
      <c r="GXO149" s="57"/>
      <c r="GXP149" s="56"/>
      <c r="GXQ149" s="59"/>
      <c r="GXR149" s="60"/>
      <c r="GXS149" s="61"/>
      <c r="GXT149" s="83"/>
      <c r="GXU149" s="57"/>
      <c r="GXV149" s="56"/>
      <c r="GXW149" s="59"/>
      <c r="GXX149" s="60"/>
      <c r="GXY149" s="61"/>
      <c r="GXZ149" s="83"/>
      <c r="GYA149" s="57"/>
      <c r="GYB149" s="56"/>
      <c r="GYC149" s="59"/>
      <c r="GYD149" s="60"/>
      <c r="GYE149" s="61"/>
      <c r="GYF149" s="83"/>
      <c r="GYG149" s="57"/>
      <c r="GYH149" s="56"/>
      <c r="GYI149" s="59"/>
      <c r="GYJ149" s="60"/>
      <c r="GYK149" s="61"/>
      <c r="GYL149" s="83"/>
      <c r="GYM149" s="57"/>
      <c r="GYN149" s="56"/>
      <c r="GYO149" s="59"/>
      <c r="GYP149" s="60"/>
      <c r="GYQ149" s="61"/>
      <c r="GYR149" s="83"/>
      <c r="GYS149" s="57"/>
      <c r="GYT149" s="56"/>
      <c r="GYU149" s="59"/>
      <c r="GYV149" s="60"/>
      <c r="GYW149" s="61"/>
      <c r="GYX149" s="83"/>
      <c r="GYY149" s="57"/>
      <c r="GYZ149" s="56"/>
      <c r="GZA149" s="59"/>
      <c r="GZB149" s="60"/>
      <c r="GZC149" s="61"/>
      <c r="GZD149" s="83"/>
      <c r="GZE149" s="57"/>
      <c r="GZF149" s="56"/>
      <c r="GZG149" s="59"/>
      <c r="GZH149" s="60"/>
      <c r="GZI149" s="61"/>
      <c r="GZJ149" s="83"/>
      <c r="GZK149" s="57"/>
      <c r="GZL149" s="56"/>
      <c r="GZM149" s="59"/>
      <c r="GZN149" s="60"/>
      <c r="GZO149" s="61"/>
      <c r="GZP149" s="83"/>
      <c r="GZQ149" s="57"/>
      <c r="GZR149" s="56"/>
      <c r="GZS149" s="59"/>
      <c r="GZT149" s="60"/>
      <c r="GZU149" s="61"/>
      <c r="GZV149" s="83"/>
      <c r="GZW149" s="57"/>
      <c r="GZX149" s="56"/>
      <c r="GZY149" s="59"/>
      <c r="GZZ149" s="60"/>
      <c r="HAA149" s="61"/>
      <c r="HAB149" s="83"/>
      <c r="HAC149" s="57"/>
      <c r="HAD149" s="56"/>
      <c r="HAE149" s="59"/>
      <c r="HAF149" s="60"/>
      <c r="HAG149" s="61"/>
      <c r="HAH149" s="83"/>
      <c r="HAI149" s="57"/>
      <c r="HAJ149" s="56"/>
      <c r="HAK149" s="59"/>
      <c r="HAL149" s="60"/>
      <c r="HAM149" s="61"/>
      <c r="HAN149" s="83"/>
      <c r="HAO149" s="57"/>
      <c r="HAP149" s="56"/>
      <c r="HAQ149" s="59"/>
      <c r="HAR149" s="60"/>
      <c r="HAS149" s="61"/>
      <c r="HAT149" s="83"/>
      <c r="HAU149" s="57"/>
      <c r="HAV149" s="56"/>
      <c r="HAW149" s="59"/>
      <c r="HAX149" s="60"/>
      <c r="HAY149" s="61"/>
      <c r="HAZ149" s="83"/>
      <c r="HBA149" s="57"/>
      <c r="HBB149" s="56"/>
      <c r="HBC149" s="59"/>
      <c r="HBD149" s="60"/>
      <c r="HBE149" s="61"/>
      <c r="HBF149" s="83"/>
      <c r="HBG149" s="57"/>
      <c r="HBH149" s="56"/>
      <c r="HBI149" s="59"/>
      <c r="HBJ149" s="60"/>
      <c r="HBK149" s="61"/>
      <c r="HBL149" s="83"/>
      <c r="HBM149" s="57"/>
      <c r="HBN149" s="56"/>
      <c r="HBO149" s="59"/>
      <c r="HBP149" s="60"/>
      <c r="HBQ149" s="61"/>
      <c r="HBR149" s="83"/>
      <c r="HBS149" s="57"/>
      <c r="HBT149" s="56"/>
      <c r="HBU149" s="59"/>
      <c r="HBV149" s="60"/>
      <c r="HBW149" s="61"/>
      <c r="HBX149" s="83"/>
      <c r="HBY149" s="57"/>
      <c r="HBZ149" s="56"/>
      <c r="HCA149" s="59"/>
      <c r="HCB149" s="60"/>
      <c r="HCC149" s="61"/>
      <c r="HCD149" s="83"/>
      <c r="HCE149" s="57"/>
      <c r="HCF149" s="56"/>
      <c r="HCG149" s="59"/>
      <c r="HCH149" s="60"/>
      <c r="HCI149" s="61"/>
      <c r="HCJ149" s="83"/>
      <c r="HCK149" s="57"/>
      <c r="HCL149" s="56"/>
      <c r="HCM149" s="59"/>
      <c r="HCN149" s="60"/>
      <c r="HCO149" s="61"/>
      <c r="HCP149" s="83"/>
      <c r="HCQ149" s="57"/>
      <c r="HCR149" s="56"/>
      <c r="HCS149" s="59"/>
      <c r="HCT149" s="60"/>
      <c r="HCU149" s="61"/>
      <c r="HCV149" s="83"/>
      <c r="HCW149" s="57"/>
      <c r="HCX149" s="56"/>
      <c r="HCY149" s="59"/>
      <c r="HCZ149" s="60"/>
      <c r="HDA149" s="61"/>
      <c r="HDB149" s="83"/>
      <c r="HDC149" s="57"/>
      <c r="HDD149" s="56"/>
      <c r="HDE149" s="59"/>
      <c r="HDF149" s="60"/>
      <c r="HDG149" s="61"/>
      <c r="HDH149" s="83"/>
      <c r="HDI149" s="57"/>
      <c r="HDJ149" s="56"/>
      <c r="HDK149" s="59"/>
      <c r="HDL149" s="60"/>
      <c r="HDM149" s="61"/>
      <c r="HDN149" s="83"/>
      <c r="HDO149" s="57"/>
      <c r="HDP149" s="56"/>
      <c r="HDQ149" s="59"/>
      <c r="HDR149" s="60"/>
      <c r="HDS149" s="61"/>
      <c r="HDT149" s="83"/>
      <c r="HDU149" s="57"/>
      <c r="HDV149" s="56"/>
      <c r="HDW149" s="59"/>
      <c r="HDX149" s="60"/>
      <c r="HDY149" s="61"/>
      <c r="HDZ149" s="83"/>
      <c r="HEA149" s="57"/>
      <c r="HEB149" s="56"/>
      <c r="HEC149" s="59"/>
      <c r="HED149" s="60"/>
      <c r="HEE149" s="61"/>
      <c r="HEF149" s="83"/>
      <c r="HEG149" s="57"/>
      <c r="HEH149" s="56"/>
      <c r="HEI149" s="59"/>
      <c r="HEJ149" s="60"/>
      <c r="HEK149" s="61"/>
      <c r="HEL149" s="83"/>
      <c r="HEM149" s="57"/>
      <c r="HEN149" s="56"/>
      <c r="HEO149" s="59"/>
      <c r="HEP149" s="60"/>
      <c r="HEQ149" s="61"/>
      <c r="HER149" s="83"/>
      <c r="HES149" s="57"/>
      <c r="HET149" s="56"/>
      <c r="HEU149" s="59"/>
      <c r="HEV149" s="60"/>
      <c r="HEW149" s="61"/>
      <c r="HEX149" s="83"/>
      <c r="HEY149" s="57"/>
      <c r="HEZ149" s="56"/>
      <c r="HFA149" s="59"/>
      <c r="HFB149" s="60"/>
      <c r="HFC149" s="61"/>
      <c r="HFD149" s="83"/>
      <c r="HFE149" s="57"/>
      <c r="HFF149" s="56"/>
      <c r="HFG149" s="59"/>
      <c r="HFH149" s="60"/>
      <c r="HFI149" s="61"/>
      <c r="HFJ149" s="83"/>
      <c r="HFK149" s="57"/>
      <c r="HFL149" s="56"/>
      <c r="HFM149" s="59"/>
      <c r="HFN149" s="60"/>
      <c r="HFO149" s="61"/>
      <c r="HFP149" s="83"/>
      <c r="HFQ149" s="57"/>
      <c r="HFR149" s="56"/>
      <c r="HFS149" s="59"/>
      <c r="HFT149" s="60"/>
      <c r="HFU149" s="61"/>
      <c r="HFV149" s="83"/>
      <c r="HFW149" s="57"/>
      <c r="HFX149" s="56"/>
      <c r="HFY149" s="59"/>
      <c r="HFZ149" s="60"/>
      <c r="HGA149" s="61"/>
      <c r="HGB149" s="83"/>
      <c r="HGC149" s="57"/>
      <c r="HGD149" s="56"/>
      <c r="HGE149" s="59"/>
      <c r="HGF149" s="60"/>
      <c r="HGG149" s="61"/>
      <c r="HGH149" s="83"/>
      <c r="HGI149" s="57"/>
      <c r="HGJ149" s="56"/>
      <c r="HGK149" s="59"/>
      <c r="HGL149" s="60"/>
      <c r="HGM149" s="61"/>
      <c r="HGN149" s="83"/>
      <c r="HGO149" s="57"/>
      <c r="HGP149" s="56"/>
      <c r="HGQ149" s="59"/>
      <c r="HGR149" s="60"/>
      <c r="HGS149" s="61"/>
      <c r="HGT149" s="83"/>
      <c r="HGU149" s="57"/>
      <c r="HGV149" s="56"/>
      <c r="HGW149" s="59"/>
      <c r="HGX149" s="60"/>
      <c r="HGY149" s="61"/>
      <c r="HGZ149" s="83"/>
      <c r="HHA149" s="57"/>
      <c r="HHB149" s="56"/>
      <c r="HHC149" s="59"/>
      <c r="HHD149" s="60"/>
      <c r="HHE149" s="61"/>
      <c r="HHF149" s="83"/>
      <c r="HHG149" s="57"/>
      <c r="HHH149" s="56"/>
      <c r="HHI149" s="59"/>
      <c r="HHJ149" s="60"/>
      <c r="HHK149" s="61"/>
      <c r="HHL149" s="83"/>
      <c r="HHM149" s="57"/>
      <c r="HHN149" s="56"/>
      <c r="HHO149" s="59"/>
      <c r="HHP149" s="60"/>
      <c r="HHQ149" s="61"/>
      <c r="HHR149" s="83"/>
      <c r="HHS149" s="57"/>
      <c r="HHT149" s="56"/>
      <c r="HHU149" s="59"/>
      <c r="HHV149" s="60"/>
      <c r="HHW149" s="61"/>
      <c r="HHX149" s="83"/>
      <c r="HHY149" s="57"/>
      <c r="HHZ149" s="56"/>
      <c r="HIA149" s="59"/>
      <c r="HIB149" s="60"/>
      <c r="HIC149" s="61"/>
      <c r="HID149" s="83"/>
      <c r="HIE149" s="57"/>
      <c r="HIF149" s="56"/>
      <c r="HIG149" s="59"/>
      <c r="HIH149" s="60"/>
      <c r="HII149" s="61"/>
      <c r="HIJ149" s="83"/>
      <c r="HIK149" s="57"/>
      <c r="HIL149" s="56"/>
      <c r="HIM149" s="59"/>
      <c r="HIN149" s="60"/>
      <c r="HIO149" s="61"/>
      <c r="HIP149" s="83"/>
      <c r="HIQ149" s="57"/>
      <c r="HIR149" s="56"/>
      <c r="HIS149" s="59"/>
      <c r="HIT149" s="60"/>
      <c r="HIU149" s="61"/>
      <c r="HIV149" s="83"/>
      <c r="HIW149" s="57"/>
      <c r="HIX149" s="56"/>
      <c r="HIY149" s="59"/>
      <c r="HIZ149" s="60"/>
      <c r="HJA149" s="61"/>
      <c r="HJB149" s="83"/>
      <c r="HJC149" s="57"/>
      <c r="HJD149" s="56"/>
      <c r="HJE149" s="59"/>
      <c r="HJF149" s="60"/>
      <c r="HJG149" s="61"/>
      <c r="HJH149" s="83"/>
      <c r="HJI149" s="57"/>
      <c r="HJJ149" s="56"/>
      <c r="HJK149" s="59"/>
      <c r="HJL149" s="60"/>
      <c r="HJM149" s="61"/>
      <c r="HJN149" s="83"/>
      <c r="HJO149" s="57"/>
      <c r="HJP149" s="56"/>
      <c r="HJQ149" s="59"/>
      <c r="HJR149" s="60"/>
      <c r="HJS149" s="61"/>
      <c r="HJT149" s="83"/>
      <c r="HJU149" s="57"/>
      <c r="HJV149" s="56"/>
      <c r="HJW149" s="59"/>
      <c r="HJX149" s="60"/>
      <c r="HJY149" s="61"/>
      <c r="HJZ149" s="83"/>
      <c r="HKA149" s="57"/>
      <c r="HKB149" s="56"/>
      <c r="HKC149" s="59"/>
      <c r="HKD149" s="60"/>
      <c r="HKE149" s="61"/>
      <c r="HKF149" s="83"/>
      <c r="HKG149" s="57"/>
      <c r="HKH149" s="56"/>
      <c r="HKI149" s="59"/>
      <c r="HKJ149" s="60"/>
      <c r="HKK149" s="61"/>
      <c r="HKL149" s="83"/>
      <c r="HKM149" s="57"/>
      <c r="HKN149" s="56"/>
      <c r="HKO149" s="59"/>
      <c r="HKP149" s="60"/>
      <c r="HKQ149" s="61"/>
      <c r="HKR149" s="83"/>
      <c r="HKS149" s="57"/>
      <c r="HKT149" s="56"/>
      <c r="HKU149" s="59"/>
      <c r="HKV149" s="60"/>
      <c r="HKW149" s="61"/>
      <c r="HKX149" s="83"/>
      <c r="HKY149" s="57"/>
      <c r="HKZ149" s="56"/>
      <c r="HLA149" s="59"/>
      <c r="HLB149" s="60"/>
      <c r="HLC149" s="61"/>
      <c r="HLD149" s="83"/>
      <c r="HLE149" s="57"/>
      <c r="HLF149" s="56"/>
      <c r="HLG149" s="59"/>
      <c r="HLH149" s="60"/>
      <c r="HLI149" s="61"/>
      <c r="HLJ149" s="83"/>
      <c r="HLK149" s="57"/>
      <c r="HLL149" s="56"/>
      <c r="HLM149" s="59"/>
      <c r="HLN149" s="60"/>
      <c r="HLO149" s="61"/>
      <c r="HLP149" s="83"/>
      <c r="HLQ149" s="57"/>
      <c r="HLR149" s="56"/>
      <c r="HLS149" s="59"/>
      <c r="HLT149" s="60"/>
      <c r="HLU149" s="61"/>
      <c r="HLV149" s="83"/>
      <c r="HLW149" s="57"/>
      <c r="HLX149" s="56"/>
      <c r="HLY149" s="59"/>
      <c r="HLZ149" s="60"/>
      <c r="HMA149" s="61"/>
      <c r="HMB149" s="83"/>
      <c r="HMC149" s="57"/>
      <c r="HMD149" s="56"/>
      <c r="HME149" s="59"/>
      <c r="HMF149" s="60"/>
      <c r="HMG149" s="61"/>
      <c r="HMH149" s="83"/>
      <c r="HMI149" s="57"/>
      <c r="HMJ149" s="56"/>
      <c r="HMK149" s="59"/>
      <c r="HML149" s="60"/>
      <c r="HMM149" s="61"/>
      <c r="HMN149" s="83"/>
      <c r="HMO149" s="57"/>
      <c r="HMP149" s="56"/>
      <c r="HMQ149" s="59"/>
      <c r="HMR149" s="60"/>
      <c r="HMS149" s="61"/>
      <c r="HMT149" s="83"/>
      <c r="HMU149" s="57"/>
      <c r="HMV149" s="56"/>
      <c r="HMW149" s="59"/>
      <c r="HMX149" s="60"/>
      <c r="HMY149" s="61"/>
      <c r="HMZ149" s="83"/>
      <c r="HNA149" s="57"/>
      <c r="HNB149" s="56"/>
      <c r="HNC149" s="59"/>
      <c r="HND149" s="60"/>
      <c r="HNE149" s="61"/>
      <c r="HNF149" s="83"/>
      <c r="HNG149" s="57"/>
      <c r="HNH149" s="56"/>
      <c r="HNI149" s="59"/>
      <c r="HNJ149" s="60"/>
      <c r="HNK149" s="61"/>
      <c r="HNL149" s="83"/>
      <c r="HNM149" s="57"/>
      <c r="HNN149" s="56"/>
      <c r="HNO149" s="59"/>
      <c r="HNP149" s="60"/>
      <c r="HNQ149" s="61"/>
      <c r="HNR149" s="83"/>
      <c r="HNS149" s="57"/>
      <c r="HNT149" s="56"/>
      <c r="HNU149" s="59"/>
      <c r="HNV149" s="60"/>
      <c r="HNW149" s="61"/>
      <c r="HNX149" s="83"/>
      <c r="HNY149" s="57"/>
      <c r="HNZ149" s="56"/>
      <c r="HOA149" s="59"/>
      <c r="HOB149" s="60"/>
      <c r="HOC149" s="61"/>
      <c r="HOD149" s="83"/>
      <c r="HOE149" s="57"/>
      <c r="HOF149" s="56"/>
      <c r="HOG149" s="59"/>
      <c r="HOH149" s="60"/>
      <c r="HOI149" s="61"/>
      <c r="HOJ149" s="83"/>
      <c r="HOK149" s="57"/>
      <c r="HOL149" s="56"/>
      <c r="HOM149" s="59"/>
      <c r="HON149" s="60"/>
      <c r="HOO149" s="61"/>
      <c r="HOP149" s="83"/>
      <c r="HOQ149" s="57"/>
      <c r="HOR149" s="56"/>
      <c r="HOS149" s="59"/>
      <c r="HOT149" s="60"/>
      <c r="HOU149" s="61"/>
      <c r="HOV149" s="83"/>
      <c r="HOW149" s="57"/>
      <c r="HOX149" s="56"/>
      <c r="HOY149" s="59"/>
      <c r="HOZ149" s="60"/>
      <c r="HPA149" s="61"/>
      <c r="HPB149" s="83"/>
      <c r="HPC149" s="57"/>
      <c r="HPD149" s="56"/>
      <c r="HPE149" s="59"/>
      <c r="HPF149" s="60"/>
      <c r="HPG149" s="61"/>
      <c r="HPH149" s="83"/>
      <c r="HPI149" s="57"/>
      <c r="HPJ149" s="56"/>
      <c r="HPK149" s="59"/>
      <c r="HPL149" s="60"/>
      <c r="HPM149" s="61"/>
      <c r="HPN149" s="83"/>
      <c r="HPO149" s="57"/>
      <c r="HPP149" s="56"/>
      <c r="HPQ149" s="59"/>
      <c r="HPR149" s="60"/>
      <c r="HPS149" s="61"/>
      <c r="HPT149" s="83"/>
      <c r="HPU149" s="57"/>
      <c r="HPV149" s="56"/>
      <c r="HPW149" s="59"/>
      <c r="HPX149" s="60"/>
      <c r="HPY149" s="61"/>
      <c r="HPZ149" s="83"/>
      <c r="HQA149" s="57"/>
      <c r="HQB149" s="56"/>
      <c r="HQC149" s="59"/>
      <c r="HQD149" s="60"/>
      <c r="HQE149" s="61"/>
      <c r="HQF149" s="83"/>
      <c r="HQG149" s="57"/>
      <c r="HQH149" s="56"/>
      <c r="HQI149" s="59"/>
      <c r="HQJ149" s="60"/>
      <c r="HQK149" s="61"/>
      <c r="HQL149" s="83"/>
      <c r="HQM149" s="57"/>
      <c r="HQN149" s="56"/>
      <c r="HQO149" s="59"/>
      <c r="HQP149" s="60"/>
      <c r="HQQ149" s="61"/>
      <c r="HQR149" s="83"/>
      <c r="HQS149" s="57"/>
      <c r="HQT149" s="56"/>
      <c r="HQU149" s="59"/>
      <c r="HQV149" s="60"/>
      <c r="HQW149" s="61"/>
      <c r="HQX149" s="83"/>
      <c r="HQY149" s="57"/>
      <c r="HQZ149" s="56"/>
      <c r="HRA149" s="59"/>
      <c r="HRB149" s="60"/>
      <c r="HRC149" s="61"/>
      <c r="HRD149" s="83"/>
      <c r="HRE149" s="57"/>
      <c r="HRF149" s="56"/>
      <c r="HRG149" s="59"/>
      <c r="HRH149" s="60"/>
      <c r="HRI149" s="61"/>
      <c r="HRJ149" s="83"/>
      <c r="HRK149" s="57"/>
      <c r="HRL149" s="56"/>
      <c r="HRM149" s="59"/>
      <c r="HRN149" s="60"/>
      <c r="HRO149" s="61"/>
      <c r="HRP149" s="83"/>
      <c r="HRQ149" s="57"/>
      <c r="HRR149" s="56"/>
      <c r="HRS149" s="59"/>
      <c r="HRT149" s="60"/>
      <c r="HRU149" s="61"/>
      <c r="HRV149" s="83"/>
      <c r="HRW149" s="57"/>
      <c r="HRX149" s="56"/>
      <c r="HRY149" s="59"/>
      <c r="HRZ149" s="60"/>
      <c r="HSA149" s="61"/>
      <c r="HSB149" s="83"/>
      <c r="HSC149" s="57"/>
      <c r="HSD149" s="56"/>
      <c r="HSE149" s="59"/>
      <c r="HSF149" s="60"/>
      <c r="HSG149" s="61"/>
      <c r="HSH149" s="83"/>
      <c r="HSI149" s="57"/>
      <c r="HSJ149" s="56"/>
      <c r="HSK149" s="59"/>
      <c r="HSL149" s="60"/>
      <c r="HSM149" s="61"/>
      <c r="HSN149" s="83"/>
      <c r="HSO149" s="57"/>
      <c r="HSP149" s="56"/>
      <c r="HSQ149" s="59"/>
      <c r="HSR149" s="60"/>
      <c r="HSS149" s="61"/>
      <c r="HST149" s="83"/>
      <c r="HSU149" s="57"/>
      <c r="HSV149" s="56"/>
      <c r="HSW149" s="59"/>
      <c r="HSX149" s="60"/>
      <c r="HSY149" s="61"/>
      <c r="HSZ149" s="83"/>
      <c r="HTA149" s="57"/>
      <c r="HTB149" s="56"/>
      <c r="HTC149" s="59"/>
      <c r="HTD149" s="60"/>
      <c r="HTE149" s="61"/>
      <c r="HTF149" s="83"/>
      <c r="HTG149" s="57"/>
      <c r="HTH149" s="56"/>
      <c r="HTI149" s="59"/>
      <c r="HTJ149" s="60"/>
      <c r="HTK149" s="61"/>
      <c r="HTL149" s="83"/>
      <c r="HTM149" s="57"/>
      <c r="HTN149" s="56"/>
      <c r="HTO149" s="59"/>
      <c r="HTP149" s="60"/>
      <c r="HTQ149" s="61"/>
      <c r="HTR149" s="83"/>
      <c r="HTS149" s="57"/>
      <c r="HTT149" s="56"/>
      <c r="HTU149" s="59"/>
      <c r="HTV149" s="60"/>
      <c r="HTW149" s="61"/>
      <c r="HTX149" s="83"/>
      <c r="HTY149" s="57"/>
      <c r="HTZ149" s="56"/>
      <c r="HUA149" s="59"/>
      <c r="HUB149" s="60"/>
      <c r="HUC149" s="61"/>
      <c r="HUD149" s="83"/>
      <c r="HUE149" s="57"/>
      <c r="HUF149" s="56"/>
      <c r="HUG149" s="59"/>
      <c r="HUH149" s="60"/>
      <c r="HUI149" s="61"/>
      <c r="HUJ149" s="83"/>
      <c r="HUK149" s="57"/>
      <c r="HUL149" s="56"/>
      <c r="HUM149" s="59"/>
      <c r="HUN149" s="60"/>
      <c r="HUO149" s="61"/>
      <c r="HUP149" s="83"/>
      <c r="HUQ149" s="57"/>
      <c r="HUR149" s="56"/>
      <c r="HUS149" s="59"/>
      <c r="HUT149" s="60"/>
      <c r="HUU149" s="61"/>
      <c r="HUV149" s="83"/>
      <c r="HUW149" s="57"/>
      <c r="HUX149" s="56"/>
      <c r="HUY149" s="59"/>
      <c r="HUZ149" s="60"/>
      <c r="HVA149" s="61"/>
      <c r="HVB149" s="83"/>
      <c r="HVC149" s="57"/>
      <c r="HVD149" s="56"/>
      <c r="HVE149" s="59"/>
      <c r="HVF149" s="60"/>
      <c r="HVG149" s="61"/>
      <c r="HVH149" s="83"/>
      <c r="HVI149" s="57"/>
      <c r="HVJ149" s="56"/>
      <c r="HVK149" s="59"/>
      <c r="HVL149" s="60"/>
      <c r="HVM149" s="61"/>
      <c r="HVN149" s="83"/>
      <c r="HVO149" s="57"/>
      <c r="HVP149" s="56"/>
      <c r="HVQ149" s="59"/>
      <c r="HVR149" s="60"/>
      <c r="HVS149" s="61"/>
      <c r="HVT149" s="83"/>
      <c r="HVU149" s="57"/>
      <c r="HVV149" s="56"/>
      <c r="HVW149" s="59"/>
      <c r="HVX149" s="60"/>
      <c r="HVY149" s="61"/>
      <c r="HVZ149" s="83"/>
      <c r="HWA149" s="57"/>
      <c r="HWB149" s="56"/>
      <c r="HWC149" s="59"/>
      <c r="HWD149" s="60"/>
      <c r="HWE149" s="61"/>
      <c r="HWF149" s="83"/>
      <c r="HWG149" s="57"/>
      <c r="HWH149" s="56"/>
      <c r="HWI149" s="59"/>
      <c r="HWJ149" s="60"/>
      <c r="HWK149" s="61"/>
      <c r="HWL149" s="83"/>
      <c r="HWM149" s="57"/>
      <c r="HWN149" s="56"/>
      <c r="HWO149" s="59"/>
      <c r="HWP149" s="60"/>
      <c r="HWQ149" s="61"/>
      <c r="HWR149" s="83"/>
      <c r="HWS149" s="57"/>
      <c r="HWT149" s="56"/>
      <c r="HWU149" s="59"/>
      <c r="HWV149" s="60"/>
      <c r="HWW149" s="61"/>
      <c r="HWX149" s="83"/>
      <c r="HWY149" s="57"/>
      <c r="HWZ149" s="56"/>
      <c r="HXA149" s="59"/>
      <c r="HXB149" s="60"/>
      <c r="HXC149" s="61"/>
      <c r="HXD149" s="83"/>
      <c r="HXE149" s="57"/>
      <c r="HXF149" s="56"/>
      <c r="HXG149" s="59"/>
      <c r="HXH149" s="60"/>
      <c r="HXI149" s="61"/>
      <c r="HXJ149" s="83"/>
      <c r="HXK149" s="57"/>
      <c r="HXL149" s="56"/>
      <c r="HXM149" s="59"/>
      <c r="HXN149" s="60"/>
      <c r="HXO149" s="61"/>
      <c r="HXP149" s="83"/>
      <c r="HXQ149" s="57"/>
      <c r="HXR149" s="56"/>
      <c r="HXS149" s="59"/>
      <c r="HXT149" s="60"/>
      <c r="HXU149" s="61"/>
      <c r="HXV149" s="83"/>
      <c r="HXW149" s="57"/>
      <c r="HXX149" s="56"/>
      <c r="HXY149" s="59"/>
      <c r="HXZ149" s="60"/>
      <c r="HYA149" s="61"/>
      <c r="HYB149" s="83"/>
      <c r="HYC149" s="57"/>
      <c r="HYD149" s="56"/>
      <c r="HYE149" s="59"/>
      <c r="HYF149" s="60"/>
      <c r="HYG149" s="61"/>
      <c r="HYH149" s="83"/>
      <c r="HYI149" s="57"/>
      <c r="HYJ149" s="56"/>
      <c r="HYK149" s="59"/>
      <c r="HYL149" s="60"/>
      <c r="HYM149" s="61"/>
      <c r="HYN149" s="83"/>
      <c r="HYO149" s="57"/>
      <c r="HYP149" s="56"/>
      <c r="HYQ149" s="59"/>
      <c r="HYR149" s="60"/>
      <c r="HYS149" s="61"/>
      <c r="HYT149" s="83"/>
      <c r="HYU149" s="57"/>
      <c r="HYV149" s="56"/>
      <c r="HYW149" s="59"/>
      <c r="HYX149" s="60"/>
      <c r="HYY149" s="61"/>
      <c r="HYZ149" s="83"/>
      <c r="HZA149" s="57"/>
      <c r="HZB149" s="56"/>
      <c r="HZC149" s="59"/>
      <c r="HZD149" s="60"/>
      <c r="HZE149" s="61"/>
      <c r="HZF149" s="83"/>
      <c r="HZG149" s="57"/>
      <c r="HZH149" s="56"/>
      <c r="HZI149" s="59"/>
      <c r="HZJ149" s="60"/>
      <c r="HZK149" s="61"/>
      <c r="HZL149" s="83"/>
      <c r="HZM149" s="57"/>
      <c r="HZN149" s="56"/>
      <c r="HZO149" s="59"/>
      <c r="HZP149" s="60"/>
      <c r="HZQ149" s="61"/>
      <c r="HZR149" s="83"/>
      <c r="HZS149" s="57"/>
      <c r="HZT149" s="56"/>
      <c r="HZU149" s="59"/>
      <c r="HZV149" s="60"/>
      <c r="HZW149" s="61"/>
      <c r="HZX149" s="83"/>
      <c r="HZY149" s="57"/>
      <c r="HZZ149" s="56"/>
      <c r="IAA149" s="59"/>
      <c r="IAB149" s="60"/>
      <c r="IAC149" s="61"/>
      <c r="IAD149" s="83"/>
      <c r="IAE149" s="57"/>
      <c r="IAF149" s="56"/>
      <c r="IAG149" s="59"/>
      <c r="IAH149" s="60"/>
      <c r="IAI149" s="61"/>
      <c r="IAJ149" s="83"/>
      <c r="IAK149" s="57"/>
      <c r="IAL149" s="56"/>
      <c r="IAM149" s="59"/>
      <c r="IAN149" s="60"/>
      <c r="IAO149" s="61"/>
      <c r="IAP149" s="83"/>
      <c r="IAQ149" s="57"/>
      <c r="IAR149" s="56"/>
      <c r="IAS149" s="59"/>
      <c r="IAT149" s="60"/>
      <c r="IAU149" s="61"/>
      <c r="IAV149" s="83"/>
      <c r="IAW149" s="57"/>
      <c r="IAX149" s="56"/>
      <c r="IAY149" s="59"/>
      <c r="IAZ149" s="60"/>
      <c r="IBA149" s="61"/>
      <c r="IBB149" s="83"/>
      <c r="IBC149" s="57"/>
      <c r="IBD149" s="56"/>
      <c r="IBE149" s="59"/>
      <c r="IBF149" s="60"/>
      <c r="IBG149" s="61"/>
      <c r="IBH149" s="83"/>
      <c r="IBI149" s="57"/>
      <c r="IBJ149" s="56"/>
      <c r="IBK149" s="59"/>
      <c r="IBL149" s="60"/>
      <c r="IBM149" s="61"/>
      <c r="IBN149" s="83"/>
      <c r="IBO149" s="57"/>
      <c r="IBP149" s="56"/>
      <c r="IBQ149" s="59"/>
      <c r="IBR149" s="60"/>
      <c r="IBS149" s="61"/>
      <c r="IBT149" s="83"/>
      <c r="IBU149" s="57"/>
      <c r="IBV149" s="56"/>
      <c r="IBW149" s="59"/>
      <c r="IBX149" s="60"/>
      <c r="IBY149" s="61"/>
      <c r="IBZ149" s="83"/>
      <c r="ICA149" s="57"/>
      <c r="ICB149" s="56"/>
      <c r="ICC149" s="59"/>
      <c r="ICD149" s="60"/>
      <c r="ICE149" s="61"/>
      <c r="ICF149" s="83"/>
      <c r="ICG149" s="57"/>
      <c r="ICH149" s="56"/>
      <c r="ICI149" s="59"/>
      <c r="ICJ149" s="60"/>
      <c r="ICK149" s="61"/>
      <c r="ICL149" s="83"/>
      <c r="ICM149" s="57"/>
      <c r="ICN149" s="56"/>
      <c r="ICO149" s="59"/>
      <c r="ICP149" s="60"/>
      <c r="ICQ149" s="61"/>
      <c r="ICR149" s="83"/>
      <c r="ICS149" s="57"/>
      <c r="ICT149" s="56"/>
      <c r="ICU149" s="59"/>
      <c r="ICV149" s="60"/>
      <c r="ICW149" s="61"/>
      <c r="ICX149" s="83"/>
      <c r="ICY149" s="57"/>
      <c r="ICZ149" s="56"/>
      <c r="IDA149" s="59"/>
      <c r="IDB149" s="60"/>
      <c r="IDC149" s="61"/>
      <c r="IDD149" s="83"/>
      <c r="IDE149" s="57"/>
      <c r="IDF149" s="56"/>
      <c r="IDG149" s="59"/>
      <c r="IDH149" s="60"/>
      <c r="IDI149" s="61"/>
      <c r="IDJ149" s="83"/>
      <c r="IDK149" s="57"/>
      <c r="IDL149" s="56"/>
      <c r="IDM149" s="59"/>
      <c r="IDN149" s="60"/>
      <c r="IDO149" s="61"/>
      <c r="IDP149" s="83"/>
      <c r="IDQ149" s="57"/>
      <c r="IDR149" s="56"/>
      <c r="IDS149" s="59"/>
      <c r="IDT149" s="60"/>
      <c r="IDU149" s="61"/>
      <c r="IDV149" s="83"/>
      <c r="IDW149" s="57"/>
      <c r="IDX149" s="56"/>
      <c r="IDY149" s="59"/>
      <c r="IDZ149" s="60"/>
      <c r="IEA149" s="61"/>
      <c r="IEB149" s="83"/>
      <c r="IEC149" s="57"/>
      <c r="IED149" s="56"/>
      <c r="IEE149" s="59"/>
      <c r="IEF149" s="60"/>
      <c r="IEG149" s="61"/>
      <c r="IEH149" s="83"/>
      <c r="IEI149" s="57"/>
      <c r="IEJ149" s="56"/>
      <c r="IEK149" s="59"/>
      <c r="IEL149" s="60"/>
      <c r="IEM149" s="61"/>
      <c r="IEN149" s="83"/>
      <c r="IEO149" s="57"/>
      <c r="IEP149" s="56"/>
      <c r="IEQ149" s="59"/>
      <c r="IER149" s="60"/>
      <c r="IES149" s="61"/>
      <c r="IET149" s="83"/>
      <c r="IEU149" s="57"/>
      <c r="IEV149" s="56"/>
      <c r="IEW149" s="59"/>
      <c r="IEX149" s="60"/>
      <c r="IEY149" s="61"/>
      <c r="IEZ149" s="83"/>
      <c r="IFA149" s="57"/>
      <c r="IFB149" s="56"/>
      <c r="IFC149" s="59"/>
      <c r="IFD149" s="60"/>
      <c r="IFE149" s="61"/>
      <c r="IFF149" s="83"/>
      <c r="IFG149" s="57"/>
      <c r="IFH149" s="56"/>
      <c r="IFI149" s="59"/>
      <c r="IFJ149" s="60"/>
      <c r="IFK149" s="61"/>
      <c r="IFL149" s="83"/>
      <c r="IFM149" s="57"/>
      <c r="IFN149" s="56"/>
      <c r="IFO149" s="59"/>
      <c r="IFP149" s="60"/>
      <c r="IFQ149" s="61"/>
      <c r="IFR149" s="83"/>
      <c r="IFS149" s="57"/>
      <c r="IFT149" s="56"/>
      <c r="IFU149" s="59"/>
      <c r="IFV149" s="60"/>
      <c r="IFW149" s="61"/>
      <c r="IFX149" s="83"/>
      <c r="IFY149" s="57"/>
      <c r="IFZ149" s="56"/>
      <c r="IGA149" s="59"/>
      <c r="IGB149" s="60"/>
      <c r="IGC149" s="61"/>
      <c r="IGD149" s="83"/>
      <c r="IGE149" s="57"/>
      <c r="IGF149" s="56"/>
      <c r="IGG149" s="59"/>
      <c r="IGH149" s="60"/>
      <c r="IGI149" s="61"/>
      <c r="IGJ149" s="83"/>
      <c r="IGK149" s="57"/>
      <c r="IGL149" s="56"/>
      <c r="IGM149" s="59"/>
      <c r="IGN149" s="60"/>
      <c r="IGO149" s="61"/>
      <c r="IGP149" s="83"/>
      <c r="IGQ149" s="57"/>
      <c r="IGR149" s="56"/>
      <c r="IGS149" s="59"/>
      <c r="IGT149" s="60"/>
      <c r="IGU149" s="61"/>
      <c r="IGV149" s="83"/>
      <c r="IGW149" s="57"/>
      <c r="IGX149" s="56"/>
      <c r="IGY149" s="59"/>
      <c r="IGZ149" s="60"/>
      <c r="IHA149" s="61"/>
      <c r="IHB149" s="83"/>
      <c r="IHC149" s="57"/>
      <c r="IHD149" s="56"/>
      <c r="IHE149" s="59"/>
      <c r="IHF149" s="60"/>
      <c r="IHG149" s="61"/>
      <c r="IHH149" s="83"/>
      <c r="IHI149" s="57"/>
      <c r="IHJ149" s="56"/>
      <c r="IHK149" s="59"/>
      <c r="IHL149" s="60"/>
      <c r="IHM149" s="61"/>
      <c r="IHN149" s="83"/>
      <c r="IHO149" s="57"/>
      <c r="IHP149" s="56"/>
      <c r="IHQ149" s="59"/>
      <c r="IHR149" s="60"/>
      <c r="IHS149" s="61"/>
      <c r="IHT149" s="83"/>
      <c r="IHU149" s="57"/>
      <c r="IHV149" s="56"/>
      <c r="IHW149" s="59"/>
      <c r="IHX149" s="60"/>
      <c r="IHY149" s="61"/>
      <c r="IHZ149" s="83"/>
      <c r="IIA149" s="57"/>
      <c r="IIB149" s="56"/>
      <c r="IIC149" s="59"/>
      <c r="IID149" s="60"/>
      <c r="IIE149" s="61"/>
      <c r="IIF149" s="83"/>
      <c r="IIG149" s="57"/>
      <c r="IIH149" s="56"/>
      <c r="III149" s="59"/>
      <c r="IIJ149" s="60"/>
      <c r="IIK149" s="61"/>
      <c r="IIL149" s="83"/>
      <c r="IIM149" s="57"/>
      <c r="IIN149" s="56"/>
      <c r="IIO149" s="59"/>
      <c r="IIP149" s="60"/>
      <c r="IIQ149" s="61"/>
      <c r="IIR149" s="83"/>
      <c r="IIS149" s="57"/>
      <c r="IIT149" s="56"/>
      <c r="IIU149" s="59"/>
      <c r="IIV149" s="60"/>
      <c r="IIW149" s="61"/>
      <c r="IIX149" s="83"/>
      <c r="IIY149" s="57"/>
      <c r="IIZ149" s="56"/>
      <c r="IJA149" s="59"/>
      <c r="IJB149" s="60"/>
      <c r="IJC149" s="61"/>
      <c r="IJD149" s="83"/>
      <c r="IJE149" s="57"/>
      <c r="IJF149" s="56"/>
      <c r="IJG149" s="59"/>
      <c r="IJH149" s="60"/>
      <c r="IJI149" s="61"/>
      <c r="IJJ149" s="83"/>
      <c r="IJK149" s="57"/>
      <c r="IJL149" s="56"/>
      <c r="IJM149" s="59"/>
      <c r="IJN149" s="60"/>
      <c r="IJO149" s="61"/>
      <c r="IJP149" s="83"/>
      <c r="IJQ149" s="57"/>
      <c r="IJR149" s="56"/>
      <c r="IJS149" s="59"/>
      <c r="IJT149" s="60"/>
      <c r="IJU149" s="61"/>
      <c r="IJV149" s="83"/>
      <c r="IJW149" s="57"/>
      <c r="IJX149" s="56"/>
      <c r="IJY149" s="59"/>
      <c r="IJZ149" s="60"/>
      <c r="IKA149" s="61"/>
      <c r="IKB149" s="83"/>
      <c r="IKC149" s="57"/>
      <c r="IKD149" s="56"/>
      <c r="IKE149" s="59"/>
      <c r="IKF149" s="60"/>
      <c r="IKG149" s="61"/>
      <c r="IKH149" s="83"/>
      <c r="IKI149" s="57"/>
      <c r="IKJ149" s="56"/>
      <c r="IKK149" s="59"/>
      <c r="IKL149" s="60"/>
      <c r="IKM149" s="61"/>
      <c r="IKN149" s="83"/>
      <c r="IKO149" s="57"/>
      <c r="IKP149" s="56"/>
      <c r="IKQ149" s="59"/>
      <c r="IKR149" s="60"/>
      <c r="IKS149" s="61"/>
      <c r="IKT149" s="83"/>
      <c r="IKU149" s="57"/>
      <c r="IKV149" s="56"/>
      <c r="IKW149" s="59"/>
      <c r="IKX149" s="60"/>
      <c r="IKY149" s="61"/>
      <c r="IKZ149" s="83"/>
      <c r="ILA149" s="57"/>
      <c r="ILB149" s="56"/>
      <c r="ILC149" s="59"/>
      <c r="ILD149" s="60"/>
      <c r="ILE149" s="61"/>
      <c r="ILF149" s="83"/>
      <c r="ILG149" s="57"/>
      <c r="ILH149" s="56"/>
      <c r="ILI149" s="59"/>
      <c r="ILJ149" s="60"/>
      <c r="ILK149" s="61"/>
      <c r="ILL149" s="83"/>
      <c r="ILM149" s="57"/>
      <c r="ILN149" s="56"/>
      <c r="ILO149" s="59"/>
      <c r="ILP149" s="60"/>
      <c r="ILQ149" s="61"/>
      <c r="ILR149" s="83"/>
      <c r="ILS149" s="57"/>
      <c r="ILT149" s="56"/>
      <c r="ILU149" s="59"/>
      <c r="ILV149" s="60"/>
      <c r="ILW149" s="61"/>
      <c r="ILX149" s="83"/>
      <c r="ILY149" s="57"/>
      <c r="ILZ149" s="56"/>
      <c r="IMA149" s="59"/>
      <c r="IMB149" s="60"/>
      <c r="IMC149" s="61"/>
      <c r="IMD149" s="83"/>
      <c r="IME149" s="57"/>
      <c r="IMF149" s="56"/>
      <c r="IMG149" s="59"/>
      <c r="IMH149" s="60"/>
      <c r="IMI149" s="61"/>
      <c r="IMJ149" s="83"/>
      <c r="IMK149" s="57"/>
      <c r="IML149" s="56"/>
      <c r="IMM149" s="59"/>
      <c r="IMN149" s="60"/>
      <c r="IMO149" s="61"/>
      <c r="IMP149" s="83"/>
      <c r="IMQ149" s="57"/>
      <c r="IMR149" s="56"/>
      <c r="IMS149" s="59"/>
      <c r="IMT149" s="60"/>
      <c r="IMU149" s="61"/>
      <c r="IMV149" s="83"/>
      <c r="IMW149" s="57"/>
      <c r="IMX149" s="56"/>
      <c r="IMY149" s="59"/>
      <c r="IMZ149" s="60"/>
      <c r="INA149" s="61"/>
      <c r="INB149" s="83"/>
      <c r="INC149" s="57"/>
      <c r="IND149" s="56"/>
      <c r="INE149" s="59"/>
      <c r="INF149" s="60"/>
      <c r="ING149" s="61"/>
      <c r="INH149" s="83"/>
      <c r="INI149" s="57"/>
      <c r="INJ149" s="56"/>
      <c r="INK149" s="59"/>
      <c r="INL149" s="60"/>
      <c r="INM149" s="61"/>
      <c r="INN149" s="83"/>
      <c r="INO149" s="57"/>
      <c r="INP149" s="56"/>
      <c r="INQ149" s="59"/>
      <c r="INR149" s="60"/>
      <c r="INS149" s="61"/>
      <c r="INT149" s="83"/>
      <c r="INU149" s="57"/>
      <c r="INV149" s="56"/>
      <c r="INW149" s="59"/>
      <c r="INX149" s="60"/>
      <c r="INY149" s="61"/>
      <c r="INZ149" s="83"/>
      <c r="IOA149" s="57"/>
      <c r="IOB149" s="56"/>
      <c r="IOC149" s="59"/>
      <c r="IOD149" s="60"/>
      <c r="IOE149" s="61"/>
      <c r="IOF149" s="83"/>
      <c r="IOG149" s="57"/>
      <c r="IOH149" s="56"/>
      <c r="IOI149" s="59"/>
      <c r="IOJ149" s="60"/>
      <c r="IOK149" s="61"/>
      <c r="IOL149" s="83"/>
      <c r="IOM149" s="57"/>
      <c r="ION149" s="56"/>
      <c r="IOO149" s="59"/>
      <c r="IOP149" s="60"/>
      <c r="IOQ149" s="61"/>
      <c r="IOR149" s="83"/>
      <c r="IOS149" s="57"/>
      <c r="IOT149" s="56"/>
      <c r="IOU149" s="59"/>
      <c r="IOV149" s="60"/>
      <c r="IOW149" s="61"/>
      <c r="IOX149" s="83"/>
      <c r="IOY149" s="57"/>
      <c r="IOZ149" s="56"/>
      <c r="IPA149" s="59"/>
      <c r="IPB149" s="60"/>
      <c r="IPC149" s="61"/>
      <c r="IPD149" s="83"/>
      <c r="IPE149" s="57"/>
      <c r="IPF149" s="56"/>
      <c r="IPG149" s="59"/>
      <c r="IPH149" s="60"/>
      <c r="IPI149" s="61"/>
      <c r="IPJ149" s="83"/>
      <c r="IPK149" s="57"/>
      <c r="IPL149" s="56"/>
      <c r="IPM149" s="59"/>
      <c r="IPN149" s="60"/>
      <c r="IPO149" s="61"/>
      <c r="IPP149" s="83"/>
      <c r="IPQ149" s="57"/>
      <c r="IPR149" s="56"/>
      <c r="IPS149" s="59"/>
      <c r="IPT149" s="60"/>
      <c r="IPU149" s="61"/>
      <c r="IPV149" s="83"/>
      <c r="IPW149" s="57"/>
      <c r="IPX149" s="56"/>
      <c r="IPY149" s="59"/>
      <c r="IPZ149" s="60"/>
      <c r="IQA149" s="61"/>
      <c r="IQB149" s="83"/>
      <c r="IQC149" s="57"/>
      <c r="IQD149" s="56"/>
      <c r="IQE149" s="59"/>
      <c r="IQF149" s="60"/>
      <c r="IQG149" s="61"/>
      <c r="IQH149" s="83"/>
      <c r="IQI149" s="57"/>
      <c r="IQJ149" s="56"/>
      <c r="IQK149" s="59"/>
      <c r="IQL149" s="60"/>
      <c r="IQM149" s="61"/>
      <c r="IQN149" s="83"/>
      <c r="IQO149" s="57"/>
      <c r="IQP149" s="56"/>
      <c r="IQQ149" s="59"/>
      <c r="IQR149" s="60"/>
      <c r="IQS149" s="61"/>
      <c r="IQT149" s="83"/>
      <c r="IQU149" s="57"/>
      <c r="IQV149" s="56"/>
      <c r="IQW149" s="59"/>
      <c r="IQX149" s="60"/>
      <c r="IQY149" s="61"/>
      <c r="IQZ149" s="83"/>
      <c r="IRA149" s="57"/>
      <c r="IRB149" s="56"/>
      <c r="IRC149" s="59"/>
      <c r="IRD149" s="60"/>
      <c r="IRE149" s="61"/>
      <c r="IRF149" s="83"/>
      <c r="IRG149" s="57"/>
      <c r="IRH149" s="56"/>
      <c r="IRI149" s="59"/>
      <c r="IRJ149" s="60"/>
      <c r="IRK149" s="61"/>
      <c r="IRL149" s="83"/>
      <c r="IRM149" s="57"/>
      <c r="IRN149" s="56"/>
      <c r="IRO149" s="59"/>
      <c r="IRP149" s="60"/>
      <c r="IRQ149" s="61"/>
      <c r="IRR149" s="83"/>
      <c r="IRS149" s="57"/>
      <c r="IRT149" s="56"/>
      <c r="IRU149" s="59"/>
      <c r="IRV149" s="60"/>
      <c r="IRW149" s="61"/>
      <c r="IRX149" s="83"/>
      <c r="IRY149" s="57"/>
      <c r="IRZ149" s="56"/>
      <c r="ISA149" s="59"/>
      <c r="ISB149" s="60"/>
      <c r="ISC149" s="61"/>
      <c r="ISD149" s="83"/>
      <c r="ISE149" s="57"/>
      <c r="ISF149" s="56"/>
      <c r="ISG149" s="59"/>
      <c r="ISH149" s="60"/>
      <c r="ISI149" s="61"/>
      <c r="ISJ149" s="83"/>
      <c r="ISK149" s="57"/>
      <c r="ISL149" s="56"/>
      <c r="ISM149" s="59"/>
      <c r="ISN149" s="60"/>
      <c r="ISO149" s="61"/>
      <c r="ISP149" s="83"/>
      <c r="ISQ149" s="57"/>
      <c r="ISR149" s="56"/>
      <c r="ISS149" s="59"/>
      <c r="IST149" s="60"/>
      <c r="ISU149" s="61"/>
      <c r="ISV149" s="83"/>
      <c r="ISW149" s="57"/>
      <c r="ISX149" s="56"/>
      <c r="ISY149" s="59"/>
      <c r="ISZ149" s="60"/>
      <c r="ITA149" s="61"/>
      <c r="ITB149" s="83"/>
      <c r="ITC149" s="57"/>
      <c r="ITD149" s="56"/>
      <c r="ITE149" s="59"/>
      <c r="ITF149" s="60"/>
      <c r="ITG149" s="61"/>
      <c r="ITH149" s="83"/>
      <c r="ITI149" s="57"/>
      <c r="ITJ149" s="56"/>
      <c r="ITK149" s="59"/>
      <c r="ITL149" s="60"/>
      <c r="ITM149" s="61"/>
      <c r="ITN149" s="83"/>
      <c r="ITO149" s="57"/>
      <c r="ITP149" s="56"/>
      <c r="ITQ149" s="59"/>
      <c r="ITR149" s="60"/>
      <c r="ITS149" s="61"/>
      <c r="ITT149" s="83"/>
      <c r="ITU149" s="57"/>
      <c r="ITV149" s="56"/>
      <c r="ITW149" s="59"/>
      <c r="ITX149" s="60"/>
      <c r="ITY149" s="61"/>
      <c r="ITZ149" s="83"/>
      <c r="IUA149" s="57"/>
      <c r="IUB149" s="56"/>
      <c r="IUC149" s="59"/>
      <c r="IUD149" s="60"/>
      <c r="IUE149" s="61"/>
      <c r="IUF149" s="83"/>
      <c r="IUG149" s="57"/>
      <c r="IUH149" s="56"/>
      <c r="IUI149" s="59"/>
      <c r="IUJ149" s="60"/>
      <c r="IUK149" s="61"/>
      <c r="IUL149" s="83"/>
      <c r="IUM149" s="57"/>
      <c r="IUN149" s="56"/>
      <c r="IUO149" s="59"/>
      <c r="IUP149" s="60"/>
      <c r="IUQ149" s="61"/>
      <c r="IUR149" s="83"/>
      <c r="IUS149" s="57"/>
      <c r="IUT149" s="56"/>
      <c r="IUU149" s="59"/>
      <c r="IUV149" s="60"/>
      <c r="IUW149" s="61"/>
      <c r="IUX149" s="83"/>
      <c r="IUY149" s="57"/>
      <c r="IUZ149" s="56"/>
      <c r="IVA149" s="59"/>
      <c r="IVB149" s="60"/>
      <c r="IVC149" s="61"/>
      <c r="IVD149" s="83"/>
      <c r="IVE149" s="57"/>
      <c r="IVF149" s="56"/>
      <c r="IVG149" s="59"/>
      <c r="IVH149" s="60"/>
      <c r="IVI149" s="61"/>
      <c r="IVJ149" s="83"/>
      <c r="IVK149" s="57"/>
      <c r="IVL149" s="56"/>
      <c r="IVM149" s="59"/>
      <c r="IVN149" s="60"/>
      <c r="IVO149" s="61"/>
      <c r="IVP149" s="83"/>
      <c r="IVQ149" s="57"/>
      <c r="IVR149" s="56"/>
      <c r="IVS149" s="59"/>
      <c r="IVT149" s="60"/>
      <c r="IVU149" s="61"/>
      <c r="IVV149" s="83"/>
      <c r="IVW149" s="57"/>
      <c r="IVX149" s="56"/>
      <c r="IVY149" s="59"/>
      <c r="IVZ149" s="60"/>
      <c r="IWA149" s="61"/>
      <c r="IWB149" s="83"/>
      <c r="IWC149" s="57"/>
      <c r="IWD149" s="56"/>
      <c r="IWE149" s="59"/>
      <c r="IWF149" s="60"/>
      <c r="IWG149" s="61"/>
      <c r="IWH149" s="83"/>
      <c r="IWI149" s="57"/>
      <c r="IWJ149" s="56"/>
      <c r="IWK149" s="59"/>
      <c r="IWL149" s="60"/>
      <c r="IWM149" s="61"/>
      <c r="IWN149" s="83"/>
      <c r="IWO149" s="57"/>
      <c r="IWP149" s="56"/>
      <c r="IWQ149" s="59"/>
      <c r="IWR149" s="60"/>
      <c r="IWS149" s="61"/>
      <c r="IWT149" s="83"/>
      <c r="IWU149" s="57"/>
      <c r="IWV149" s="56"/>
      <c r="IWW149" s="59"/>
      <c r="IWX149" s="60"/>
      <c r="IWY149" s="61"/>
      <c r="IWZ149" s="83"/>
      <c r="IXA149" s="57"/>
      <c r="IXB149" s="56"/>
      <c r="IXC149" s="59"/>
      <c r="IXD149" s="60"/>
      <c r="IXE149" s="61"/>
      <c r="IXF149" s="83"/>
      <c r="IXG149" s="57"/>
      <c r="IXH149" s="56"/>
      <c r="IXI149" s="59"/>
      <c r="IXJ149" s="60"/>
      <c r="IXK149" s="61"/>
      <c r="IXL149" s="83"/>
      <c r="IXM149" s="57"/>
      <c r="IXN149" s="56"/>
      <c r="IXO149" s="59"/>
      <c r="IXP149" s="60"/>
      <c r="IXQ149" s="61"/>
      <c r="IXR149" s="83"/>
      <c r="IXS149" s="57"/>
      <c r="IXT149" s="56"/>
      <c r="IXU149" s="59"/>
      <c r="IXV149" s="60"/>
      <c r="IXW149" s="61"/>
      <c r="IXX149" s="83"/>
      <c r="IXY149" s="57"/>
      <c r="IXZ149" s="56"/>
      <c r="IYA149" s="59"/>
      <c r="IYB149" s="60"/>
      <c r="IYC149" s="61"/>
      <c r="IYD149" s="83"/>
      <c r="IYE149" s="57"/>
      <c r="IYF149" s="56"/>
      <c r="IYG149" s="59"/>
      <c r="IYH149" s="60"/>
      <c r="IYI149" s="61"/>
      <c r="IYJ149" s="83"/>
      <c r="IYK149" s="57"/>
      <c r="IYL149" s="56"/>
      <c r="IYM149" s="59"/>
      <c r="IYN149" s="60"/>
      <c r="IYO149" s="61"/>
      <c r="IYP149" s="83"/>
      <c r="IYQ149" s="57"/>
      <c r="IYR149" s="56"/>
      <c r="IYS149" s="59"/>
      <c r="IYT149" s="60"/>
      <c r="IYU149" s="61"/>
      <c r="IYV149" s="83"/>
      <c r="IYW149" s="57"/>
      <c r="IYX149" s="56"/>
      <c r="IYY149" s="59"/>
      <c r="IYZ149" s="60"/>
      <c r="IZA149" s="61"/>
      <c r="IZB149" s="83"/>
      <c r="IZC149" s="57"/>
      <c r="IZD149" s="56"/>
      <c r="IZE149" s="59"/>
      <c r="IZF149" s="60"/>
      <c r="IZG149" s="61"/>
      <c r="IZH149" s="83"/>
      <c r="IZI149" s="57"/>
      <c r="IZJ149" s="56"/>
      <c r="IZK149" s="59"/>
      <c r="IZL149" s="60"/>
      <c r="IZM149" s="61"/>
      <c r="IZN149" s="83"/>
      <c r="IZO149" s="57"/>
      <c r="IZP149" s="56"/>
      <c r="IZQ149" s="59"/>
      <c r="IZR149" s="60"/>
      <c r="IZS149" s="61"/>
      <c r="IZT149" s="83"/>
      <c r="IZU149" s="57"/>
      <c r="IZV149" s="56"/>
      <c r="IZW149" s="59"/>
      <c r="IZX149" s="60"/>
      <c r="IZY149" s="61"/>
      <c r="IZZ149" s="83"/>
      <c r="JAA149" s="57"/>
      <c r="JAB149" s="56"/>
      <c r="JAC149" s="59"/>
      <c r="JAD149" s="60"/>
      <c r="JAE149" s="61"/>
      <c r="JAF149" s="83"/>
      <c r="JAG149" s="57"/>
      <c r="JAH149" s="56"/>
      <c r="JAI149" s="59"/>
      <c r="JAJ149" s="60"/>
      <c r="JAK149" s="61"/>
      <c r="JAL149" s="83"/>
      <c r="JAM149" s="57"/>
      <c r="JAN149" s="56"/>
      <c r="JAO149" s="59"/>
      <c r="JAP149" s="60"/>
      <c r="JAQ149" s="61"/>
      <c r="JAR149" s="83"/>
      <c r="JAS149" s="57"/>
      <c r="JAT149" s="56"/>
      <c r="JAU149" s="59"/>
      <c r="JAV149" s="60"/>
      <c r="JAW149" s="61"/>
      <c r="JAX149" s="83"/>
      <c r="JAY149" s="57"/>
      <c r="JAZ149" s="56"/>
      <c r="JBA149" s="59"/>
      <c r="JBB149" s="60"/>
      <c r="JBC149" s="61"/>
      <c r="JBD149" s="83"/>
      <c r="JBE149" s="57"/>
      <c r="JBF149" s="56"/>
      <c r="JBG149" s="59"/>
      <c r="JBH149" s="60"/>
      <c r="JBI149" s="61"/>
      <c r="JBJ149" s="83"/>
      <c r="JBK149" s="57"/>
      <c r="JBL149" s="56"/>
      <c r="JBM149" s="59"/>
      <c r="JBN149" s="60"/>
      <c r="JBO149" s="61"/>
      <c r="JBP149" s="83"/>
      <c r="JBQ149" s="57"/>
      <c r="JBR149" s="56"/>
      <c r="JBS149" s="59"/>
      <c r="JBT149" s="60"/>
      <c r="JBU149" s="61"/>
      <c r="JBV149" s="83"/>
      <c r="JBW149" s="57"/>
      <c r="JBX149" s="56"/>
      <c r="JBY149" s="59"/>
      <c r="JBZ149" s="60"/>
      <c r="JCA149" s="61"/>
      <c r="JCB149" s="83"/>
      <c r="JCC149" s="57"/>
      <c r="JCD149" s="56"/>
      <c r="JCE149" s="59"/>
      <c r="JCF149" s="60"/>
      <c r="JCG149" s="61"/>
      <c r="JCH149" s="83"/>
      <c r="JCI149" s="57"/>
      <c r="JCJ149" s="56"/>
      <c r="JCK149" s="59"/>
      <c r="JCL149" s="60"/>
      <c r="JCM149" s="61"/>
      <c r="JCN149" s="83"/>
      <c r="JCO149" s="57"/>
      <c r="JCP149" s="56"/>
      <c r="JCQ149" s="59"/>
      <c r="JCR149" s="60"/>
      <c r="JCS149" s="61"/>
      <c r="JCT149" s="83"/>
      <c r="JCU149" s="57"/>
      <c r="JCV149" s="56"/>
      <c r="JCW149" s="59"/>
      <c r="JCX149" s="60"/>
      <c r="JCY149" s="61"/>
      <c r="JCZ149" s="83"/>
      <c r="JDA149" s="57"/>
      <c r="JDB149" s="56"/>
      <c r="JDC149" s="59"/>
      <c r="JDD149" s="60"/>
      <c r="JDE149" s="61"/>
      <c r="JDF149" s="83"/>
      <c r="JDG149" s="57"/>
      <c r="JDH149" s="56"/>
      <c r="JDI149" s="59"/>
      <c r="JDJ149" s="60"/>
      <c r="JDK149" s="61"/>
      <c r="JDL149" s="83"/>
      <c r="JDM149" s="57"/>
      <c r="JDN149" s="56"/>
      <c r="JDO149" s="59"/>
      <c r="JDP149" s="60"/>
      <c r="JDQ149" s="61"/>
      <c r="JDR149" s="83"/>
      <c r="JDS149" s="57"/>
      <c r="JDT149" s="56"/>
      <c r="JDU149" s="59"/>
      <c r="JDV149" s="60"/>
      <c r="JDW149" s="61"/>
      <c r="JDX149" s="83"/>
      <c r="JDY149" s="57"/>
      <c r="JDZ149" s="56"/>
      <c r="JEA149" s="59"/>
      <c r="JEB149" s="60"/>
      <c r="JEC149" s="61"/>
      <c r="JED149" s="83"/>
      <c r="JEE149" s="57"/>
      <c r="JEF149" s="56"/>
      <c r="JEG149" s="59"/>
      <c r="JEH149" s="60"/>
      <c r="JEI149" s="61"/>
      <c r="JEJ149" s="83"/>
      <c r="JEK149" s="57"/>
      <c r="JEL149" s="56"/>
      <c r="JEM149" s="59"/>
      <c r="JEN149" s="60"/>
      <c r="JEO149" s="61"/>
      <c r="JEP149" s="83"/>
      <c r="JEQ149" s="57"/>
      <c r="JER149" s="56"/>
      <c r="JES149" s="59"/>
      <c r="JET149" s="60"/>
      <c r="JEU149" s="61"/>
      <c r="JEV149" s="83"/>
      <c r="JEW149" s="57"/>
      <c r="JEX149" s="56"/>
      <c r="JEY149" s="59"/>
      <c r="JEZ149" s="60"/>
      <c r="JFA149" s="61"/>
      <c r="JFB149" s="83"/>
      <c r="JFC149" s="57"/>
      <c r="JFD149" s="56"/>
      <c r="JFE149" s="59"/>
      <c r="JFF149" s="60"/>
      <c r="JFG149" s="61"/>
      <c r="JFH149" s="83"/>
      <c r="JFI149" s="57"/>
      <c r="JFJ149" s="56"/>
      <c r="JFK149" s="59"/>
      <c r="JFL149" s="60"/>
      <c r="JFM149" s="61"/>
      <c r="JFN149" s="83"/>
      <c r="JFO149" s="57"/>
      <c r="JFP149" s="56"/>
      <c r="JFQ149" s="59"/>
      <c r="JFR149" s="60"/>
      <c r="JFS149" s="61"/>
      <c r="JFT149" s="83"/>
      <c r="JFU149" s="57"/>
      <c r="JFV149" s="56"/>
      <c r="JFW149" s="59"/>
      <c r="JFX149" s="60"/>
      <c r="JFY149" s="61"/>
      <c r="JFZ149" s="83"/>
      <c r="JGA149" s="57"/>
      <c r="JGB149" s="56"/>
      <c r="JGC149" s="59"/>
      <c r="JGD149" s="60"/>
      <c r="JGE149" s="61"/>
      <c r="JGF149" s="83"/>
      <c r="JGG149" s="57"/>
      <c r="JGH149" s="56"/>
      <c r="JGI149" s="59"/>
      <c r="JGJ149" s="60"/>
      <c r="JGK149" s="61"/>
      <c r="JGL149" s="83"/>
      <c r="JGM149" s="57"/>
      <c r="JGN149" s="56"/>
      <c r="JGO149" s="59"/>
      <c r="JGP149" s="60"/>
      <c r="JGQ149" s="61"/>
      <c r="JGR149" s="83"/>
      <c r="JGS149" s="57"/>
      <c r="JGT149" s="56"/>
      <c r="JGU149" s="59"/>
      <c r="JGV149" s="60"/>
      <c r="JGW149" s="61"/>
      <c r="JGX149" s="83"/>
      <c r="JGY149" s="57"/>
      <c r="JGZ149" s="56"/>
      <c r="JHA149" s="59"/>
      <c r="JHB149" s="60"/>
      <c r="JHC149" s="61"/>
      <c r="JHD149" s="83"/>
      <c r="JHE149" s="57"/>
      <c r="JHF149" s="56"/>
      <c r="JHG149" s="59"/>
      <c r="JHH149" s="60"/>
      <c r="JHI149" s="61"/>
      <c r="JHJ149" s="83"/>
      <c r="JHK149" s="57"/>
      <c r="JHL149" s="56"/>
      <c r="JHM149" s="59"/>
      <c r="JHN149" s="60"/>
      <c r="JHO149" s="61"/>
      <c r="JHP149" s="83"/>
      <c r="JHQ149" s="57"/>
      <c r="JHR149" s="56"/>
      <c r="JHS149" s="59"/>
      <c r="JHT149" s="60"/>
      <c r="JHU149" s="61"/>
      <c r="JHV149" s="83"/>
      <c r="JHW149" s="57"/>
      <c r="JHX149" s="56"/>
      <c r="JHY149" s="59"/>
      <c r="JHZ149" s="60"/>
      <c r="JIA149" s="61"/>
      <c r="JIB149" s="83"/>
      <c r="JIC149" s="57"/>
      <c r="JID149" s="56"/>
      <c r="JIE149" s="59"/>
      <c r="JIF149" s="60"/>
      <c r="JIG149" s="61"/>
      <c r="JIH149" s="83"/>
      <c r="JII149" s="57"/>
      <c r="JIJ149" s="56"/>
      <c r="JIK149" s="59"/>
      <c r="JIL149" s="60"/>
      <c r="JIM149" s="61"/>
      <c r="JIN149" s="83"/>
      <c r="JIO149" s="57"/>
      <c r="JIP149" s="56"/>
      <c r="JIQ149" s="59"/>
      <c r="JIR149" s="60"/>
      <c r="JIS149" s="61"/>
      <c r="JIT149" s="83"/>
      <c r="JIU149" s="57"/>
      <c r="JIV149" s="56"/>
      <c r="JIW149" s="59"/>
      <c r="JIX149" s="60"/>
      <c r="JIY149" s="61"/>
      <c r="JIZ149" s="83"/>
      <c r="JJA149" s="57"/>
      <c r="JJB149" s="56"/>
      <c r="JJC149" s="59"/>
      <c r="JJD149" s="60"/>
      <c r="JJE149" s="61"/>
      <c r="JJF149" s="83"/>
      <c r="JJG149" s="57"/>
      <c r="JJH149" s="56"/>
      <c r="JJI149" s="59"/>
      <c r="JJJ149" s="60"/>
      <c r="JJK149" s="61"/>
      <c r="JJL149" s="83"/>
      <c r="JJM149" s="57"/>
      <c r="JJN149" s="56"/>
      <c r="JJO149" s="59"/>
      <c r="JJP149" s="60"/>
      <c r="JJQ149" s="61"/>
      <c r="JJR149" s="83"/>
      <c r="JJS149" s="57"/>
      <c r="JJT149" s="56"/>
      <c r="JJU149" s="59"/>
      <c r="JJV149" s="60"/>
      <c r="JJW149" s="61"/>
      <c r="JJX149" s="83"/>
      <c r="JJY149" s="57"/>
      <c r="JJZ149" s="56"/>
      <c r="JKA149" s="59"/>
      <c r="JKB149" s="60"/>
      <c r="JKC149" s="61"/>
      <c r="JKD149" s="83"/>
      <c r="JKE149" s="57"/>
      <c r="JKF149" s="56"/>
      <c r="JKG149" s="59"/>
      <c r="JKH149" s="60"/>
      <c r="JKI149" s="61"/>
      <c r="JKJ149" s="83"/>
      <c r="JKK149" s="57"/>
      <c r="JKL149" s="56"/>
      <c r="JKM149" s="59"/>
      <c r="JKN149" s="60"/>
      <c r="JKO149" s="61"/>
      <c r="JKP149" s="83"/>
      <c r="JKQ149" s="57"/>
      <c r="JKR149" s="56"/>
      <c r="JKS149" s="59"/>
      <c r="JKT149" s="60"/>
      <c r="JKU149" s="61"/>
      <c r="JKV149" s="83"/>
      <c r="JKW149" s="57"/>
      <c r="JKX149" s="56"/>
      <c r="JKY149" s="59"/>
      <c r="JKZ149" s="60"/>
      <c r="JLA149" s="61"/>
      <c r="JLB149" s="83"/>
      <c r="JLC149" s="57"/>
      <c r="JLD149" s="56"/>
      <c r="JLE149" s="59"/>
      <c r="JLF149" s="60"/>
      <c r="JLG149" s="61"/>
      <c r="JLH149" s="83"/>
      <c r="JLI149" s="57"/>
      <c r="JLJ149" s="56"/>
      <c r="JLK149" s="59"/>
      <c r="JLL149" s="60"/>
      <c r="JLM149" s="61"/>
      <c r="JLN149" s="83"/>
      <c r="JLO149" s="57"/>
      <c r="JLP149" s="56"/>
      <c r="JLQ149" s="59"/>
      <c r="JLR149" s="60"/>
      <c r="JLS149" s="61"/>
      <c r="JLT149" s="83"/>
      <c r="JLU149" s="57"/>
      <c r="JLV149" s="56"/>
      <c r="JLW149" s="59"/>
      <c r="JLX149" s="60"/>
      <c r="JLY149" s="61"/>
      <c r="JLZ149" s="83"/>
      <c r="JMA149" s="57"/>
      <c r="JMB149" s="56"/>
      <c r="JMC149" s="59"/>
      <c r="JMD149" s="60"/>
      <c r="JME149" s="61"/>
      <c r="JMF149" s="83"/>
      <c r="JMG149" s="57"/>
      <c r="JMH149" s="56"/>
      <c r="JMI149" s="59"/>
      <c r="JMJ149" s="60"/>
      <c r="JMK149" s="61"/>
      <c r="JML149" s="83"/>
      <c r="JMM149" s="57"/>
      <c r="JMN149" s="56"/>
      <c r="JMO149" s="59"/>
      <c r="JMP149" s="60"/>
      <c r="JMQ149" s="61"/>
      <c r="JMR149" s="83"/>
      <c r="JMS149" s="57"/>
      <c r="JMT149" s="56"/>
      <c r="JMU149" s="59"/>
      <c r="JMV149" s="60"/>
      <c r="JMW149" s="61"/>
      <c r="JMX149" s="83"/>
      <c r="JMY149" s="57"/>
      <c r="JMZ149" s="56"/>
      <c r="JNA149" s="59"/>
      <c r="JNB149" s="60"/>
      <c r="JNC149" s="61"/>
      <c r="JND149" s="83"/>
      <c r="JNE149" s="57"/>
      <c r="JNF149" s="56"/>
      <c r="JNG149" s="59"/>
      <c r="JNH149" s="60"/>
      <c r="JNI149" s="61"/>
      <c r="JNJ149" s="83"/>
      <c r="JNK149" s="57"/>
      <c r="JNL149" s="56"/>
      <c r="JNM149" s="59"/>
      <c r="JNN149" s="60"/>
      <c r="JNO149" s="61"/>
      <c r="JNP149" s="83"/>
      <c r="JNQ149" s="57"/>
      <c r="JNR149" s="56"/>
      <c r="JNS149" s="59"/>
      <c r="JNT149" s="60"/>
      <c r="JNU149" s="61"/>
      <c r="JNV149" s="83"/>
      <c r="JNW149" s="57"/>
      <c r="JNX149" s="56"/>
      <c r="JNY149" s="59"/>
      <c r="JNZ149" s="60"/>
      <c r="JOA149" s="61"/>
      <c r="JOB149" s="83"/>
      <c r="JOC149" s="57"/>
      <c r="JOD149" s="56"/>
      <c r="JOE149" s="59"/>
      <c r="JOF149" s="60"/>
      <c r="JOG149" s="61"/>
      <c r="JOH149" s="83"/>
      <c r="JOI149" s="57"/>
      <c r="JOJ149" s="56"/>
      <c r="JOK149" s="59"/>
      <c r="JOL149" s="60"/>
      <c r="JOM149" s="61"/>
      <c r="JON149" s="83"/>
      <c r="JOO149" s="57"/>
      <c r="JOP149" s="56"/>
      <c r="JOQ149" s="59"/>
      <c r="JOR149" s="60"/>
      <c r="JOS149" s="61"/>
      <c r="JOT149" s="83"/>
      <c r="JOU149" s="57"/>
      <c r="JOV149" s="56"/>
      <c r="JOW149" s="59"/>
      <c r="JOX149" s="60"/>
      <c r="JOY149" s="61"/>
      <c r="JOZ149" s="83"/>
      <c r="JPA149" s="57"/>
      <c r="JPB149" s="56"/>
      <c r="JPC149" s="59"/>
      <c r="JPD149" s="60"/>
      <c r="JPE149" s="61"/>
      <c r="JPF149" s="83"/>
      <c r="JPG149" s="57"/>
      <c r="JPH149" s="56"/>
      <c r="JPI149" s="59"/>
      <c r="JPJ149" s="60"/>
      <c r="JPK149" s="61"/>
      <c r="JPL149" s="83"/>
      <c r="JPM149" s="57"/>
      <c r="JPN149" s="56"/>
      <c r="JPO149" s="59"/>
      <c r="JPP149" s="60"/>
      <c r="JPQ149" s="61"/>
      <c r="JPR149" s="83"/>
      <c r="JPS149" s="57"/>
      <c r="JPT149" s="56"/>
      <c r="JPU149" s="59"/>
      <c r="JPV149" s="60"/>
      <c r="JPW149" s="61"/>
      <c r="JPX149" s="83"/>
      <c r="JPY149" s="57"/>
      <c r="JPZ149" s="56"/>
      <c r="JQA149" s="59"/>
      <c r="JQB149" s="60"/>
      <c r="JQC149" s="61"/>
      <c r="JQD149" s="83"/>
      <c r="JQE149" s="57"/>
      <c r="JQF149" s="56"/>
      <c r="JQG149" s="59"/>
      <c r="JQH149" s="60"/>
      <c r="JQI149" s="61"/>
      <c r="JQJ149" s="83"/>
      <c r="JQK149" s="57"/>
      <c r="JQL149" s="56"/>
      <c r="JQM149" s="59"/>
      <c r="JQN149" s="60"/>
      <c r="JQO149" s="61"/>
      <c r="JQP149" s="83"/>
      <c r="JQQ149" s="57"/>
      <c r="JQR149" s="56"/>
      <c r="JQS149" s="59"/>
      <c r="JQT149" s="60"/>
      <c r="JQU149" s="61"/>
      <c r="JQV149" s="83"/>
      <c r="JQW149" s="57"/>
      <c r="JQX149" s="56"/>
      <c r="JQY149" s="59"/>
      <c r="JQZ149" s="60"/>
      <c r="JRA149" s="61"/>
      <c r="JRB149" s="83"/>
      <c r="JRC149" s="57"/>
      <c r="JRD149" s="56"/>
      <c r="JRE149" s="59"/>
      <c r="JRF149" s="60"/>
      <c r="JRG149" s="61"/>
      <c r="JRH149" s="83"/>
      <c r="JRI149" s="57"/>
      <c r="JRJ149" s="56"/>
      <c r="JRK149" s="59"/>
      <c r="JRL149" s="60"/>
      <c r="JRM149" s="61"/>
      <c r="JRN149" s="83"/>
      <c r="JRO149" s="57"/>
      <c r="JRP149" s="56"/>
      <c r="JRQ149" s="59"/>
      <c r="JRR149" s="60"/>
      <c r="JRS149" s="61"/>
      <c r="JRT149" s="83"/>
      <c r="JRU149" s="57"/>
      <c r="JRV149" s="56"/>
      <c r="JRW149" s="59"/>
      <c r="JRX149" s="60"/>
      <c r="JRY149" s="61"/>
      <c r="JRZ149" s="83"/>
      <c r="JSA149" s="57"/>
      <c r="JSB149" s="56"/>
      <c r="JSC149" s="59"/>
      <c r="JSD149" s="60"/>
      <c r="JSE149" s="61"/>
      <c r="JSF149" s="83"/>
      <c r="JSG149" s="57"/>
      <c r="JSH149" s="56"/>
      <c r="JSI149" s="59"/>
      <c r="JSJ149" s="60"/>
      <c r="JSK149" s="61"/>
      <c r="JSL149" s="83"/>
      <c r="JSM149" s="57"/>
      <c r="JSN149" s="56"/>
      <c r="JSO149" s="59"/>
      <c r="JSP149" s="60"/>
      <c r="JSQ149" s="61"/>
      <c r="JSR149" s="83"/>
      <c r="JSS149" s="57"/>
      <c r="JST149" s="56"/>
      <c r="JSU149" s="59"/>
      <c r="JSV149" s="60"/>
      <c r="JSW149" s="61"/>
      <c r="JSX149" s="83"/>
      <c r="JSY149" s="57"/>
      <c r="JSZ149" s="56"/>
      <c r="JTA149" s="59"/>
      <c r="JTB149" s="60"/>
      <c r="JTC149" s="61"/>
      <c r="JTD149" s="83"/>
      <c r="JTE149" s="57"/>
      <c r="JTF149" s="56"/>
      <c r="JTG149" s="59"/>
      <c r="JTH149" s="60"/>
      <c r="JTI149" s="61"/>
      <c r="JTJ149" s="83"/>
      <c r="JTK149" s="57"/>
      <c r="JTL149" s="56"/>
      <c r="JTM149" s="59"/>
      <c r="JTN149" s="60"/>
      <c r="JTO149" s="61"/>
      <c r="JTP149" s="83"/>
      <c r="JTQ149" s="57"/>
      <c r="JTR149" s="56"/>
      <c r="JTS149" s="59"/>
      <c r="JTT149" s="60"/>
      <c r="JTU149" s="61"/>
      <c r="JTV149" s="83"/>
      <c r="JTW149" s="57"/>
      <c r="JTX149" s="56"/>
      <c r="JTY149" s="59"/>
      <c r="JTZ149" s="60"/>
      <c r="JUA149" s="61"/>
      <c r="JUB149" s="83"/>
      <c r="JUC149" s="57"/>
      <c r="JUD149" s="56"/>
      <c r="JUE149" s="59"/>
      <c r="JUF149" s="60"/>
      <c r="JUG149" s="61"/>
      <c r="JUH149" s="83"/>
      <c r="JUI149" s="57"/>
      <c r="JUJ149" s="56"/>
      <c r="JUK149" s="59"/>
      <c r="JUL149" s="60"/>
      <c r="JUM149" s="61"/>
      <c r="JUN149" s="83"/>
      <c r="JUO149" s="57"/>
      <c r="JUP149" s="56"/>
      <c r="JUQ149" s="59"/>
      <c r="JUR149" s="60"/>
      <c r="JUS149" s="61"/>
      <c r="JUT149" s="83"/>
      <c r="JUU149" s="57"/>
      <c r="JUV149" s="56"/>
      <c r="JUW149" s="59"/>
      <c r="JUX149" s="60"/>
      <c r="JUY149" s="61"/>
      <c r="JUZ149" s="83"/>
      <c r="JVA149" s="57"/>
      <c r="JVB149" s="56"/>
      <c r="JVC149" s="59"/>
      <c r="JVD149" s="60"/>
      <c r="JVE149" s="61"/>
      <c r="JVF149" s="83"/>
      <c r="JVG149" s="57"/>
      <c r="JVH149" s="56"/>
      <c r="JVI149" s="59"/>
      <c r="JVJ149" s="60"/>
      <c r="JVK149" s="61"/>
      <c r="JVL149" s="83"/>
      <c r="JVM149" s="57"/>
      <c r="JVN149" s="56"/>
      <c r="JVO149" s="59"/>
      <c r="JVP149" s="60"/>
      <c r="JVQ149" s="61"/>
      <c r="JVR149" s="83"/>
      <c r="JVS149" s="57"/>
      <c r="JVT149" s="56"/>
      <c r="JVU149" s="59"/>
      <c r="JVV149" s="60"/>
      <c r="JVW149" s="61"/>
      <c r="JVX149" s="83"/>
      <c r="JVY149" s="57"/>
      <c r="JVZ149" s="56"/>
      <c r="JWA149" s="59"/>
      <c r="JWB149" s="60"/>
      <c r="JWC149" s="61"/>
      <c r="JWD149" s="83"/>
      <c r="JWE149" s="57"/>
      <c r="JWF149" s="56"/>
      <c r="JWG149" s="59"/>
      <c r="JWH149" s="60"/>
      <c r="JWI149" s="61"/>
      <c r="JWJ149" s="83"/>
      <c r="JWK149" s="57"/>
      <c r="JWL149" s="56"/>
      <c r="JWM149" s="59"/>
      <c r="JWN149" s="60"/>
      <c r="JWO149" s="61"/>
      <c r="JWP149" s="83"/>
      <c r="JWQ149" s="57"/>
      <c r="JWR149" s="56"/>
      <c r="JWS149" s="59"/>
      <c r="JWT149" s="60"/>
      <c r="JWU149" s="61"/>
      <c r="JWV149" s="83"/>
      <c r="JWW149" s="57"/>
      <c r="JWX149" s="56"/>
      <c r="JWY149" s="59"/>
      <c r="JWZ149" s="60"/>
      <c r="JXA149" s="61"/>
      <c r="JXB149" s="83"/>
      <c r="JXC149" s="57"/>
      <c r="JXD149" s="56"/>
      <c r="JXE149" s="59"/>
      <c r="JXF149" s="60"/>
      <c r="JXG149" s="61"/>
      <c r="JXH149" s="83"/>
      <c r="JXI149" s="57"/>
      <c r="JXJ149" s="56"/>
      <c r="JXK149" s="59"/>
      <c r="JXL149" s="60"/>
      <c r="JXM149" s="61"/>
      <c r="JXN149" s="83"/>
      <c r="JXO149" s="57"/>
      <c r="JXP149" s="56"/>
      <c r="JXQ149" s="59"/>
      <c r="JXR149" s="60"/>
      <c r="JXS149" s="61"/>
      <c r="JXT149" s="83"/>
      <c r="JXU149" s="57"/>
      <c r="JXV149" s="56"/>
      <c r="JXW149" s="59"/>
      <c r="JXX149" s="60"/>
      <c r="JXY149" s="61"/>
      <c r="JXZ149" s="83"/>
      <c r="JYA149" s="57"/>
      <c r="JYB149" s="56"/>
      <c r="JYC149" s="59"/>
      <c r="JYD149" s="60"/>
      <c r="JYE149" s="61"/>
      <c r="JYF149" s="83"/>
      <c r="JYG149" s="57"/>
      <c r="JYH149" s="56"/>
      <c r="JYI149" s="59"/>
      <c r="JYJ149" s="60"/>
      <c r="JYK149" s="61"/>
      <c r="JYL149" s="83"/>
      <c r="JYM149" s="57"/>
      <c r="JYN149" s="56"/>
      <c r="JYO149" s="59"/>
      <c r="JYP149" s="60"/>
      <c r="JYQ149" s="61"/>
      <c r="JYR149" s="83"/>
      <c r="JYS149" s="57"/>
      <c r="JYT149" s="56"/>
      <c r="JYU149" s="59"/>
      <c r="JYV149" s="60"/>
      <c r="JYW149" s="61"/>
      <c r="JYX149" s="83"/>
      <c r="JYY149" s="57"/>
      <c r="JYZ149" s="56"/>
      <c r="JZA149" s="59"/>
      <c r="JZB149" s="60"/>
      <c r="JZC149" s="61"/>
      <c r="JZD149" s="83"/>
      <c r="JZE149" s="57"/>
      <c r="JZF149" s="56"/>
      <c r="JZG149" s="59"/>
      <c r="JZH149" s="60"/>
      <c r="JZI149" s="61"/>
      <c r="JZJ149" s="83"/>
      <c r="JZK149" s="57"/>
      <c r="JZL149" s="56"/>
      <c r="JZM149" s="59"/>
      <c r="JZN149" s="60"/>
      <c r="JZO149" s="61"/>
      <c r="JZP149" s="83"/>
      <c r="JZQ149" s="57"/>
      <c r="JZR149" s="56"/>
      <c r="JZS149" s="59"/>
      <c r="JZT149" s="60"/>
      <c r="JZU149" s="61"/>
      <c r="JZV149" s="83"/>
      <c r="JZW149" s="57"/>
      <c r="JZX149" s="56"/>
      <c r="JZY149" s="59"/>
      <c r="JZZ149" s="60"/>
      <c r="KAA149" s="61"/>
      <c r="KAB149" s="83"/>
      <c r="KAC149" s="57"/>
      <c r="KAD149" s="56"/>
      <c r="KAE149" s="59"/>
      <c r="KAF149" s="60"/>
      <c r="KAG149" s="61"/>
      <c r="KAH149" s="83"/>
      <c r="KAI149" s="57"/>
      <c r="KAJ149" s="56"/>
      <c r="KAK149" s="59"/>
      <c r="KAL149" s="60"/>
      <c r="KAM149" s="61"/>
      <c r="KAN149" s="83"/>
      <c r="KAO149" s="57"/>
      <c r="KAP149" s="56"/>
      <c r="KAQ149" s="59"/>
      <c r="KAR149" s="60"/>
      <c r="KAS149" s="61"/>
      <c r="KAT149" s="83"/>
      <c r="KAU149" s="57"/>
      <c r="KAV149" s="56"/>
      <c r="KAW149" s="59"/>
      <c r="KAX149" s="60"/>
      <c r="KAY149" s="61"/>
      <c r="KAZ149" s="83"/>
      <c r="KBA149" s="57"/>
      <c r="KBB149" s="56"/>
      <c r="KBC149" s="59"/>
      <c r="KBD149" s="60"/>
      <c r="KBE149" s="61"/>
      <c r="KBF149" s="83"/>
      <c r="KBG149" s="57"/>
      <c r="KBH149" s="56"/>
      <c r="KBI149" s="59"/>
      <c r="KBJ149" s="60"/>
      <c r="KBK149" s="61"/>
      <c r="KBL149" s="83"/>
      <c r="KBM149" s="57"/>
      <c r="KBN149" s="56"/>
      <c r="KBO149" s="59"/>
      <c r="KBP149" s="60"/>
      <c r="KBQ149" s="61"/>
      <c r="KBR149" s="83"/>
      <c r="KBS149" s="57"/>
      <c r="KBT149" s="56"/>
      <c r="KBU149" s="59"/>
      <c r="KBV149" s="60"/>
      <c r="KBW149" s="61"/>
      <c r="KBX149" s="83"/>
      <c r="KBY149" s="57"/>
      <c r="KBZ149" s="56"/>
      <c r="KCA149" s="59"/>
      <c r="KCB149" s="60"/>
      <c r="KCC149" s="61"/>
      <c r="KCD149" s="83"/>
      <c r="KCE149" s="57"/>
      <c r="KCF149" s="56"/>
      <c r="KCG149" s="59"/>
      <c r="KCH149" s="60"/>
      <c r="KCI149" s="61"/>
      <c r="KCJ149" s="83"/>
      <c r="KCK149" s="57"/>
      <c r="KCL149" s="56"/>
      <c r="KCM149" s="59"/>
      <c r="KCN149" s="60"/>
      <c r="KCO149" s="61"/>
      <c r="KCP149" s="83"/>
      <c r="KCQ149" s="57"/>
      <c r="KCR149" s="56"/>
      <c r="KCS149" s="59"/>
      <c r="KCT149" s="60"/>
      <c r="KCU149" s="61"/>
      <c r="KCV149" s="83"/>
      <c r="KCW149" s="57"/>
      <c r="KCX149" s="56"/>
      <c r="KCY149" s="59"/>
      <c r="KCZ149" s="60"/>
      <c r="KDA149" s="61"/>
      <c r="KDB149" s="83"/>
      <c r="KDC149" s="57"/>
      <c r="KDD149" s="56"/>
      <c r="KDE149" s="59"/>
      <c r="KDF149" s="60"/>
      <c r="KDG149" s="61"/>
      <c r="KDH149" s="83"/>
      <c r="KDI149" s="57"/>
      <c r="KDJ149" s="56"/>
      <c r="KDK149" s="59"/>
      <c r="KDL149" s="60"/>
      <c r="KDM149" s="61"/>
      <c r="KDN149" s="83"/>
      <c r="KDO149" s="57"/>
      <c r="KDP149" s="56"/>
      <c r="KDQ149" s="59"/>
      <c r="KDR149" s="60"/>
      <c r="KDS149" s="61"/>
      <c r="KDT149" s="83"/>
      <c r="KDU149" s="57"/>
      <c r="KDV149" s="56"/>
      <c r="KDW149" s="59"/>
      <c r="KDX149" s="60"/>
      <c r="KDY149" s="61"/>
      <c r="KDZ149" s="83"/>
      <c r="KEA149" s="57"/>
      <c r="KEB149" s="56"/>
      <c r="KEC149" s="59"/>
      <c r="KED149" s="60"/>
      <c r="KEE149" s="61"/>
      <c r="KEF149" s="83"/>
      <c r="KEG149" s="57"/>
      <c r="KEH149" s="56"/>
      <c r="KEI149" s="59"/>
      <c r="KEJ149" s="60"/>
      <c r="KEK149" s="61"/>
      <c r="KEL149" s="83"/>
      <c r="KEM149" s="57"/>
      <c r="KEN149" s="56"/>
      <c r="KEO149" s="59"/>
      <c r="KEP149" s="60"/>
      <c r="KEQ149" s="61"/>
      <c r="KER149" s="83"/>
      <c r="KES149" s="57"/>
      <c r="KET149" s="56"/>
      <c r="KEU149" s="59"/>
      <c r="KEV149" s="60"/>
      <c r="KEW149" s="61"/>
      <c r="KEX149" s="83"/>
      <c r="KEY149" s="57"/>
      <c r="KEZ149" s="56"/>
      <c r="KFA149" s="59"/>
      <c r="KFB149" s="60"/>
      <c r="KFC149" s="61"/>
      <c r="KFD149" s="83"/>
      <c r="KFE149" s="57"/>
      <c r="KFF149" s="56"/>
      <c r="KFG149" s="59"/>
      <c r="KFH149" s="60"/>
      <c r="KFI149" s="61"/>
      <c r="KFJ149" s="83"/>
      <c r="KFK149" s="57"/>
      <c r="KFL149" s="56"/>
      <c r="KFM149" s="59"/>
      <c r="KFN149" s="60"/>
      <c r="KFO149" s="61"/>
      <c r="KFP149" s="83"/>
      <c r="KFQ149" s="57"/>
      <c r="KFR149" s="56"/>
      <c r="KFS149" s="59"/>
      <c r="KFT149" s="60"/>
      <c r="KFU149" s="61"/>
      <c r="KFV149" s="83"/>
      <c r="KFW149" s="57"/>
      <c r="KFX149" s="56"/>
      <c r="KFY149" s="59"/>
      <c r="KFZ149" s="60"/>
      <c r="KGA149" s="61"/>
      <c r="KGB149" s="83"/>
      <c r="KGC149" s="57"/>
      <c r="KGD149" s="56"/>
      <c r="KGE149" s="59"/>
      <c r="KGF149" s="60"/>
      <c r="KGG149" s="61"/>
      <c r="KGH149" s="83"/>
      <c r="KGI149" s="57"/>
      <c r="KGJ149" s="56"/>
      <c r="KGK149" s="59"/>
      <c r="KGL149" s="60"/>
      <c r="KGM149" s="61"/>
      <c r="KGN149" s="83"/>
      <c r="KGO149" s="57"/>
      <c r="KGP149" s="56"/>
      <c r="KGQ149" s="59"/>
      <c r="KGR149" s="60"/>
      <c r="KGS149" s="61"/>
      <c r="KGT149" s="83"/>
      <c r="KGU149" s="57"/>
      <c r="KGV149" s="56"/>
      <c r="KGW149" s="59"/>
      <c r="KGX149" s="60"/>
      <c r="KGY149" s="61"/>
      <c r="KGZ149" s="83"/>
      <c r="KHA149" s="57"/>
      <c r="KHB149" s="56"/>
      <c r="KHC149" s="59"/>
      <c r="KHD149" s="60"/>
      <c r="KHE149" s="61"/>
      <c r="KHF149" s="83"/>
      <c r="KHG149" s="57"/>
      <c r="KHH149" s="56"/>
      <c r="KHI149" s="59"/>
      <c r="KHJ149" s="60"/>
      <c r="KHK149" s="61"/>
      <c r="KHL149" s="83"/>
      <c r="KHM149" s="57"/>
      <c r="KHN149" s="56"/>
      <c r="KHO149" s="59"/>
      <c r="KHP149" s="60"/>
      <c r="KHQ149" s="61"/>
      <c r="KHR149" s="83"/>
      <c r="KHS149" s="57"/>
      <c r="KHT149" s="56"/>
      <c r="KHU149" s="59"/>
      <c r="KHV149" s="60"/>
      <c r="KHW149" s="61"/>
      <c r="KHX149" s="83"/>
      <c r="KHY149" s="57"/>
      <c r="KHZ149" s="56"/>
      <c r="KIA149" s="59"/>
      <c r="KIB149" s="60"/>
      <c r="KIC149" s="61"/>
      <c r="KID149" s="83"/>
      <c r="KIE149" s="57"/>
      <c r="KIF149" s="56"/>
      <c r="KIG149" s="59"/>
      <c r="KIH149" s="60"/>
      <c r="KII149" s="61"/>
      <c r="KIJ149" s="83"/>
      <c r="KIK149" s="57"/>
      <c r="KIL149" s="56"/>
      <c r="KIM149" s="59"/>
      <c r="KIN149" s="60"/>
      <c r="KIO149" s="61"/>
      <c r="KIP149" s="83"/>
      <c r="KIQ149" s="57"/>
      <c r="KIR149" s="56"/>
      <c r="KIS149" s="59"/>
      <c r="KIT149" s="60"/>
      <c r="KIU149" s="61"/>
      <c r="KIV149" s="83"/>
      <c r="KIW149" s="57"/>
      <c r="KIX149" s="56"/>
      <c r="KIY149" s="59"/>
      <c r="KIZ149" s="60"/>
      <c r="KJA149" s="61"/>
      <c r="KJB149" s="83"/>
      <c r="KJC149" s="57"/>
      <c r="KJD149" s="56"/>
      <c r="KJE149" s="59"/>
      <c r="KJF149" s="60"/>
      <c r="KJG149" s="61"/>
      <c r="KJH149" s="83"/>
      <c r="KJI149" s="57"/>
      <c r="KJJ149" s="56"/>
      <c r="KJK149" s="59"/>
      <c r="KJL149" s="60"/>
      <c r="KJM149" s="61"/>
      <c r="KJN149" s="83"/>
      <c r="KJO149" s="57"/>
      <c r="KJP149" s="56"/>
      <c r="KJQ149" s="59"/>
      <c r="KJR149" s="60"/>
      <c r="KJS149" s="61"/>
      <c r="KJT149" s="83"/>
      <c r="KJU149" s="57"/>
      <c r="KJV149" s="56"/>
      <c r="KJW149" s="59"/>
      <c r="KJX149" s="60"/>
      <c r="KJY149" s="61"/>
      <c r="KJZ149" s="83"/>
      <c r="KKA149" s="57"/>
      <c r="KKB149" s="56"/>
      <c r="KKC149" s="59"/>
      <c r="KKD149" s="60"/>
      <c r="KKE149" s="61"/>
      <c r="KKF149" s="83"/>
      <c r="KKG149" s="57"/>
      <c r="KKH149" s="56"/>
      <c r="KKI149" s="59"/>
      <c r="KKJ149" s="60"/>
      <c r="KKK149" s="61"/>
      <c r="KKL149" s="83"/>
      <c r="KKM149" s="57"/>
      <c r="KKN149" s="56"/>
      <c r="KKO149" s="59"/>
      <c r="KKP149" s="60"/>
      <c r="KKQ149" s="61"/>
      <c r="KKR149" s="83"/>
      <c r="KKS149" s="57"/>
      <c r="KKT149" s="56"/>
      <c r="KKU149" s="59"/>
      <c r="KKV149" s="60"/>
      <c r="KKW149" s="61"/>
      <c r="KKX149" s="83"/>
      <c r="KKY149" s="57"/>
      <c r="KKZ149" s="56"/>
      <c r="KLA149" s="59"/>
      <c r="KLB149" s="60"/>
      <c r="KLC149" s="61"/>
      <c r="KLD149" s="83"/>
      <c r="KLE149" s="57"/>
      <c r="KLF149" s="56"/>
      <c r="KLG149" s="59"/>
      <c r="KLH149" s="60"/>
      <c r="KLI149" s="61"/>
      <c r="KLJ149" s="83"/>
      <c r="KLK149" s="57"/>
      <c r="KLL149" s="56"/>
      <c r="KLM149" s="59"/>
      <c r="KLN149" s="60"/>
      <c r="KLO149" s="61"/>
      <c r="KLP149" s="83"/>
      <c r="KLQ149" s="57"/>
      <c r="KLR149" s="56"/>
      <c r="KLS149" s="59"/>
      <c r="KLT149" s="60"/>
      <c r="KLU149" s="61"/>
      <c r="KLV149" s="83"/>
      <c r="KLW149" s="57"/>
      <c r="KLX149" s="56"/>
      <c r="KLY149" s="59"/>
      <c r="KLZ149" s="60"/>
      <c r="KMA149" s="61"/>
      <c r="KMB149" s="83"/>
      <c r="KMC149" s="57"/>
      <c r="KMD149" s="56"/>
      <c r="KME149" s="59"/>
      <c r="KMF149" s="60"/>
      <c r="KMG149" s="61"/>
      <c r="KMH149" s="83"/>
      <c r="KMI149" s="57"/>
      <c r="KMJ149" s="56"/>
      <c r="KMK149" s="59"/>
      <c r="KML149" s="60"/>
      <c r="KMM149" s="61"/>
      <c r="KMN149" s="83"/>
      <c r="KMO149" s="57"/>
      <c r="KMP149" s="56"/>
      <c r="KMQ149" s="59"/>
      <c r="KMR149" s="60"/>
      <c r="KMS149" s="61"/>
      <c r="KMT149" s="83"/>
      <c r="KMU149" s="57"/>
      <c r="KMV149" s="56"/>
      <c r="KMW149" s="59"/>
      <c r="KMX149" s="60"/>
      <c r="KMY149" s="61"/>
      <c r="KMZ149" s="83"/>
      <c r="KNA149" s="57"/>
      <c r="KNB149" s="56"/>
      <c r="KNC149" s="59"/>
      <c r="KND149" s="60"/>
      <c r="KNE149" s="61"/>
      <c r="KNF149" s="83"/>
      <c r="KNG149" s="57"/>
      <c r="KNH149" s="56"/>
      <c r="KNI149" s="59"/>
      <c r="KNJ149" s="60"/>
      <c r="KNK149" s="61"/>
      <c r="KNL149" s="83"/>
      <c r="KNM149" s="57"/>
      <c r="KNN149" s="56"/>
      <c r="KNO149" s="59"/>
      <c r="KNP149" s="60"/>
      <c r="KNQ149" s="61"/>
      <c r="KNR149" s="83"/>
      <c r="KNS149" s="57"/>
      <c r="KNT149" s="56"/>
      <c r="KNU149" s="59"/>
      <c r="KNV149" s="60"/>
      <c r="KNW149" s="61"/>
      <c r="KNX149" s="83"/>
      <c r="KNY149" s="57"/>
      <c r="KNZ149" s="56"/>
      <c r="KOA149" s="59"/>
      <c r="KOB149" s="60"/>
      <c r="KOC149" s="61"/>
      <c r="KOD149" s="83"/>
      <c r="KOE149" s="57"/>
      <c r="KOF149" s="56"/>
      <c r="KOG149" s="59"/>
      <c r="KOH149" s="60"/>
      <c r="KOI149" s="61"/>
      <c r="KOJ149" s="83"/>
      <c r="KOK149" s="57"/>
      <c r="KOL149" s="56"/>
      <c r="KOM149" s="59"/>
      <c r="KON149" s="60"/>
      <c r="KOO149" s="61"/>
      <c r="KOP149" s="83"/>
      <c r="KOQ149" s="57"/>
      <c r="KOR149" s="56"/>
      <c r="KOS149" s="59"/>
      <c r="KOT149" s="60"/>
      <c r="KOU149" s="61"/>
      <c r="KOV149" s="83"/>
      <c r="KOW149" s="57"/>
      <c r="KOX149" s="56"/>
      <c r="KOY149" s="59"/>
      <c r="KOZ149" s="60"/>
      <c r="KPA149" s="61"/>
      <c r="KPB149" s="83"/>
      <c r="KPC149" s="57"/>
      <c r="KPD149" s="56"/>
      <c r="KPE149" s="59"/>
      <c r="KPF149" s="60"/>
      <c r="KPG149" s="61"/>
      <c r="KPH149" s="83"/>
      <c r="KPI149" s="57"/>
      <c r="KPJ149" s="56"/>
      <c r="KPK149" s="59"/>
      <c r="KPL149" s="60"/>
      <c r="KPM149" s="61"/>
      <c r="KPN149" s="83"/>
      <c r="KPO149" s="57"/>
      <c r="KPP149" s="56"/>
      <c r="KPQ149" s="59"/>
      <c r="KPR149" s="60"/>
      <c r="KPS149" s="61"/>
      <c r="KPT149" s="83"/>
      <c r="KPU149" s="57"/>
      <c r="KPV149" s="56"/>
      <c r="KPW149" s="59"/>
      <c r="KPX149" s="60"/>
      <c r="KPY149" s="61"/>
      <c r="KPZ149" s="83"/>
      <c r="KQA149" s="57"/>
      <c r="KQB149" s="56"/>
      <c r="KQC149" s="59"/>
      <c r="KQD149" s="60"/>
      <c r="KQE149" s="61"/>
      <c r="KQF149" s="83"/>
      <c r="KQG149" s="57"/>
      <c r="KQH149" s="56"/>
      <c r="KQI149" s="59"/>
      <c r="KQJ149" s="60"/>
      <c r="KQK149" s="61"/>
      <c r="KQL149" s="83"/>
      <c r="KQM149" s="57"/>
      <c r="KQN149" s="56"/>
      <c r="KQO149" s="59"/>
      <c r="KQP149" s="60"/>
      <c r="KQQ149" s="61"/>
      <c r="KQR149" s="83"/>
      <c r="KQS149" s="57"/>
      <c r="KQT149" s="56"/>
      <c r="KQU149" s="59"/>
      <c r="KQV149" s="60"/>
      <c r="KQW149" s="61"/>
      <c r="KQX149" s="83"/>
      <c r="KQY149" s="57"/>
      <c r="KQZ149" s="56"/>
      <c r="KRA149" s="59"/>
      <c r="KRB149" s="60"/>
      <c r="KRC149" s="61"/>
      <c r="KRD149" s="83"/>
      <c r="KRE149" s="57"/>
      <c r="KRF149" s="56"/>
      <c r="KRG149" s="59"/>
      <c r="KRH149" s="60"/>
      <c r="KRI149" s="61"/>
      <c r="KRJ149" s="83"/>
      <c r="KRK149" s="57"/>
      <c r="KRL149" s="56"/>
      <c r="KRM149" s="59"/>
      <c r="KRN149" s="60"/>
      <c r="KRO149" s="61"/>
      <c r="KRP149" s="83"/>
      <c r="KRQ149" s="57"/>
      <c r="KRR149" s="56"/>
      <c r="KRS149" s="59"/>
      <c r="KRT149" s="60"/>
      <c r="KRU149" s="61"/>
      <c r="KRV149" s="83"/>
      <c r="KRW149" s="57"/>
      <c r="KRX149" s="56"/>
      <c r="KRY149" s="59"/>
      <c r="KRZ149" s="60"/>
      <c r="KSA149" s="61"/>
      <c r="KSB149" s="83"/>
      <c r="KSC149" s="57"/>
      <c r="KSD149" s="56"/>
      <c r="KSE149" s="59"/>
      <c r="KSF149" s="60"/>
      <c r="KSG149" s="61"/>
      <c r="KSH149" s="83"/>
      <c r="KSI149" s="57"/>
      <c r="KSJ149" s="56"/>
      <c r="KSK149" s="59"/>
      <c r="KSL149" s="60"/>
      <c r="KSM149" s="61"/>
      <c r="KSN149" s="83"/>
      <c r="KSO149" s="57"/>
      <c r="KSP149" s="56"/>
      <c r="KSQ149" s="59"/>
      <c r="KSR149" s="60"/>
      <c r="KSS149" s="61"/>
      <c r="KST149" s="83"/>
      <c r="KSU149" s="57"/>
      <c r="KSV149" s="56"/>
      <c r="KSW149" s="59"/>
      <c r="KSX149" s="60"/>
      <c r="KSY149" s="61"/>
      <c r="KSZ149" s="83"/>
      <c r="KTA149" s="57"/>
      <c r="KTB149" s="56"/>
      <c r="KTC149" s="59"/>
      <c r="KTD149" s="60"/>
      <c r="KTE149" s="61"/>
      <c r="KTF149" s="83"/>
      <c r="KTG149" s="57"/>
      <c r="KTH149" s="56"/>
      <c r="KTI149" s="59"/>
      <c r="KTJ149" s="60"/>
      <c r="KTK149" s="61"/>
      <c r="KTL149" s="83"/>
      <c r="KTM149" s="57"/>
      <c r="KTN149" s="56"/>
      <c r="KTO149" s="59"/>
      <c r="KTP149" s="60"/>
      <c r="KTQ149" s="61"/>
      <c r="KTR149" s="83"/>
      <c r="KTS149" s="57"/>
      <c r="KTT149" s="56"/>
      <c r="KTU149" s="59"/>
      <c r="KTV149" s="60"/>
      <c r="KTW149" s="61"/>
      <c r="KTX149" s="83"/>
      <c r="KTY149" s="57"/>
      <c r="KTZ149" s="56"/>
      <c r="KUA149" s="59"/>
      <c r="KUB149" s="60"/>
      <c r="KUC149" s="61"/>
      <c r="KUD149" s="83"/>
      <c r="KUE149" s="57"/>
      <c r="KUF149" s="56"/>
      <c r="KUG149" s="59"/>
      <c r="KUH149" s="60"/>
      <c r="KUI149" s="61"/>
      <c r="KUJ149" s="83"/>
      <c r="KUK149" s="57"/>
      <c r="KUL149" s="56"/>
      <c r="KUM149" s="59"/>
      <c r="KUN149" s="60"/>
      <c r="KUO149" s="61"/>
      <c r="KUP149" s="83"/>
      <c r="KUQ149" s="57"/>
      <c r="KUR149" s="56"/>
      <c r="KUS149" s="59"/>
      <c r="KUT149" s="60"/>
      <c r="KUU149" s="61"/>
      <c r="KUV149" s="83"/>
      <c r="KUW149" s="57"/>
      <c r="KUX149" s="56"/>
      <c r="KUY149" s="59"/>
      <c r="KUZ149" s="60"/>
      <c r="KVA149" s="61"/>
      <c r="KVB149" s="83"/>
      <c r="KVC149" s="57"/>
      <c r="KVD149" s="56"/>
      <c r="KVE149" s="59"/>
      <c r="KVF149" s="60"/>
      <c r="KVG149" s="61"/>
      <c r="KVH149" s="83"/>
      <c r="KVI149" s="57"/>
      <c r="KVJ149" s="56"/>
      <c r="KVK149" s="59"/>
      <c r="KVL149" s="60"/>
      <c r="KVM149" s="61"/>
      <c r="KVN149" s="83"/>
      <c r="KVO149" s="57"/>
      <c r="KVP149" s="56"/>
      <c r="KVQ149" s="59"/>
      <c r="KVR149" s="60"/>
      <c r="KVS149" s="61"/>
      <c r="KVT149" s="83"/>
      <c r="KVU149" s="57"/>
      <c r="KVV149" s="56"/>
      <c r="KVW149" s="59"/>
      <c r="KVX149" s="60"/>
      <c r="KVY149" s="61"/>
      <c r="KVZ149" s="83"/>
      <c r="KWA149" s="57"/>
      <c r="KWB149" s="56"/>
      <c r="KWC149" s="59"/>
      <c r="KWD149" s="60"/>
      <c r="KWE149" s="61"/>
      <c r="KWF149" s="83"/>
      <c r="KWG149" s="57"/>
      <c r="KWH149" s="56"/>
      <c r="KWI149" s="59"/>
      <c r="KWJ149" s="60"/>
      <c r="KWK149" s="61"/>
      <c r="KWL149" s="83"/>
      <c r="KWM149" s="57"/>
      <c r="KWN149" s="56"/>
      <c r="KWO149" s="59"/>
      <c r="KWP149" s="60"/>
      <c r="KWQ149" s="61"/>
      <c r="KWR149" s="83"/>
      <c r="KWS149" s="57"/>
      <c r="KWT149" s="56"/>
      <c r="KWU149" s="59"/>
      <c r="KWV149" s="60"/>
      <c r="KWW149" s="61"/>
      <c r="KWX149" s="83"/>
      <c r="KWY149" s="57"/>
      <c r="KWZ149" s="56"/>
      <c r="KXA149" s="59"/>
      <c r="KXB149" s="60"/>
      <c r="KXC149" s="61"/>
      <c r="KXD149" s="83"/>
      <c r="KXE149" s="57"/>
      <c r="KXF149" s="56"/>
      <c r="KXG149" s="59"/>
      <c r="KXH149" s="60"/>
      <c r="KXI149" s="61"/>
      <c r="KXJ149" s="83"/>
      <c r="KXK149" s="57"/>
      <c r="KXL149" s="56"/>
      <c r="KXM149" s="59"/>
      <c r="KXN149" s="60"/>
      <c r="KXO149" s="61"/>
      <c r="KXP149" s="83"/>
      <c r="KXQ149" s="57"/>
      <c r="KXR149" s="56"/>
      <c r="KXS149" s="59"/>
      <c r="KXT149" s="60"/>
      <c r="KXU149" s="61"/>
      <c r="KXV149" s="83"/>
      <c r="KXW149" s="57"/>
      <c r="KXX149" s="56"/>
      <c r="KXY149" s="59"/>
      <c r="KXZ149" s="60"/>
      <c r="KYA149" s="61"/>
      <c r="KYB149" s="83"/>
      <c r="KYC149" s="57"/>
      <c r="KYD149" s="56"/>
      <c r="KYE149" s="59"/>
      <c r="KYF149" s="60"/>
      <c r="KYG149" s="61"/>
      <c r="KYH149" s="83"/>
      <c r="KYI149" s="57"/>
      <c r="KYJ149" s="56"/>
      <c r="KYK149" s="59"/>
      <c r="KYL149" s="60"/>
      <c r="KYM149" s="61"/>
      <c r="KYN149" s="83"/>
      <c r="KYO149" s="57"/>
      <c r="KYP149" s="56"/>
      <c r="KYQ149" s="59"/>
      <c r="KYR149" s="60"/>
      <c r="KYS149" s="61"/>
      <c r="KYT149" s="83"/>
      <c r="KYU149" s="57"/>
      <c r="KYV149" s="56"/>
      <c r="KYW149" s="59"/>
      <c r="KYX149" s="60"/>
      <c r="KYY149" s="61"/>
      <c r="KYZ149" s="83"/>
      <c r="KZA149" s="57"/>
      <c r="KZB149" s="56"/>
      <c r="KZC149" s="59"/>
      <c r="KZD149" s="60"/>
      <c r="KZE149" s="61"/>
      <c r="KZF149" s="83"/>
      <c r="KZG149" s="57"/>
      <c r="KZH149" s="56"/>
      <c r="KZI149" s="59"/>
      <c r="KZJ149" s="60"/>
      <c r="KZK149" s="61"/>
      <c r="KZL149" s="83"/>
      <c r="KZM149" s="57"/>
      <c r="KZN149" s="56"/>
      <c r="KZO149" s="59"/>
      <c r="KZP149" s="60"/>
      <c r="KZQ149" s="61"/>
      <c r="KZR149" s="83"/>
      <c r="KZS149" s="57"/>
      <c r="KZT149" s="56"/>
      <c r="KZU149" s="59"/>
      <c r="KZV149" s="60"/>
      <c r="KZW149" s="61"/>
      <c r="KZX149" s="83"/>
      <c r="KZY149" s="57"/>
      <c r="KZZ149" s="56"/>
      <c r="LAA149" s="59"/>
      <c r="LAB149" s="60"/>
      <c r="LAC149" s="61"/>
      <c r="LAD149" s="83"/>
      <c r="LAE149" s="57"/>
      <c r="LAF149" s="56"/>
      <c r="LAG149" s="59"/>
      <c r="LAH149" s="60"/>
      <c r="LAI149" s="61"/>
      <c r="LAJ149" s="83"/>
      <c r="LAK149" s="57"/>
      <c r="LAL149" s="56"/>
      <c r="LAM149" s="59"/>
      <c r="LAN149" s="60"/>
      <c r="LAO149" s="61"/>
      <c r="LAP149" s="83"/>
      <c r="LAQ149" s="57"/>
      <c r="LAR149" s="56"/>
      <c r="LAS149" s="59"/>
      <c r="LAT149" s="60"/>
      <c r="LAU149" s="61"/>
      <c r="LAV149" s="83"/>
      <c r="LAW149" s="57"/>
      <c r="LAX149" s="56"/>
      <c r="LAY149" s="59"/>
      <c r="LAZ149" s="60"/>
      <c r="LBA149" s="61"/>
      <c r="LBB149" s="83"/>
      <c r="LBC149" s="57"/>
      <c r="LBD149" s="56"/>
      <c r="LBE149" s="59"/>
      <c r="LBF149" s="60"/>
      <c r="LBG149" s="61"/>
      <c r="LBH149" s="83"/>
      <c r="LBI149" s="57"/>
      <c r="LBJ149" s="56"/>
      <c r="LBK149" s="59"/>
      <c r="LBL149" s="60"/>
      <c r="LBM149" s="61"/>
      <c r="LBN149" s="83"/>
      <c r="LBO149" s="57"/>
      <c r="LBP149" s="56"/>
      <c r="LBQ149" s="59"/>
      <c r="LBR149" s="60"/>
      <c r="LBS149" s="61"/>
      <c r="LBT149" s="83"/>
      <c r="LBU149" s="57"/>
      <c r="LBV149" s="56"/>
      <c r="LBW149" s="59"/>
      <c r="LBX149" s="60"/>
      <c r="LBY149" s="61"/>
      <c r="LBZ149" s="83"/>
      <c r="LCA149" s="57"/>
      <c r="LCB149" s="56"/>
      <c r="LCC149" s="59"/>
      <c r="LCD149" s="60"/>
      <c r="LCE149" s="61"/>
      <c r="LCF149" s="83"/>
      <c r="LCG149" s="57"/>
      <c r="LCH149" s="56"/>
      <c r="LCI149" s="59"/>
      <c r="LCJ149" s="60"/>
      <c r="LCK149" s="61"/>
      <c r="LCL149" s="83"/>
      <c r="LCM149" s="57"/>
      <c r="LCN149" s="56"/>
      <c r="LCO149" s="59"/>
      <c r="LCP149" s="60"/>
      <c r="LCQ149" s="61"/>
      <c r="LCR149" s="83"/>
      <c r="LCS149" s="57"/>
      <c r="LCT149" s="56"/>
      <c r="LCU149" s="59"/>
      <c r="LCV149" s="60"/>
      <c r="LCW149" s="61"/>
      <c r="LCX149" s="83"/>
      <c r="LCY149" s="57"/>
      <c r="LCZ149" s="56"/>
      <c r="LDA149" s="59"/>
      <c r="LDB149" s="60"/>
      <c r="LDC149" s="61"/>
      <c r="LDD149" s="83"/>
      <c r="LDE149" s="57"/>
      <c r="LDF149" s="56"/>
      <c r="LDG149" s="59"/>
      <c r="LDH149" s="60"/>
      <c r="LDI149" s="61"/>
      <c r="LDJ149" s="83"/>
      <c r="LDK149" s="57"/>
      <c r="LDL149" s="56"/>
      <c r="LDM149" s="59"/>
      <c r="LDN149" s="60"/>
      <c r="LDO149" s="61"/>
      <c r="LDP149" s="83"/>
      <c r="LDQ149" s="57"/>
      <c r="LDR149" s="56"/>
      <c r="LDS149" s="59"/>
      <c r="LDT149" s="60"/>
      <c r="LDU149" s="61"/>
      <c r="LDV149" s="83"/>
      <c r="LDW149" s="57"/>
      <c r="LDX149" s="56"/>
      <c r="LDY149" s="59"/>
      <c r="LDZ149" s="60"/>
      <c r="LEA149" s="61"/>
      <c r="LEB149" s="83"/>
      <c r="LEC149" s="57"/>
      <c r="LED149" s="56"/>
      <c r="LEE149" s="59"/>
      <c r="LEF149" s="60"/>
      <c r="LEG149" s="61"/>
      <c r="LEH149" s="83"/>
      <c r="LEI149" s="57"/>
      <c r="LEJ149" s="56"/>
      <c r="LEK149" s="59"/>
      <c r="LEL149" s="60"/>
      <c r="LEM149" s="61"/>
      <c r="LEN149" s="83"/>
      <c r="LEO149" s="57"/>
      <c r="LEP149" s="56"/>
      <c r="LEQ149" s="59"/>
      <c r="LER149" s="60"/>
      <c r="LES149" s="61"/>
      <c r="LET149" s="83"/>
      <c r="LEU149" s="57"/>
      <c r="LEV149" s="56"/>
      <c r="LEW149" s="59"/>
      <c r="LEX149" s="60"/>
      <c r="LEY149" s="61"/>
      <c r="LEZ149" s="83"/>
      <c r="LFA149" s="57"/>
      <c r="LFB149" s="56"/>
      <c r="LFC149" s="59"/>
      <c r="LFD149" s="60"/>
      <c r="LFE149" s="61"/>
      <c r="LFF149" s="83"/>
      <c r="LFG149" s="57"/>
      <c r="LFH149" s="56"/>
      <c r="LFI149" s="59"/>
      <c r="LFJ149" s="60"/>
      <c r="LFK149" s="61"/>
      <c r="LFL149" s="83"/>
      <c r="LFM149" s="57"/>
      <c r="LFN149" s="56"/>
      <c r="LFO149" s="59"/>
      <c r="LFP149" s="60"/>
      <c r="LFQ149" s="61"/>
      <c r="LFR149" s="83"/>
      <c r="LFS149" s="57"/>
      <c r="LFT149" s="56"/>
      <c r="LFU149" s="59"/>
      <c r="LFV149" s="60"/>
      <c r="LFW149" s="61"/>
      <c r="LFX149" s="83"/>
      <c r="LFY149" s="57"/>
      <c r="LFZ149" s="56"/>
      <c r="LGA149" s="59"/>
      <c r="LGB149" s="60"/>
      <c r="LGC149" s="61"/>
      <c r="LGD149" s="83"/>
      <c r="LGE149" s="57"/>
      <c r="LGF149" s="56"/>
      <c r="LGG149" s="59"/>
      <c r="LGH149" s="60"/>
      <c r="LGI149" s="61"/>
      <c r="LGJ149" s="83"/>
      <c r="LGK149" s="57"/>
      <c r="LGL149" s="56"/>
      <c r="LGM149" s="59"/>
      <c r="LGN149" s="60"/>
      <c r="LGO149" s="61"/>
      <c r="LGP149" s="83"/>
      <c r="LGQ149" s="57"/>
      <c r="LGR149" s="56"/>
      <c r="LGS149" s="59"/>
      <c r="LGT149" s="60"/>
      <c r="LGU149" s="61"/>
      <c r="LGV149" s="83"/>
      <c r="LGW149" s="57"/>
      <c r="LGX149" s="56"/>
      <c r="LGY149" s="59"/>
      <c r="LGZ149" s="60"/>
      <c r="LHA149" s="61"/>
      <c r="LHB149" s="83"/>
      <c r="LHC149" s="57"/>
      <c r="LHD149" s="56"/>
      <c r="LHE149" s="59"/>
      <c r="LHF149" s="60"/>
      <c r="LHG149" s="61"/>
      <c r="LHH149" s="83"/>
      <c r="LHI149" s="57"/>
      <c r="LHJ149" s="56"/>
      <c r="LHK149" s="59"/>
      <c r="LHL149" s="60"/>
      <c r="LHM149" s="61"/>
      <c r="LHN149" s="83"/>
      <c r="LHO149" s="57"/>
      <c r="LHP149" s="56"/>
      <c r="LHQ149" s="59"/>
      <c r="LHR149" s="60"/>
      <c r="LHS149" s="61"/>
      <c r="LHT149" s="83"/>
      <c r="LHU149" s="57"/>
      <c r="LHV149" s="56"/>
      <c r="LHW149" s="59"/>
      <c r="LHX149" s="60"/>
      <c r="LHY149" s="61"/>
      <c r="LHZ149" s="83"/>
      <c r="LIA149" s="57"/>
      <c r="LIB149" s="56"/>
      <c r="LIC149" s="59"/>
      <c r="LID149" s="60"/>
      <c r="LIE149" s="61"/>
      <c r="LIF149" s="83"/>
      <c r="LIG149" s="57"/>
      <c r="LIH149" s="56"/>
      <c r="LII149" s="59"/>
      <c r="LIJ149" s="60"/>
      <c r="LIK149" s="61"/>
      <c r="LIL149" s="83"/>
      <c r="LIM149" s="57"/>
      <c r="LIN149" s="56"/>
      <c r="LIO149" s="59"/>
      <c r="LIP149" s="60"/>
      <c r="LIQ149" s="61"/>
      <c r="LIR149" s="83"/>
      <c r="LIS149" s="57"/>
      <c r="LIT149" s="56"/>
      <c r="LIU149" s="59"/>
      <c r="LIV149" s="60"/>
      <c r="LIW149" s="61"/>
      <c r="LIX149" s="83"/>
      <c r="LIY149" s="57"/>
      <c r="LIZ149" s="56"/>
      <c r="LJA149" s="59"/>
      <c r="LJB149" s="60"/>
      <c r="LJC149" s="61"/>
      <c r="LJD149" s="83"/>
      <c r="LJE149" s="57"/>
      <c r="LJF149" s="56"/>
      <c r="LJG149" s="59"/>
      <c r="LJH149" s="60"/>
      <c r="LJI149" s="61"/>
      <c r="LJJ149" s="83"/>
      <c r="LJK149" s="57"/>
      <c r="LJL149" s="56"/>
      <c r="LJM149" s="59"/>
      <c r="LJN149" s="60"/>
      <c r="LJO149" s="61"/>
      <c r="LJP149" s="83"/>
      <c r="LJQ149" s="57"/>
      <c r="LJR149" s="56"/>
      <c r="LJS149" s="59"/>
      <c r="LJT149" s="60"/>
      <c r="LJU149" s="61"/>
      <c r="LJV149" s="83"/>
      <c r="LJW149" s="57"/>
      <c r="LJX149" s="56"/>
      <c r="LJY149" s="59"/>
      <c r="LJZ149" s="60"/>
      <c r="LKA149" s="61"/>
      <c r="LKB149" s="83"/>
      <c r="LKC149" s="57"/>
      <c r="LKD149" s="56"/>
      <c r="LKE149" s="59"/>
      <c r="LKF149" s="60"/>
      <c r="LKG149" s="61"/>
      <c r="LKH149" s="83"/>
      <c r="LKI149" s="57"/>
      <c r="LKJ149" s="56"/>
      <c r="LKK149" s="59"/>
      <c r="LKL149" s="60"/>
      <c r="LKM149" s="61"/>
      <c r="LKN149" s="83"/>
      <c r="LKO149" s="57"/>
      <c r="LKP149" s="56"/>
      <c r="LKQ149" s="59"/>
      <c r="LKR149" s="60"/>
      <c r="LKS149" s="61"/>
      <c r="LKT149" s="83"/>
      <c r="LKU149" s="57"/>
      <c r="LKV149" s="56"/>
      <c r="LKW149" s="59"/>
      <c r="LKX149" s="60"/>
      <c r="LKY149" s="61"/>
      <c r="LKZ149" s="83"/>
      <c r="LLA149" s="57"/>
      <c r="LLB149" s="56"/>
      <c r="LLC149" s="59"/>
      <c r="LLD149" s="60"/>
      <c r="LLE149" s="61"/>
      <c r="LLF149" s="83"/>
      <c r="LLG149" s="57"/>
      <c r="LLH149" s="56"/>
      <c r="LLI149" s="59"/>
      <c r="LLJ149" s="60"/>
      <c r="LLK149" s="61"/>
      <c r="LLL149" s="83"/>
      <c r="LLM149" s="57"/>
      <c r="LLN149" s="56"/>
      <c r="LLO149" s="59"/>
      <c r="LLP149" s="60"/>
      <c r="LLQ149" s="61"/>
      <c r="LLR149" s="83"/>
      <c r="LLS149" s="57"/>
      <c r="LLT149" s="56"/>
      <c r="LLU149" s="59"/>
      <c r="LLV149" s="60"/>
      <c r="LLW149" s="61"/>
      <c r="LLX149" s="83"/>
      <c r="LLY149" s="57"/>
      <c r="LLZ149" s="56"/>
      <c r="LMA149" s="59"/>
      <c r="LMB149" s="60"/>
      <c r="LMC149" s="61"/>
      <c r="LMD149" s="83"/>
      <c r="LME149" s="57"/>
      <c r="LMF149" s="56"/>
      <c r="LMG149" s="59"/>
      <c r="LMH149" s="60"/>
      <c r="LMI149" s="61"/>
      <c r="LMJ149" s="83"/>
      <c r="LMK149" s="57"/>
      <c r="LML149" s="56"/>
      <c r="LMM149" s="59"/>
      <c r="LMN149" s="60"/>
      <c r="LMO149" s="61"/>
      <c r="LMP149" s="83"/>
      <c r="LMQ149" s="57"/>
      <c r="LMR149" s="56"/>
      <c r="LMS149" s="59"/>
      <c r="LMT149" s="60"/>
      <c r="LMU149" s="61"/>
      <c r="LMV149" s="83"/>
      <c r="LMW149" s="57"/>
      <c r="LMX149" s="56"/>
      <c r="LMY149" s="59"/>
      <c r="LMZ149" s="60"/>
      <c r="LNA149" s="61"/>
      <c r="LNB149" s="83"/>
      <c r="LNC149" s="57"/>
      <c r="LND149" s="56"/>
      <c r="LNE149" s="59"/>
      <c r="LNF149" s="60"/>
      <c r="LNG149" s="61"/>
      <c r="LNH149" s="83"/>
      <c r="LNI149" s="57"/>
      <c r="LNJ149" s="56"/>
      <c r="LNK149" s="59"/>
      <c r="LNL149" s="60"/>
      <c r="LNM149" s="61"/>
      <c r="LNN149" s="83"/>
      <c r="LNO149" s="57"/>
      <c r="LNP149" s="56"/>
      <c r="LNQ149" s="59"/>
      <c r="LNR149" s="60"/>
      <c r="LNS149" s="61"/>
      <c r="LNT149" s="83"/>
      <c r="LNU149" s="57"/>
      <c r="LNV149" s="56"/>
      <c r="LNW149" s="59"/>
      <c r="LNX149" s="60"/>
      <c r="LNY149" s="61"/>
      <c r="LNZ149" s="83"/>
      <c r="LOA149" s="57"/>
      <c r="LOB149" s="56"/>
      <c r="LOC149" s="59"/>
      <c r="LOD149" s="60"/>
      <c r="LOE149" s="61"/>
      <c r="LOF149" s="83"/>
      <c r="LOG149" s="57"/>
      <c r="LOH149" s="56"/>
      <c r="LOI149" s="59"/>
      <c r="LOJ149" s="60"/>
      <c r="LOK149" s="61"/>
      <c r="LOL149" s="83"/>
      <c r="LOM149" s="57"/>
      <c r="LON149" s="56"/>
      <c r="LOO149" s="59"/>
      <c r="LOP149" s="60"/>
      <c r="LOQ149" s="61"/>
      <c r="LOR149" s="83"/>
      <c r="LOS149" s="57"/>
      <c r="LOT149" s="56"/>
      <c r="LOU149" s="59"/>
      <c r="LOV149" s="60"/>
      <c r="LOW149" s="61"/>
      <c r="LOX149" s="83"/>
      <c r="LOY149" s="57"/>
      <c r="LOZ149" s="56"/>
      <c r="LPA149" s="59"/>
      <c r="LPB149" s="60"/>
      <c r="LPC149" s="61"/>
      <c r="LPD149" s="83"/>
      <c r="LPE149" s="57"/>
      <c r="LPF149" s="56"/>
      <c r="LPG149" s="59"/>
      <c r="LPH149" s="60"/>
      <c r="LPI149" s="61"/>
      <c r="LPJ149" s="83"/>
      <c r="LPK149" s="57"/>
      <c r="LPL149" s="56"/>
      <c r="LPM149" s="59"/>
      <c r="LPN149" s="60"/>
      <c r="LPO149" s="61"/>
      <c r="LPP149" s="83"/>
      <c r="LPQ149" s="57"/>
      <c r="LPR149" s="56"/>
      <c r="LPS149" s="59"/>
      <c r="LPT149" s="60"/>
      <c r="LPU149" s="61"/>
      <c r="LPV149" s="83"/>
      <c r="LPW149" s="57"/>
      <c r="LPX149" s="56"/>
      <c r="LPY149" s="59"/>
      <c r="LPZ149" s="60"/>
      <c r="LQA149" s="61"/>
      <c r="LQB149" s="83"/>
      <c r="LQC149" s="57"/>
      <c r="LQD149" s="56"/>
      <c r="LQE149" s="59"/>
      <c r="LQF149" s="60"/>
      <c r="LQG149" s="61"/>
      <c r="LQH149" s="83"/>
      <c r="LQI149" s="57"/>
      <c r="LQJ149" s="56"/>
      <c r="LQK149" s="59"/>
      <c r="LQL149" s="60"/>
      <c r="LQM149" s="61"/>
      <c r="LQN149" s="83"/>
      <c r="LQO149" s="57"/>
      <c r="LQP149" s="56"/>
      <c r="LQQ149" s="59"/>
      <c r="LQR149" s="60"/>
      <c r="LQS149" s="61"/>
      <c r="LQT149" s="83"/>
      <c r="LQU149" s="57"/>
      <c r="LQV149" s="56"/>
      <c r="LQW149" s="59"/>
      <c r="LQX149" s="60"/>
      <c r="LQY149" s="61"/>
      <c r="LQZ149" s="83"/>
      <c r="LRA149" s="57"/>
      <c r="LRB149" s="56"/>
      <c r="LRC149" s="59"/>
      <c r="LRD149" s="60"/>
      <c r="LRE149" s="61"/>
      <c r="LRF149" s="83"/>
      <c r="LRG149" s="57"/>
      <c r="LRH149" s="56"/>
      <c r="LRI149" s="59"/>
      <c r="LRJ149" s="60"/>
      <c r="LRK149" s="61"/>
      <c r="LRL149" s="83"/>
      <c r="LRM149" s="57"/>
      <c r="LRN149" s="56"/>
      <c r="LRO149" s="59"/>
      <c r="LRP149" s="60"/>
      <c r="LRQ149" s="61"/>
      <c r="LRR149" s="83"/>
      <c r="LRS149" s="57"/>
      <c r="LRT149" s="56"/>
      <c r="LRU149" s="59"/>
      <c r="LRV149" s="60"/>
      <c r="LRW149" s="61"/>
      <c r="LRX149" s="83"/>
      <c r="LRY149" s="57"/>
      <c r="LRZ149" s="56"/>
      <c r="LSA149" s="59"/>
      <c r="LSB149" s="60"/>
      <c r="LSC149" s="61"/>
      <c r="LSD149" s="83"/>
      <c r="LSE149" s="57"/>
      <c r="LSF149" s="56"/>
      <c r="LSG149" s="59"/>
      <c r="LSH149" s="60"/>
      <c r="LSI149" s="61"/>
      <c r="LSJ149" s="83"/>
      <c r="LSK149" s="57"/>
      <c r="LSL149" s="56"/>
      <c r="LSM149" s="59"/>
      <c r="LSN149" s="60"/>
      <c r="LSO149" s="61"/>
      <c r="LSP149" s="83"/>
      <c r="LSQ149" s="57"/>
      <c r="LSR149" s="56"/>
      <c r="LSS149" s="59"/>
      <c r="LST149" s="60"/>
      <c r="LSU149" s="61"/>
      <c r="LSV149" s="83"/>
      <c r="LSW149" s="57"/>
      <c r="LSX149" s="56"/>
      <c r="LSY149" s="59"/>
      <c r="LSZ149" s="60"/>
      <c r="LTA149" s="61"/>
      <c r="LTB149" s="83"/>
      <c r="LTC149" s="57"/>
      <c r="LTD149" s="56"/>
      <c r="LTE149" s="59"/>
      <c r="LTF149" s="60"/>
      <c r="LTG149" s="61"/>
      <c r="LTH149" s="83"/>
      <c r="LTI149" s="57"/>
      <c r="LTJ149" s="56"/>
      <c r="LTK149" s="59"/>
      <c r="LTL149" s="60"/>
      <c r="LTM149" s="61"/>
      <c r="LTN149" s="83"/>
      <c r="LTO149" s="57"/>
      <c r="LTP149" s="56"/>
      <c r="LTQ149" s="59"/>
      <c r="LTR149" s="60"/>
      <c r="LTS149" s="61"/>
      <c r="LTT149" s="83"/>
      <c r="LTU149" s="57"/>
      <c r="LTV149" s="56"/>
      <c r="LTW149" s="59"/>
      <c r="LTX149" s="60"/>
      <c r="LTY149" s="61"/>
      <c r="LTZ149" s="83"/>
      <c r="LUA149" s="57"/>
      <c r="LUB149" s="56"/>
      <c r="LUC149" s="59"/>
      <c r="LUD149" s="60"/>
      <c r="LUE149" s="61"/>
      <c r="LUF149" s="83"/>
      <c r="LUG149" s="57"/>
      <c r="LUH149" s="56"/>
      <c r="LUI149" s="59"/>
      <c r="LUJ149" s="60"/>
      <c r="LUK149" s="61"/>
      <c r="LUL149" s="83"/>
      <c r="LUM149" s="57"/>
      <c r="LUN149" s="56"/>
      <c r="LUO149" s="59"/>
      <c r="LUP149" s="60"/>
      <c r="LUQ149" s="61"/>
      <c r="LUR149" s="83"/>
      <c r="LUS149" s="57"/>
      <c r="LUT149" s="56"/>
      <c r="LUU149" s="59"/>
      <c r="LUV149" s="60"/>
      <c r="LUW149" s="61"/>
      <c r="LUX149" s="83"/>
      <c r="LUY149" s="57"/>
      <c r="LUZ149" s="56"/>
      <c r="LVA149" s="59"/>
      <c r="LVB149" s="60"/>
      <c r="LVC149" s="61"/>
      <c r="LVD149" s="83"/>
      <c r="LVE149" s="57"/>
      <c r="LVF149" s="56"/>
      <c r="LVG149" s="59"/>
      <c r="LVH149" s="60"/>
      <c r="LVI149" s="61"/>
      <c r="LVJ149" s="83"/>
      <c r="LVK149" s="57"/>
      <c r="LVL149" s="56"/>
      <c r="LVM149" s="59"/>
      <c r="LVN149" s="60"/>
      <c r="LVO149" s="61"/>
      <c r="LVP149" s="83"/>
      <c r="LVQ149" s="57"/>
      <c r="LVR149" s="56"/>
      <c r="LVS149" s="59"/>
      <c r="LVT149" s="60"/>
      <c r="LVU149" s="61"/>
      <c r="LVV149" s="83"/>
      <c r="LVW149" s="57"/>
      <c r="LVX149" s="56"/>
      <c r="LVY149" s="59"/>
      <c r="LVZ149" s="60"/>
      <c r="LWA149" s="61"/>
      <c r="LWB149" s="83"/>
      <c r="LWC149" s="57"/>
      <c r="LWD149" s="56"/>
      <c r="LWE149" s="59"/>
      <c r="LWF149" s="60"/>
      <c r="LWG149" s="61"/>
      <c r="LWH149" s="83"/>
      <c r="LWI149" s="57"/>
      <c r="LWJ149" s="56"/>
      <c r="LWK149" s="59"/>
      <c r="LWL149" s="60"/>
      <c r="LWM149" s="61"/>
      <c r="LWN149" s="83"/>
      <c r="LWO149" s="57"/>
      <c r="LWP149" s="56"/>
      <c r="LWQ149" s="59"/>
      <c r="LWR149" s="60"/>
      <c r="LWS149" s="61"/>
      <c r="LWT149" s="83"/>
      <c r="LWU149" s="57"/>
      <c r="LWV149" s="56"/>
      <c r="LWW149" s="59"/>
      <c r="LWX149" s="60"/>
      <c r="LWY149" s="61"/>
      <c r="LWZ149" s="83"/>
      <c r="LXA149" s="57"/>
      <c r="LXB149" s="56"/>
      <c r="LXC149" s="59"/>
      <c r="LXD149" s="60"/>
      <c r="LXE149" s="61"/>
      <c r="LXF149" s="83"/>
      <c r="LXG149" s="57"/>
      <c r="LXH149" s="56"/>
      <c r="LXI149" s="59"/>
      <c r="LXJ149" s="60"/>
      <c r="LXK149" s="61"/>
      <c r="LXL149" s="83"/>
      <c r="LXM149" s="57"/>
      <c r="LXN149" s="56"/>
      <c r="LXO149" s="59"/>
      <c r="LXP149" s="60"/>
      <c r="LXQ149" s="61"/>
      <c r="LXR149" s="83"/>
      <c r="LXS149" s="57"/>
      <c r="LXT149" s="56"/>
      <c r="LXU149" s="59"/>
      <c r="LXV149" s="60"/>
      <c r="LXW149" s="61"/>
      <c r="LXX149" s="83"/>
      <c r="LXY149" s="57"/>
      <c r="LXZ149" s="56"/>
      <c r="LYA149" s="59"/>
      <c r="LYB149" s="60"/>
      <c r="LYC149" s="61"/>
      <c r="LYD149" s="83"/>
      <c r="LYE149" s="57"/>
      <c r="LYF149" s="56"/>
      <c r="LYG149" s="59"/>
      <c r="LYH149" s="60"/>
      <c r="LYI149" s="61"/>
      <c r="LYJ149" s="83"/>
      <c r="LYK149" s="57"/>
      <c r="LYL149" s="56"/>
      <c r="LYM149" s="59"/>
      <c r="LYN149" s="60"/>
      <c r="LYO149" s="61"/>
      <c r="LYP149" s="83"/>
      <c r="LYQ149" s="57"/>
      <c r="LYR149" s="56"/>
      <c r="LYS149" s="59"/>
      <c r="LYT149" s="60"/>
      <c r="LYU149" s="61"/>
      <c r="LYV149" s="83"/>
      <c r="LYW149" s="57"/>
      <c r="LYX149" s="56"/>
      <c r="LYY149" s="59"/>
      <c r="LYZ149" s="60"/>
      <c r="LZA149" s="61"/>
      <c r="LZB149" s="83"/>
      <c r="LZC149" s="57"/>
      <c r="LZD149" s="56"/>
      <c r="LZE149" s="59"/>
      <c r="LZF149" s="60"/>
      <c r="LZG149" s="61"/>
      <c r="LZH149" s="83"/>
      <c r="LZI149" s="57"/>
      <c r="LZJ149" s="56"/>
      <c r="LZK149" s="59"/>
      <c r="LZL149" s="60"/>
      <c r="LZM149" s="61"/>
      <c r="LZN149" s="83"/>
      <c r="LZO149" s="57"/>
      <c r="LZP149" s="56"/>
      <c r="LZQ149" s="59"/>
      <c r="LZR149" s="60"/>
      <c r="LZS149" s="61"/>
      <c r="LZT149" s="83"/>
      <c r="LZU149" s="57"/>
      <c r="LZV149" s="56"/>
      <c r="LZW149" s="59"/>
      <c r="LZX149" s="60"/>
      <c r="LZY149" s="61"/>
      <c r="LZZ149" s="83"/>
      <c r="MAA149" s="57"/>
      <c r="MAB149" s="56"/>
      <c r="MAC149" s="59"/>
      <c r="MAD149" s="60"/>
      <c r="MAE149" s="61"/>
      <c r="MAF149" s="83"/>
      <c r="MAG149" s="57"/>
      <c r="MAH149" s="56"/>
      <c r="MAI149" s="59"/>
      <c r="MAJ149" s="60"/>
      <c r="MAK149" s="61"/>
      <c r="MAL149" s="83"/>
      <c r="MAM149" s="57"/>
      <c r="MAN149" s="56"/>
      <c r="MAO149" s="59"/>
      <c r="MAP149" s="60"/>
      <c r="MAQ149" s="61"/>
      <c r="MAR149" s="83"/>
      <c r="MAS149" s="57"/>
      <c r="MAT149" s="56"/>
      <c r="MAU149" s="59"/>
      <c r="MAV149" s="60"/>
      <c r="MAW149" s="61"/>
      <c r="MAX149" s="83"/>
      <c r="MAY149" s="57"/>
      <c r="MAZ149" s="56"/>
      <c r="MBA149" s="59"/>
      <c r="MBB149" s="60"/>
      <c r="MBC149" s="61"/>
      <c r="MBD149" s="83"/>
      <c r="MBE149" s="57"/>
      <c r="MBF149" s="56"/>
      <c r="MBG149" s="59"/>
      <c r="MBH149" s="60"/>
      <c r="MBI149" s="61"/>
      <c r="MBJ149" s="83"/>
      <c r="MBK149" s="57"/>
      <c r="MBL149" s="56"/>
      <c r="MBM149" s="59"/>
      <c r="MBN149" s="60"/>
      <c r="MBO149" s="61"/>
      <c r="MBP149" s="83"/>
      <c r="MBQ149" s="57"/>
      <c r="MBR149" s="56"/>
      <c r="MBS149" s="59"/>
      <c r="MBT149" s="60"/>
      <c r="MBU149" s="61"/>
      <c r="MBV149" s="83"/>
      <c r="MBW149" s="57"/>
      <c r="MBX149" s="56"/>
      <c r="MBY149" s="59"/>
      <c r="MBZ149" s="60"/>
      <c r="MCA149" s="61"/>
      <c r="MCB149" s="83"/>
      <c r="MCC149" s="57"/>
      <c r="MCD149" s="56"/>
      <c r="MCE149" s="59"/>
      <c r="MCF149" s="60"/>
      <c r="MCG149" s="61"/>
      <c r="MCH149" s="83"/>
      <c r="MCI149" s="57"/>
      <c r="MCJ149" s="56"/>
      <c r="MCK149" s="59"/>
      <c r="MCL149" s="60"/>
      <c r="MCM149" s="61"/>
      <c r="MCN149" s="83"/>
      <c r="MCO149" s="57"/>
      <c r="MCP149" s="56"/>
      <c r="MCQ149" s="59"/>
      <c r="MCR149" s="60"/>
      <c r="MCS149" s="61"/>
      <c r="MCT149" s="83"/>
      <c r="MCU149" s="57"/>
      <c r="MCV149" s="56"/>
      <c r="MCW149" s="59"/>
      <c r="MCX149" s="60"/>
      <c r="MCY149" s="61"/>
      <c r="MCZ149" s="83"/>
      <c r="MDA149" s="57"/>
      <c r="MDB149" s="56"/>
      <c r="MDC149" s="59"/>
      <c r="MDD149" s="60"/>
      <c r="MDE149" s="61"/>
      <c r="MDF149" s="83"/>
      <c r="MDG149" s="57"/>
      <c r="MDH149" s="56"/>
      <c r="MDI149" s="59"/>
      <c r="MDJ149" s="60"/>
      <c r="MDK149" s="61"/>
      <c r="MDL149" s="83"/>
      <c r="MDM149" s="57"/>
      <c r="MDN149" s="56"/>
      <c r="MDO149" s="59"/>
      <c r="MDP149" s="60"/>
      <c r="MDQ149" s="61"/>
      <c r="MDR149" s="83"/>
      <c r="MDS149" s="57"/>
      <c r="MDT149" s="56"/>
      <c r="MDU149" s="59"/>
      <c r="MDV149" s="60"/>
      <c r="MDW149" s="61"/>
      <c r="MDX149" s="83"/>
      <c r="MDY149" s="57"/>
      <c r="MDZ149" s="56"/>
      <c r="MEA149" s="59"/>
      <c r="MEB149" s="60"/>
      <c r="MEC149" s="61"/>
      <c r="MED149" s="83"/>
      <c r="MEE149" s="57"/>
      <c r="MEF149" s="56"/>
      <c r="MEG149" s="59"/>
      <c r="MEH149" s="60"/>
      <c r="MEI149" s="61"/>
      <c r="MEJ149" s="83"/>
      <c r="MEK149" s="57"/>
      <c r="MEL149" s="56"/>
      <c r="MEM149" s="59"/>
      <c r="MEN149" s="60"/>
      <c r="MEO149" s="61"/>
      <c r="MEP149" s="83"/>
      <c r="MEQ149" s="57"/>
      <c r="MER149" s="56"/>
      <c r="MES149" s="59"/>
      <c r="MET149" s="60"/>
      <c r="MEU149" s="61"/>
      <c r="MEV149" s="83"/>
      <c r="MEW149" s="57"/>
      <c r="MEX149" s="56"/>
      <c r="MEY149" s="59"/>
      <c r="MEZ149" s="60"/>
      <c r="MFA149" s="61"/>
      <c r="MFB149" s="83"/>
      <c r="MFC149" s="57"/>
      <c r="MFD149" s="56"/>
      <c r="MFE149" s="59"/>
      <c r="MFF149" s="60"/>
      <c r="MFG149" s="61"/>
      <c r="MFH149" s="83"/>
      <c r="MFI149" s="57"/>
      <c r="MFJ149" s="56"/>
      <c r="MFK149" s="59"/>
      <c r="MFL149" s="60"/>
      <c r="MFM149" s="61"/>
      <c r="MFN149" s="83"/>
      <c r="MFO149" s="57"/>
      <c r="MFP149" s="56"/>
      <c r="MFQ149" s="59"/>
      <c r="MFR149" s="60"/>
      <c r="MFS149" s="61"/>
      <c r="MFT149" s="83"/>
      <c r="MFU149" s="57"/>
      <c r="MFV149" s="56"/>
      <c r="MFW149" s="59"/>
      <c r="MFX149" s="60"/>
      <c r="MFY149" s="61"/>
      <c r="MFZ149" s="83"/>
      <c r="MGA149" s="57"/>
      <c r="MGB149" s="56"/>
      <c r="MGC149" s="59"/>
      <c r="MGD149" s="60"/>
      <c r="MGE149" s="61"/>
      <c r="MGF149" s="83"/>
      <c r="MGG149" s="57"/>
      <c r="MGH149" s="56"/>
      <c r="MGI149" s="59"/>
      <c r="MGJ149" s="60"/>
      <c r="MGK149" s="61"/>
      <c r="MGL149" s="83"/>
      <c r="MGM149" s="57"/>
      <c r="MGN149" s="56"/>
      <c r="MGO149" s="59"/>
      <c r="MGP149" s="60"/>
      <c r="MGQ149" s="61"/>
      <c r="MGR149" s="83"/>
      <c r="MGS149" s="57"/>
      <c r="MGT149" s="56"/>
      <c r="MGU149" s="59"/>
      <c r="MGV149" s="60"/>
      <c r="MGW149" s="61"/>
      <c r="MGX149" s="83"/>
      <c r="MGY149" s="57"/>
      <c r="MGZ149" s="56"/>
      <c r="MHA149" s="59"/>
      <c r="MHB149" s="60"/>
      <c r="MHC149" s="61"/>
      <c r="MHD149" s="83"/>
      <c r="MHE149" s="57"/>
      <c r="MHF149" s="56"/>
      <c r="MHG149" s="59"/>
      <c r="MHH149" s="60"/>
      <c r="MHI149" s="61"/>
      <c r="MHJ149" s="83"/>
      <c r="MHK149" s="57"/>
      <c r="MHL149" s="56"/>
      <c r="MHM149" s="59"/>
      <c r="MHN149" s="60"/>
      <c r="MHO149" s="61"/>
      <c r="MHP149" s="83"/>
      <c r="MHQ149" s="57"/>
      <c r="MHR149" s="56"/>
      <c r="MHS149" s="59"/>
      <c r="MHT149" s="60"/>
      <c r="MHU149" s="61"/>
      <c r="MHV149" s="83"/>
      <c r="MHW149" s="57"/>
      <c r="MHX149" s="56"/>
      <c r="MHY149" s="59"/>
      <c r="MHZ149" s="60"/>
      <c r="MIA149" s="61"/>
      <c r="MIB149" s="83"/>
      <c r="MIC149" s="57"/>
      <c r="MID149" s="56"/>
      <c r="MIE149" s="59"/>
      <c r="MIF149" s="60"/>
      <c r="MIG149" s="61"/>
      <c r="MIH149" s="83"/>
      <c r="MII149" s="57"/>
      <c r="MIJ149" s="56"/>
      <c r="MIK149" s="59"/>
      <c r="MIL149" s="60"/>
      <c r="MIM149" s="61"/>
      <c r="MIN149" s="83"/>
      <c r="MIO149" s="57"/>
      <c r="MIP149" s="56"/>
      <c r="MIQ149" s="59"/>
      <c r="MIR149" s="60"/>
      <c r="MIS149" s="61"/>
      <c r="MIT149" s="83"/>
      <c r="MIU149" s="57"/>
      <c r="MIV149" s="56"/>
      <c r="MIW149" s="59"/>
      <c r="MIX149" s="60"/>
      <c r="MIY149" s="61"/>
      <c r="MIZ149" s="83"/>
      <c r="MJA149" s="57"/>
      <c r="MJB149" s="56"/>
      <c r="MJC149" s="59"/>
      <c r="MJD149" s="60"/>
      <c r="MJE149" s="61"/>
      <c r="MJF149" s="83"/>
      <c r="MJG149" s="57"/>
      <c r="MJH149" s="56"/>
      <c r="MJI149" s="59"/>
      <c r="MJJ149" s="60"/>
      <c r="MJK149" s="61"/>
      <c r="MJL149" s="83"/>
      <c r="MJM149" s="57"/>
      <c r="MJN149" s="56"/>
      <c r="MJO149" s="59"/>
      <c r="MJP149" s="60"/>
      <c r="MJQ149" s="61"/>
      <c r="MJR149" s="83"/>
      <c r="MJS149" s="57"/>
      <c r="MJT149" s="56"/>
      <c r="MJU149" s="59"/>
      <c r="MJV149" s="60"/>
      <c r="MJW149" s="61"/>
      <c r="MJX149" s="83"/>
      <c r="MJY149" s="57"/>
      <c r="MJZ149" s="56"/>
      <c r="MKA149" s="59"/>
      <c r="MKB149" s="60"/>
      <c r="MKC149" s="61"/>
      <c r="MKD149" s="83"/>
      <c r="MKE149" s="57"/>
      <c r="MKF149" s="56"/>
      <c r="MKG149" s="59"/>
      <c r="MKH149" s="60"/>
      <c r="MKI149" s="61"/>
      <c r="MKJ149" s="83"/>
      <c r="MKK149" s="57"/>
      <c r="MKL149" s="56"/>
      <c r="MKM149" s="59"/>
      <c r="MKN149" s="60"/>
      <c r="MKO149" s="61"/>
      <c r="MKP149" s="83"/>
      <c r="MKQ149" s="57"/>
      <c r="MKR149" s="56"/>
      <c r="MKS149" s="59"/>
      <c r="MKT149" s="60"/>
      <c r="MKU149" s="61"/>
      <c r="MKV149" s="83"/>
      <c r="MKW149" s="57"/>
      <c r="MKX149" s="56"/>
      <c r="MKY149" s="59"/>
      <c r="MKZ149" s="60"/>
      <c r="MLA149" s="61"/>
      <c r="MLB149" s="83"/>
      <c r="MLC149" s="57"/>
      <c r="MLD149" s="56"/>
      <c r="MLE149" s="59"/>
      <c r="MLF149" s="60"/>
      <c r="MLG149" s="61"/>
      <c r="MLH149" s="83"/>
      <c r="MLI149" s="57"/>
      <c r="MLJ149" s="56"/>
      <c r="MLK149" s="59"/>
      <c r="MLL149" s="60"/>
      <c r="MLM149" s="61"/>
      <c r="MLN149" s="83"/>
      <c r="MLO149" s="57"/>
      <c r="MLP149" s="56"/>
      <c r="MLQ149" s="59"/>
      <c r="MLR149" s="60"/>
      <c r="MLS149" s="61"/>
      <c r="MLT149" s="83"/>
      <c r="MLU149" s="57"/>
      <c r="MLV149" s="56"/>
      <c r="MLW149" s="59"/>
      <c r="MLX149" s="60"/>
      <c r="MLY149" s="61"/>
      <c r="MLZ149" s="83"/>
      <c r="MMA149" s="57"/>
      <c r="MMB149" s="56"/>
      <c r="MMC149" s="59"/>
      <c r="MMD149" s="60"/>
      <c r="MME149" s="61"/>
      <c r="MMF149" s="83"/>
      <c r="MMG149" s="57"/>
      <c r="MMH149" s="56"/>
      <c r="MMI149" s="59"/>
      <c r="MMJ149" s="60"/>
      <c r="MMK149" s="61"/>
      <c r="MML149" s="83"/>
      <c r="MMM149" s="57"/>
      <c r="MMN149" s="56"/>
      <c r="MMO149" s="59"/>
      <c r="MMP149" s="60"/>
      <c r="MMQ149" s="61"/>
      <c r="MMR149" s="83"/>
      <c r="MMS149" s="57"/>
      <c r="MMT149" s="56"/>
      <c r="MMU149" s="59"/>
      <c r="MMV149" s="60"/>
      <c r="MMW149" s="61"/>
      <c r="MMX149" s="83"/>
      <c r="MMY149" s="57"/>
      <c r="MMZ149" s="56"/>
      <c r="MNA149" s="59"/>
      <c r="MNB149" s="60"/>
      <c r="MNC149" s="61"/>
      <c r="MND149" s="83"/>
      <c r="MNE149" s="57"/>
      <c r="MNF149" s="56"/>
      <c r="MNG149" s="59"/>
      <c r="MNH149" s="60"/>
      <c r="MNI149" s="61"/>
      <c r="MNJ149" s="83"/>
      <c r="MNK149" s="57"/>
      <c r="MNL149" s="56"/>
      <c r="MNM149" s="59"/>
      <c r="MNN149" s="60"/>
      <c r="MNO149" s="61"/>
      <c r="MNP149" s="83"/>
      <c r="MNQ149" s="57"/>
      <c r="MNR149" s="56"/>
      <c r="MNS149" s="59"/>
      <c r="MNT149" s="60"/>
      <c r="MNU149" s="61"/>
      <c r="MNV149" s="83"/>
      <c r="MNW149" s="57"/>
      <c r="MNX149" s="56"/>
      <c r="MNY149" s="59"/>
      <c r="MNZ149" s="60"/>
      <c r="MOA149" s="61"/>
      <c r="MOB149" s="83"/>
      <c r="MOC149" s="57"/>
      <c r="MOD149" s="56"/>
      <c r="MOE149" s="59"/>
      <c r="MOF149" s="60"/>
      <c r="MOG149" s="61"/>
      <c r="MOH149" s="83"/>
      <c r="MOI149" s="57"/>
      <c r="MOJ149" s="56"/>
      <c r="MOK149" s="59"/>
      <c r="MOL149" s="60"/>
      <c r="MOM149" s="61"/>
      <c r="MON149" s="83"/>
      <c r="MOO149" s="57"/>
      <c r="MOP149" s="56"/>
      <c r="MOQ149" s="59"/>
      <c r="MOR149" s="60"/>
      <c r="MOS149" s="61"/>
      <c r="MOT149" s="83"/>
      <c r="MOU149" s="57"/>
      <c r="MOV149" s="56"/>
      <c r="MOW149" s="59"/>
      <c r="MOX149" s="60"/>
      <c r="MOY149" s="61"/>
      <c r="MOZ149" s="83"/>
      <c r="MPA149" s="57"/>
      <c r="MPB149" s="56"/>
      <c r="MPC149" s="59"/>
      <c r="MPD149" s="60"/>
      <c r="MPE149" s="61"/>
      <c r="MPF149" s="83"/>
      <c r="MPG149" s="57"/>
      <c r="MPH149" s="56"/>
      <c r="MPI149" s="59"/>
      <c r="MPJ149" s="60"/>
      <c r="MPK149" s="61"/>
      <c r="MPL149" s="83"/>
      <c r="MPM149" s="57"/>
      <c r="MPN149" s="56"/>
      <c r="MPO149" s="59"/>
      <c r="MPP149" s="60"/>
      <c r="MPQ149" s="61"/>
      <c r="MPR149" s="83"/>
      <c r="MPS149" s="57"/>
      <c r="MPT149" s="56"/>
      <c r="MPU149" s="59"/>
      <c r="MPV149" s="60"/>
      <c r="MPW149" s="61"/>
      <c r="MPX149" s="83"/>
      <c r="MPY149" s="57"/>
      <c r="MPZ149" s="56"/>
      <c r="MQA149" s="59"/>
      <c r="MQB149" s="60"/>
      <c r="MQC149" s="61"/>
      <c r="MQD149" s="83"/>
      <c r="MQE149" s="57"/>
      <c r="MQF149" s="56"/>
      <c r="MQG149" s="59"/>
      <c r="MQH149" s="60"/>
      <c r="MQI149" s="61"/>
      <c r="MQJ149" s="83"/>
      <c r="MQK149" s="57"/>
      <c r="MQL149" s="56"/>
      <c r="MQM149" s="59"/>
      <c r="MQN149" s="60"/>
      <c r="MQO149" s="61"/>
      <c r="MQP149" s="83"/>
      <c r="MQQ149" s="57"/>
      <c r="MQR149" s="56"/>
      <c r="MQS149" s="59"/>
      <c r="MQT149" s="60"/>
      <c r="MQU149" s="61"/>
      <c r="MQV149" s="83"/>
      <c r="MQW149" s="57"/>
      <c r="MQX149" s="56"/>
      <c r="MQY149" s="59"/>
      <c r="MQZ149" s="60"/>
      <c r="MRA149" s="61"/>
      <c r="MRB149" s="83"/>
      <c r="MRC149" s="57"/>
      <c r="MRD149" s="56"/>
      <c r="MRE149" s="59"/>
      <c r="MRF149" s="60"/>
      <c r="MRG149" s="61"/>
      <c r="MRH149" s="83"/>
      <c r="MRI149" s="57"/>
      <c r="MRJ149" s="56"/>
      <c r="MRK149" s="59"/>
      <c r="MRL149" s="60"/>
      <c r="MRM149" s="61"/>
      <c r="MRN149" s="83"/>
      <c r="MRO149" s="57"/>
      <c r="MRP149" s="56"/>
      <c r="MRQ149" s="59"/>
      <c r="MRR149" s="60"/>
      <c r="MRS149" s="61"/>
      <c r="MRT149" s="83"/>
      <c r="MRU149" s="57"/>
      <c r="MRV149" s="56"/>
      <c r="MRW149" s="59"/>
      <c r="MRX149" s="60"/>
      <c r="MRY149" s="61"/>
      <c r="MRZ149" s="83"/>
      <c r="MSA149" s="57"/>
      <c r="MSB149" s="56"/>
      <c r="MSC149" s="59"/>
      <c r="MSD149" s="60"/>
      <c r="MSE149" s="61"/>
      <c r="MSF149" s="83"/>
      <c r="MSG149" s="57"/>
      <c r="MSH149" s="56"/>
      <c r="MSI149" s="59"/>
      <c r="MSJ149" s="60"/>
      <c r="MSK149" s="61"/>
      <c r="MSL149" s="83"/>
      <c r="MSM149" s="57"/>
      <c r="MSN149" s="56"/>
      <c r="MSO149" s="59"/>
      <c r="MSP149" s="60"/>
      <c r="MSQ149" s="61"/>
      <c r="MSR149" s="83"/>
      <c r="MSS149" s="57"/>
      <c r="MST149" s="56"/>
      <c r="MSU149" s="59"/>
      <c r="MSV149" s="60"/>
      <c r="MSW149" s="61"/>
      <c r="MSX149" s="83"/>
      <c r="MSY149" s="57"/>
      <c r="MSZ149" s="56"/>
      <c r="MTA149" s="59"/>
      <c r="MTB149" s="60"/>
      <c r="MTC149" s="61"/>
      <c r="MTD149" s="83"/>
      <c r="MTE149" s="57"/>
      <c r="MTF149" s="56"/>
      <c r="MTG149" s="59"/>
      <c r="MTH149" s="60"/>
      <c r="MTI149" s="61"/>
      <c r="MTJ149" s="83"/>
      <c r="MTK149" s="57"/>
      <c r="MTL149" s="56"/>
      <c r="MTM149" s="59"/>
      <c r="MTN149" s="60"/>
      <c r="MTO149" s="61"/>
      <c r="MTP149" s="83"/>
      <c r="MTQ149" s="57"/>
      <c r="MTR149" s="56"/>
      <c r="MTS149" s="59"/>
      <c r="MTT149" s="60"/>
      <c r="MTU149" s="61"/>
      <c r="MTV149" s="83"/>
      <c r="MTW149" s="57"/>
      <c r="MTX149" s="56"/>
      <c r="MTY149" s="59"/>
      <c r="MTZ149" s="60"/>
      <c r="MUA149" s="61"/>
      <c r="MUB149" s="83"/>
      <c r="MUC149" s="57"/>
      <c r="MUD149" s="56"/>
      <c r="MUE149" s="59"/>
      <c r="MUF149" s="60"/>
      <c r="MUG149" s="61"/>
      <c r="MUH149" s="83"/>
      <c r="MUI149" s="57"/>
      <c r="MUJ149" s="56"/>
      <c r="MUK149" s="59"/>
      <c r="MUL149" s="60"/>
      <c r="MUM149" s="61"/>
      <c r="MUN149" s="83"/>
      <c r="MUO149" s="57"/>
      <c r="MUP149" s="56"/>
      <c r="MUQ149" s="59"/>
      <c r="MUR149" s="60"/>
      <c r="MUS149" s="61"/>
      <c r="MUT149" s="83"/>
      <c r="MUU149" s="57"/>
      <c r="MUV149" s="56"/>
      <c r="MUW149" s="59"/>
      <c r="MUX149" s="60"/>
      <c r="MUY149" s="61"/>
      <c r="MUZ149" s="83"/>
      <c r="MVA149" s="57"/>
      <c r="MVB149" s="56"/>
      <c r="MVC149" s="59"/>
      <c r="MVD149" s="60"/>
      <c r="MVE149" s="61"/>
      <c r="MVF149" s="83"/>
      <c r="MVG149" s="57"/>
      <c r="MVH149" s="56"/>
      <c r="MVI149" s="59"/>
      <c r="MVJ149" s="60"/>
      <c r="MVK149" s="61"/>
      <c r="MVL149" s="83"/>
      <c r="MVM149" s="57"/>
      <c r="MVN149" s="56"/>
      <c r="MVO149" s="59"/>
      <c r="MVP149" s="60"/>
      <c r="MVQ149" s="61"/>
      <c r="MVR149" s="83"/>
      <c r="MVS149" s="57"/>
      <c r="MVT149" s="56"/>
      <c r="MVU149" s="59"/>
      <c r="MVV149" s="60"/>
      <c r="MVW149" s="61"/>
      <c r="MVX149" s="83"/>
      <c r="MVY149" s="57"/>
      <c r="MVZ149" s="56"/>
      <c r="MWA149" s="59"/>
      <c r="MWB149" s="60"/>
      <c r="MWC149" s="61"/>
      <c r="MWD149" s="83"/>
      <c r="MWE149" s="57"/>
      <c r="MWF149" s="56"/>
      <c r="MWG149" s="59"/>
      <c r="MWH149" s="60"/>
      <c r="MWI149" s="61"/>
      <c r="MWJ149" s="83"/>
      <c r="MWK149" s="57"/>
      <c r="MWL149" s="56"/>
      <c r="MWM149" s="59"/>
      <c r="MWN149" s="60"/>
      <c r="MWO149" s="61"/>
      <c r="MWP149" s="83"/>
      <c r="MWQ149" s="57"/>
      <c r="MWR149" s="56"/>
      <c r="MWS149" s="59"/>
      <c r="MWT149" s="60"/>
      <c r="MWU149" s="61"/>
      <c r="MWV149" s="83"/>
      <c r="MWW149" s="57"/>
      <c r="MWX149" s="56"/>
      <c r="MWY149" s="59"/>
      <c r="MWZ149" s="60"/>
      <c r="MXA149" s="61"/>
      <c r="MXB149" s="83"/>
      <c r="MXC149" s="57"/>
      <c r="MXD149" s="56"/>
      <c r="MXE149" s="59"/>
      <c r="MXF149" s="60"/>
      <c r="MXG149" s="61"/>
      <c r="MXH149" s="83"/>
      <c r="MXI149" s="57"/>
      <c r="MXJ149" s="56"/>
      <c r="MXK149" s="59"/>
      <c r="MXL149" s="60"/>
      <c r="MXM149" s="61"/>
      <c r="MXN149" s="83"/>
      <c r="MXO149" s="57"/>
      <c r="MXP149" s="56"/>
      <c r="MXQ149" s="59"/>
      <c r="MXR149" s="60"/>
      <c r="MXS149" s="61"/>
      <c r="MXT149" s="83"/>
      <c r="MXU149" s="57"/>
      <c r="MXV149" s="56"/>
      <c r="MXW149" s="59"/>
      <c r="MXX149" s="60"/>
      <c r="MXY149" s="61"/>
      <c r="MXZ149" s="83"/>
      <c r="MYA149" s="57"/>
      <c r="MYB149" s="56"/>
      <c r="MYC149" s="59"/>
      <c r="MYD149" s="60"/>
      <c r="MYE149" s="61"/>
      <c r="MYF149" s="83"/>
      <c r="MYG149" s="57"/>
      <c r="MYH149" s="56"/>
      <c r="MYI149" s="59"/>
      <c r="MYJ149" s="60"/>
      <c r="MYK149" s="61"/>
      <c r="MYL149" s="83"/>
      <c r="MYM149" s="57"/>
      <c r="MYN149" s="56"/>
      <c r="MYO149" s="59"/>
      <c r="MYP149" s="60"/>
      <c r="MYQ149" s="61"/>
      <c r="MYR149" s="83"/>
      <c r="MYS149" s="57"/>
      <c r="MYT149" s="56"/>
      <c r="MYU149" s="59"/>
      <c r="MYV149" s="60"/>
      <c r="MYW149" s="61"/>
      <c r="MYX149" s="83"/>
      <c r="MYY149" s="57"/>
      <c r="MYZ149" s="56"/>
      <c r="MZA149" s="59"/>
      <c r="MZB149" s="60"/>
      <c r="MZC149" s="61"/>
      <c r="MZD149" s="83"/>
      <c r="MZE149" s="57"/>
      <c r="MZF149" s="56"/>
      <c r="MZG149" s="59"/>
      <c r="MZH149" s="60"/>
      <c r="MZI149" s="61"/>
      <c r="MZJ149" s="83"/>
      <c r="MZK149" s="57"/>
      <c r="MZL149" s="56"/>
      <c r="MZM149" s="59"/>
      <c r="MZN149" s="60"/>
      <c r="MZO149" s="61"/>
      <c r="MZP149" s="83"/>
      <c r="MZQ149" s="57"/>
      <c r="MZR149" s="56"/>
      <c r="MZS149" s="59"/>
      <c r="MZT149" s="60"/>
      <c r="MZU149" s="61"/>
      <c r="MZV149" s="83"/>
      <c r="MZW149" s="57"/>
      <c r="MZX149" s="56"/>
      <c r="MZY149" s="59"/>
      <c r="MZZ149" s="60"/>
      <c r="NAA149" s="61"/>
      <c r="NAB149" s="83"/>
      <c r="NAC149" s="57"/>
      <c r="NAD149" s="56"/>
      <c r="NAE149" s="59"/>
      <c r="NAF149" s="60"/>
      <c r="NAG149" s="61"/>
      <c r="NAH149" s="83"/>
      <c r="NAI149" s="57"/>
      <c r="NAJ149" s="56"/>
      <c r="NAK149" s="59"/>
      <c r="NAL149" s="60"/>
      <c r="NAM149" s="61"/>
      <c r="NAN149" s="83"/>
      <c r="NAO149" s="57"/>
      <c r="NAP149" s="56"/>
      <c r="NAQ149" s="59"/>
      <c r="NAR149" s="60"/>
      <c r="NAS149" s="61"/>
      <c r="NAT149" s="83"/>
      <c r="NAU149" s="57"/>
      <c r="NAV149" s="56"/>
      <c r="NAW149" s="59"/>
      <c r="NAX149" s="60"/>
      <c r="NAY149" s="61"/>
      <c r="NAZ149" s="83"/>
      <c r="NBA149" s="57"/>
      <c r="NBB149" s="56"/>
      <c r="NBC149" s="59"/>
      <c r="NBD149" s="60"/>
      <c r="NBE149" s="61"/>
      <c r="NBF149" s="83"/>
      <c r="NBG149" s="57"/>
      <c r="NBH149" s="56"/>
      <c r="NBI149" s="59"/>
      <c r="NBJ149" s="60"/>
      <c r="NBK149" s="61"/>
      <c r="NBL149" s="83"/>
      <c r="NBM149" s="57"/>
      <c r="NBN149" s="56"/>
      <c r="NBO149" s="59"/>
      <c r="NBP149" s="60"/>
      <c r="NBQ149" s="61"/>
      <c r="NBR149" s="83"/>
      <c r="NBS149" s="57"/>
      <c r="NBT149" s="56"/>
      <c r="NBU149" s="59"/>
      <c r="NBV149" s="60"/>
      <c r="NBW149" s="61"/>
      <c r="NBX149" s="83"/>
      <c r="NBY149" s="57"/>
      <c r="NBZ149" s="56"/>
      <c r="NCA149" s="59"/>
      <c r="NCB149" s="60"/>
      <c r="NCC149" s="61"/>
      <c r="NCD149" s="83"/>
      <c r="NCE149" s="57"/>
      <c r="NCF149" s="56"/>
      <c r="NCG149" s="59"/>
      <c r="NCH149" s="60"/>
      <c r="NCI149" s="61"/>
      <c r="NCJ149" s="83"/>
      <c r="NCK149" s="57"/>
      <c r="NCL149" s="56"/>
      <c r="NCM149" s="59"/>
      <c r="NCN149" s="60"/>
      <c r="NCO149" s="61"/>
      <c r="NCP149" s="83"/>
      <c r="NCQ149" s="57"/>
      <c r="NCR149" s="56"/>
      <c r="NCS149" s="59"/>
      <c r="NCT149" s="60"/>
      <c r="NCU149" s="61"/>
      <c r="NCV149" s="83"/>
      <c r="NCW149" s="57"/>
      <c r="NCX149" s="56"/>
      <c r="NCY149" s="59"/>
      <c r="NCZ149" s="60"/>
      <c r="NDA149" s="61"/>
      <c r="NDB149" s="83"/>
      <c r="NDC149" s="57"/>
      <c r="NDD149" s="56"/>
      <c r="NDE149" s="59"/>
      <c r="NDF149" s="60"/>
      <c r="NDG149" s="61"/>
      <c r="NDH149" s="83"/>
      <c r="NDI149" s="57"/>
      <c r="NDJ149" s="56"/>
      <c r="NDK149" s="59"/>
      <c r="NDL149" s="60"/>
      <c r="NDM149" s="61"/>
      <c r="NDN149" s="83"/>
      <c r="NDO149" s="57"/>
      <c r="NDP149" s="56"/>
      <c r="NDQ149" s="59"/>
      <c r="NDR149" s="60"/>
      <c r="NDS149" s="61"/>
      <c r="NDT149" s="83"/>
      <c r="NDU149" s="57"/>
      <c r="NDV149" s="56"/>
      <c r="NDW149" s="59"/>
      <c r="NDX149" s="60"/>
      <c r="NDY149" s="61"/>
      <c r="NDZ149" s="83"/>
      <c r="NEA149" s="57"/>
      <c r="NEB149" s="56"/>
      <c r="NEC149" s="59"/>
      <c r="NED149" s="60"/>
      <c r="NEE149" s="61"/>
      <c r="NEF149" s="83"/>
      <c r="NEG149" s="57"/>
      <c r="NEH149" s="56"/>
      <c r="NEI149" s="59"/>
      <c r="NEJ149" s="60"/>
      <c r="NEK149" s="61"/>
      <c r="NEL149" s="83"/>
      <c r="NEM149" s="57"/>
      <c r="NEN149" s="56"/>
      <c r="NEO149" s="59"/>
      <c r="NEP149" s="60"/>
      <c r="NEQ149" s="61"/>
      <c r="NER149" s="83"/>
      <c r="NES149" s="57"/>
      <c r="NET149" s="56"/>
      <c r="NEU149" s="59"/>
      <c r="NEV149" s="60"/>
      <c r="NEW149" s="61"/>
      <c r="NEX149" s="83"/>
      <c r="NEY149" s="57"/>
      <c r="NEZ149" s="56"/>
      <c r="NFA149" s="59"/>
      <c r="NFB149" s="60"/>
      <c r="NFC149" s="61"/>
      <c r="NFD149" s="83"/>
      <c r="NFE149" s="57"/>
      <c r="NFF149" s="56"/>
      <c r="NFG149" s="59"/>
      <c r="NFH149" s="60"/>
      <c r="NFI149" s="61"/>
      <c r="NFJ149" s="83"/>
      <c r="NFK149" s="57"/>
      <c r="NFL149" s="56"/>
      <c r="NFM149" s="59"/>
      <c r="NFN149" s="60"/>
      <c r="NFO149" s="61"/>
      <c r="NFP149" s="83"/>
      <c r="NFQ149" s="57"/>
      <c r="NFR149" s="56"/>
      <c r="NFS149" s="59"/>
      <c r="NFT149" s="60"/>
      <c r="NFU149" s="61"/>
      <c r="NFV149" s="83"/>
      <c r="NFW149" s="57"/>
      <c r="NFX149" s="56"/>
      <c r="NFY149" s="59"/>
      <c r="NFZ149" s="60"/>
      <c r="NGA149" s="61"/>
      <c r="NGB149" s="83"/>
      <c r="NGC149" s="57"/>
      <c r="NGD149" s="56"/>
      <c r="NGE149" s="59"/>
      <c r="NGF149" s="60"/>
      <c r="NGG149" s="61"/>
      <c r="NGH149" s="83"/>
      <c r="NGI149" s="57"/>
      <c r="NGJ149" s="56"/>
      <c r="NGK149" s="59"/>
      <c r="NGL149" s="60"/>
      <c r="NGM149" s="61"/>
      <c r="NGN149" s="83"/>
      <c r="NGO149" s="57"/>
      <c r="NGP149" s="56"/>
      <c r="NGQ149" s="59"/>
      <c r="NGR149" s="60"/>
      <c r="NGS149" s="61"/>
      <c r="NGT149" s="83"/>
      <c r="NGU149" s="57"/>
      <c r="NGV149" s="56"/>
      <c r="NGW149" s="59"/>
      <c r="NGX149" s="60"/>
      <c r="NGY149" s="61"/>
      <c r="NGZ149" s="83"/>
      <c r="NHA149" s="57"/>
      <c r="NHB149" s="56"/>
      <c r="NHC149" s="59"/>
      <c r="NHD149" s="60"/>
      <c r="NHE149" s="61"/>
      <c r="NHF149" s="83"/>
      <c r="NHG149" s="57"/>
      <c r="NHH149" s="56"/>
      <c r="NHI149" s="59"/>
      <c r="NHJ149" s="60"/>
      <c r="NHK149" s="61"/>
      <c r="NHL149" s="83"/>
      <c r="NHM149" s="57"/>
      <c r="NHN149" s="56"/>
      <c r="NHO149" s="59"/>
      <c r="NHP149" s="60"/>
      <c r="NHQ149" s="61"/>
      <c r="NHR149" s="83"/>
      <c r="NHS149" s="57"/>
      <c r="NHT149" s="56"/>
      <c r="NHU149" s="59"/>
      <c r="NHV149" s="60"/>
      <c r="NHW149" s="61"/>
      <c r="NHX149" s="83"/>
      <c r="NHY149" s="57"/>
      <c r="NHZ149" s="56"/>
      <c r="NIA149" s="59"/>
      <c r="NIB149" s="60"/>
      <c r="NIC149" s="61"/>
      <c r="NID149" s="83"/>
      <c r="NIE149" s="57"/>
      <c r="NIF149" s="56"/>
      <c r="NIG149" s="59"/>
      <c r="NIH149" s="60"/>
      <c r="NII149" s="61"/>
      <c r="NIJ149" s="83"/>
      <c r="NIK149" s="57"/>
      <c r="NIL149" s="56"/>
      <c r="NIM149" s="59"/>
      <c r="NIN149" s="60"/>
      <c r="NIO149" s="61"/>
      <c r="NIP149" s="83"/>
      <c r="NIQ149" s="57"/>
      <c r="NIR149" s="56"/>
      <c r="NIS149" s="59"/>
      <c r="NIT149" s="60"/>
      <c r="NIU149" s="61"/>
      <c r="NIV149" s="83"/>
      <c r="NIW149" s="57"/>
      <c r="NIX149" s="56"/>
      <c r="NIY149" s="59"/>
      <c r="NIZ149" s="60"/>
      <c r="NJA149" s="61"/>
      <c r="NJB149" s="83"/>
      <c r="NJC149" s="57"/>
      <c r="NJD149" s="56"/>
      <c r="NJE149" s="59"/>
      <c r="NJF149" s="60"/>
      <c r="NJG149" s="61"/>
      <c r="NJH149" s="83"/>
      <c r="NJI149" s="57"/>
      <c r="NJJ149" s="56"/>
      <c r="NJK149" s="59"/>
      <c r="NJL149" s="60"/>
      <c r="NJM149" s="61"/>
      <c r="NJN149" s="83"/>
      <c r="NJO149" s="57"/>
      <c r="NJP149" s="56"/>
      <c r="NJQ149" s="59"/>
      <c r="NJR149" s="60"/>
      <c r="NJS149" s="61"/>
      <c r="NJT149" s="83"/>
      <c r="NJU149" s="57"/>
      <c r="NJV149" s="56"/>
      <c r="NJW149" s="59"/>
      <c r="NJX149" s="60"/>
      <c r="NJY149" s="61"/>
      <c r="NJZ149" s="83"/>
      <c r="NKA149" s="57"/>
      <c r="NKB149" s="56"/>
      <c r="NKC149" s="59"/>
      <c r="NKD149" s="60"/>
      <c r="NKE149" s="61"/>
      <c r="NKF149" s="83"/>
      <c r="NKG149" s="57"/>
      <c r="NKH149" s="56"/>
      <c r="NKI149" s="59"/>
      <c r="NKJ149" s="60"/>
      <c r="NKK149" s="61"/>
      <c r="NKL149" s="83"/>
      <c r="NKM149" s="57"/>
      <c r="NKN149" s="56"/>
      <c r="NKO149" s="59"/>
      <c r="NKP149" s="60"/>
      <c r="NKQ149" s="61"/>
      <c r="NKR149" s="83"/>
      <c r="NKS149" s="57"/>
      <c r="NKT149" s="56"/>
      <c r="NKU149" s="59"/>
      <c r="NKV149" s="60"/>
      <c r="NKW149" s="61"/>
      <c r="NKX149" s="83"/>
      <c r="NKY149" s="57"/>
      <c r="NKZ149" s="56"/>
      <c r="NLA149" s="59"/>
      <c r="NLB149" s="60"/>
      <c r="NLC149" s="61"/>
      <c r="NLD149" s="83"/>
      <c r="NLE149" s="57"/>
      <c r="NLF149" s="56"/>
      <c r="NLG149" s="59"/>
      <c r="NLH149" s="60"/>
      <c r="NLI149" s="61"/>
      <c r="NLJ149" s="83"/>
      <c r="NLK149" s="57"/>
      <c r="NLL149" s="56"/>
      <c r="NLM149" s="59"/>
      <c r="NLN149" s="60"/>
      <c r="NLO149" s="61"/>
      <c r="NLP149" s="83"/>
      <c r="NLQ149" s="57"/>
      <c r="NLR149" s="56"/>
      <c r="NLS149" s="59"/>
      <c r="NLT149" s="60"/>
      <c r="NLU149" s="61"/>
      <c r="NLV149" s="83"/>
      <c r="NLW149" s="57"/>
      <c r="NLX149" s="56"/>
      <c r="NLY149" s="59"/>
      <c r="NLZ149" s="60"/>
      <c r="NMA149" s="61"/>
      <c r="NMB149" s="83"/>
      <c r="NMC149" s="57"/>
      <c r="NMD149" s="56"/>
      <c r="NME149" s="59"/>
      <c r="NMF149" s="60"/>
      <c r="NMG149" s="61"/>
      <c r="NMH149" s="83"/>
      <c r="NMI149" s="57"/>
      <c r="NMJ149" s="56"/>
      <c r="NMK149" s="59"/>
      <c r="NML149" s="60"/>
      <c r="NMM149" s="61"/>
      <c r="NMN149" s="83"/>
      <c r="NMO149" s="57"/>
      <c r="NMP149" s="56"/>
      <c r="NMQ149" s="59"/>
      <c r="NMR149" s="60"/>
      <c r="NMS149" s="61"/>
      <c r="NMT149" s="83"/>
      <c r="NMU149" s="57"/>
      <c r="NMV149" s="56"/>
      <c r="NMW149" s="59"/>
      <c r="NMX149" s="60"/>
      <c r="NMY149" s="61"/>
      <c r="NMZ149" s="83"/>
      <c r="NNA149" s="57"/>
      <c r="NNB149" s="56"/>
      <c r="NNC149" s="59"/>
      <c r="NND149" s="60"/>
      <c r="NNE149" s="61"/>
      <c r="NNF149" s="83"/>
      <c r="NNG149" s="57"/>
      <c r="NNH149" s="56"/>
      <c r="NNI149" s="59"/>
      <c r="NNJ149" s="60"/>
      <c r="NNK149" s="61"/>
      <c r="NNL149" s="83"/>
      <c r="NNM149" s="57"/>
      <c r="NNN149" s="56"/>
      <c r="NNO149" s="59"/>
      <c r="NNP149" s="60"/>
      <c r="NNQ149" s="61"/>
      <c r="NNR149" s="83"/>
      <c r="NNS149" s="57"/>
      <c r="NNT149" s="56"/>
      <c r="NNU149" s="59"/>
      <c r="NNV149" s="60"/>
      <c r="NNW149" s="61"/>
      <c r="NNX149" s="83"/>
      <c r="NNY149" s="57"/>
      <c r="NNZ149" s="56"/>
      <c r="NOA149" s="59"/>
      <c r="NOB149" s="60"/>
      <c r="NOC149" s="61"/>
      <c r="NOD149" s="83"/>
      <c r="NOE149" s="57"/>
      <c r="NOF149" s="56"/>
      <c r="NOG149" s="59"/>
      <c r="NOH149" s="60"/>
      <c r="NOI149" s="61"/>
      <c r="NOJ149" s="83"/>
      <c r="NOK149" s="57"/>
      <c r="NOL149" s="56"/>
      <c r="NOM149" s="59"/>
      <c r="NON149" s="60"/>
      <c r="NOO149" s="61"/>
      <c r="NOP149" s="83"/>
      <c r="NOQ149" s="57"/>
      <c r="NOR149" s="56"/>
      <c r="NOS149" s="59"/>
      <c r="NOT149" s="60"/>
      <c r="NOU149" s="61"/>
      <c r="NOV149" s="83"/>
      <c r="NOW149" s="57"/>
      <c r="NOX149" s="56"/>
      <c r="NOY149" s="59"/>
      <c r="NOZ149" s="60"/>
      <c r="NPA149" s="61"/>
      <c r="NPB149" s="83"/>
      <c r="NPC149" s="57"/>
      <c r="NPD149" s="56"/>
      <c r="NPE149" s="59"/>
      <c r="NPF149" s="60"/>
      <c r="NPG149" s="61"/>
      <c r="NPH149" s="83"/>
      <c r="NPI149" s="57"/>
      <c r="NPJ149" s="56"/>
      <c r="NPK149" s="59"/>
      <c r="NPL149" s="60"/>
      <c r="NPM149" s="61"/>
      <c r="NPN149" s="83"/>
      <c r="NPO149" s="57"/>
      <c r="NPP149" s="56"/>
      <c r="NPQ149" s="59"/>
      <c r="NPR149" s="60"/>
      <c r="NPS149" s="61"/>
      <c r="NPT149" s="83"/>
      <c r="NPU149" s="57"/>
      <c r="NPV149" s="56"/>
      <c r="NPW149" s="59"/>
      <c r="NPX149" s="60"/>
      <c r="NPY149" s="61"/>
      <c r="NPZ149" s="83"/>
      <c r="NQA149" s="57"/>
      <c r="NQB149" s="56"/>
      <c r="NQC149" s="59"/>
      <c r="NQD149" s="60"/>
      <c r="NQE149" s="61"/>
      <c r="NQF149" s="83"/>
      <c r="NQG149" s="57"/>
      <c r="NQH149" s="56"/>
      <c r="NQI149" s="59"/>
      <c r="NQJ149" s="60"/>
      <c r="NQK149" s="61"/>
      <c r="NQL149" s="83"/>
      <c r="NQM149" s="57"/>
      <c r="NQN149" s="56"/>
      <c r="NQO149" s="59"/>
      <c r="NQP149" s="60"/>
      <c r="NQQ149" s="61"/>
      <c r="NQR149" s="83"/>
      <c r="NQS149" s="57"/>
      <c r="NQT149" s="56"/>
      <c r="NQU149" s="59"/>
      <c r="NQV149" s="60"/>
      <c r="NQW149" s="61"/>
      <c r="NQX149" s="83"/>
      <c r="NQY149" s="57"/>
      <c r="NQZ149" s="56"/>
      <c r="NRA149" s="59"/>
      <c r="NRB149" s="60"/>
      <c r="NRC149" s="61"/>
      <c r="NRD149" s="83"/>
      <c r="NRE149" s="57"/>
      <c r="NRF149" s="56"/>
      <c r="NRG149" s="59"/>
      <c r="NRH149" s="60"/>
      <c r="NRI149" s="61"/>
      <c r="NRJ149" s="83"/>
      <c r="NRK149" s="57"/>
      <c r="NRL149" s="56"/>
      <c r="NRM149" s="59"/>
      <c r="NRN149" s="60"/>
      <c r="NRO149" s="61"/>
      <c r="NRP149" s="83"/>
      <c r="NRQ149" s="57"/>
      <c r="NRR149" s="56"/>
      <c r="NRS149" s="59"/>
      <c r="NRT149" s="60"/>
      <c r="NRU149" s="61"/>
      <c r="NRV149" s="83"/>
      <c r="NRW149" s="57"/>
      <c r="NRX149" s="56"/>
      <c r="NRY149" s="59"/>
      <c r="NRZ149" s="60"/>
      <c r="NSA149" s="61"/>
      <c r="NSB149" s="83"/>
      <c r="NSC149" s="57"/>
      <c r="NSD149" s="56"/>
      <c r="NSE149" s="59"/>
      <c r="NSF149" s="60"/>
      <c r="NSG149" s="61"/>
      <c r="NSH149" s="83"/>
      <c r="NSI149" s="57"/>
      <c r="NSJ149" s="56"/>
      <c r="NSK149" s="59"/>
      <c r="NSL149" s="60"/>
      <c r="NSM149" s="61"/>
      <c r="NSN149" s="83"/>
      <c r="NSO149" s="57"/>
      <c r="NSP149" s="56"/>
      <c r="NSQ149" s="59"/>
      <c r="NSR149" s="60"/>
      <c r="NSS149" s="61"/>
      <c r="NST149" s="83"/>
      <c r="NSU149" s="57"/>
      <c r="NSV149" s="56"/>
      <c r="NSW149" s="59"/>
      <c r="NSX149" s="60"/>
      <c r="NSY149" s="61"/>
      <c r="NSZ149" s="83"/>
      <c r="NTA149" s="57"/>
      <c r="NTB149" s="56"/>
      <c r="NTC149" s="59"/>
      <c r="NTD149" s="60"/>
      <c r="NTE149" s="61"/>
      <c r="NTF149" s="83"/>
      <c r="NTG149" s="57"/>
      <c r="NTH149" s="56"/>
      <c r="NTI149" s="59"/>
      <c r="NTJ149" s="60"/>
      <c r="NTK149" s="61"/>
      <c r="NTL149" s="83"/>
      <c r="NTM149" s="57"/>
      <c r="NTN149" s="56"/>
      <c r="NTO149" s="59"/>
      <c r="NTP149" s="60"/>
      <c r="NTQ149" s="61"/>
      <c r="NTR149" s="83"/>
      <c r="NTS149" s="57"/>
      <c r="NTT149" s="56"/>
      <c r="NTU149" s="59"/>
      <c r="NTV149" s="60"/>
      <c r="NTW149" s="61"/>
      <c r="NTX149" s="83"/>
      <c r="NTY149" s="57"/>
      <c r="NTZ149" s="56"/>
      <c r="NUA149" s="59"/>
      <c r="NUB149" s="60"/>
      <c r="NUC149" s="61"/>
      <c r="NUD149" s="83"/>
      <c r="NUE149" s="57"/>
      <c r="NUF149" s="56"/>
      <c r="NUG149" s="59"/>
      <c r="NUH149" s="60"/>
      <c r="NUI149" s="61"/>
      <c r="NUJ149" s="83"/>
      <c r="NUK149" s="57"/>
      <c r="NUL149" s="56"/>
      <c r="NUM149" s="59"/>
      <c r="NUN149" s="60"/>
      <c r="NUO149" s="61"/>
      <c r="NUP149" s="83"/>
      <c r="NUQ149" s="57"/>
      <c r="NUR149" s="56"/>
      <c r="NUS149" s="59"/>
      <c r="NUT149" s="60"/>
      <c r="NUU149" s="61"/>
      <c r="NUV149" s="83"/>
      <c r="NUW149" s="57"/>
      <c r="NUX149" s="56"/>
      <c r="NUY149" s="59"/>
      <c r="NUZ149" s="60"/>
      <c r="NVA149" s="61"/>
      <c r="NVB149" s="83"/>
      <c r="NVC149" s="57"/>
      <c r="NVD149" s="56"/>
      <c r="NVE149" s="59"/>
      <c r="NVF149" s="60"/>
      <c r="NVG149" s="61"/>
      <c r="NVH149" s="83"/>
      <c r="NVI149" s="57"/>
      <c r="NVJ149" s="56"/>
      <c r="NVK149" s="59"/>
      <c r="NVL149" s="60"/>
      <c r="NVM149" s="61"/>
      <c r="NVN149" s="83"/>
      <c r="NVO149" s="57"/>
      <c r="NVP149" s="56"/>
      <c r="NVQ149" s="59"/>
      <c r="NVR149" s="60"/>
      <c r="NVS149" s="61"/>
      <c r="NVT149" s="83"/>
      <c r="NVU149" s="57"/>
      <c r="NVV149" s="56"/>
      <c r="NVW149" s="59"/>
      <c r="NVX149" s="60"/>
      <c r="NVY149" s="61"/>
      <c r="NVZ149" s="83"/>
      <c r="NWA149" s="57"/>
      <c r="NWB149" s="56"/>
      <c r="NWC149" s="59"/>
      <c r="NWD149" s="60"/>
      <c r="NWE149" s="61"/>
      <c r="NWF149" s="83"/>
      <c r="NWG149" s="57"/>
      <c r="NWH149" s="56"/>
      <c r="NWI149" s="59"/>
      <c r="NWJ149" s="60"/>
      <c r="NWK149" s="61"/>
      <c r="NWL149" s="83"/>
      <c r="NWM149" s="57"/>
      <c r="NWN149" s="56"/>
      <c r="NWO149" s="59"/>
      <c r="NWP149" s="60"/>
      <c r="NWQ149" s="61"/>
      <c r="NWR149" s="83"/>
      <c r="NWS149" s="57"/>
      <c r="NWT149" s="56"/>
      <c r="NWU149" s="59"/>
      <c r="NWV149" s="60"/>
      <c r="NWW149" s="61"/>
      <c r="NWX149" s="83"/>
      <c r="NWY149" s="57"/>
      <c r="NWZ149" s="56"/>
      <c r="NXA149" s="59"/>
      <c r="NXB149" s="60"/>
      <c r="NXC149" s="61"/>
      <c r="NXD149" s="83"/>
      <c r="NXE149" s="57"/>
      <c r="NXF149" s="56"/>
      <c r="NXG149" s="59"/>
      <c r="NXH149" s="60"/>
      <c r="NXI149" s="61"/>
      <c r="NXJ149" s="83"/>
      <c r="NXK149" s="57"/>
      <c r="NXL149" s="56"/>
      <c r="NXM149" s="59"/>
      <c r="NXN149" s="60"/>
      <c r="NXO149" s="61"/>
      <c r="NXP149" s="83"/>
      <c r="NXQ149" s="57"/>
      <c r="NXR149" s="56"/>
      <c r="NXS149" s="59"/>
      <c r="NXT149" s="60"/>
      <c r="NXU149" s="61"/>
      <c r="NXV149" s="83"/>
      <c r="NXW149" s="57"/>
      <c r="NXX149" s="56"/>
      <c r="NXY149" s="59"/>
      <c r="NXZ149" s="60"/>
      <c r="NYA149" s="61"/>
      <c r="NYB149" s="83"/>
      <c r="NYC149" s="57"/>
      <c r="NYD149" s="56"/>
      <c r="NYE149" s="59"/>
      <c r="NYF149" s="60"/>
      <c r="NYG149" s="61"/>
      <c r="NYH149" s="83"/>
      <c r="NYI149" s="57"/>
      <c r="NYJ149" s="56"/>
      <c r="NYK149" s="59"/>
      <c r="NYL149" s="60"/>
      <c r="NYM149" s="61"/>
      <c r="NYN149" s="83"/>
      <c r="NYO149" s="57"/>
      <c r="NYP149" s="56"/>
      <c r="NYQ149" s="59"/>
      <c r="NYR149" s="60"/>
      <c r="NYS149" s="61"/>
      <c r="NYT149" s="83"/>
      <c r="NYU149" s="57"/>
      <c r="NYV149" s="56"/>
      <c r="NYW149" s="59"/>
      <c r="NYX149" s="60"/>
      <c r="NYY149" s="61"/>
      <c r="NYZ149" s="83"/>
      <c r="NZA149" s="57"/>
      <c r="NZB149" s="56"/>
      <c r="NZC149" s="59"/>
      <c r="NZD149" s="60"/>
      <c r="NZE149" s="61"/>
      <c r="NZF149" s="83"/>
      <c r="NZG149" s="57"/>
      <c r="NZH149" s="56"/>
      <c r="NZI149" s="59"/>
      <c r="NZJ149" s="60"/>
      <c r="NZK149" s="61"/>
      <c r="NZL149" s="83"/>
      <c r="NZM149" s="57"/>
      <c r="NZN149" s="56"/>
      <c r="NZO149" s="59"/>
      <c r="NZP149" s="60"/>
      <c r="NZQ149" s="61"/>
      <c r="NZR149" s="83"/>
      <c r="NZS149" s="57"/>
      <c r="NZT149" s="56"/>
      <c r="NZU149" s="59"/>
      <c r="NZV149" s="60"/>
      <c r="NZW149" s="61"/>
      <c r="NZX149" s="83"/>
      <c r="NZY149" s="57"/>
      <c r="NZZ149" s="56"/>
      <c r="OAA149" s="59"/>
      <c r="OAB149" s="60"/>
      <c r="OAC149" s="61"/>
      <c r="OAD149" s="83"/>
      <c r="OAE149" s="57"/>
      <c r="OAF149" s="56"/>
      <c r="OAG149" s="59"/>
      <c r="OAH149" s="60"/>
      <c r="OAI149" s="61"/>
      <c r="OAJ149" s="83"/>
      <c r="OAK149" s="57"/>
      <c r="OAL149" s="56"/>
      <c r="OAM149" s="59"/>
      <c r="OAN149" s="60"/>
      <c r="OAO149" s="61"/>
      <c r="OAP149" s="83"/>
      <c r="OAQ149" s="57"/>
      <c r="OAR149" s="56"/>
      <c r="OAS149" s="59"/>
      <c r="OAT149" s="60"/>
      <c r="OAU149" s="61"/>
      <c r="OAV149" s="83"/>
      <c r="OAW149" s="57"/>
      <c r="OAX149" s="56"/>
      <c r="OAY149" s="59"/>
      <c r="OAZ149" s="60"/>
      <c r="OBA149" s="61"/>
      <c r="OBB149" s="83"/>
      <c r="OBC149" s="57"/>
      <c r="OBD149" s="56"/>
      <c r="OBE149" s="59"/>
      <c r="OBF149" s="60"/>
      <c r="OBG149" s="61"/>
      <c r="OBH149" s="83"/>
      <c r="OBI149" s="57"/>
      <c r="OBJ149" s="56"/>
      <c r="OBK149" s="59"/>
      <c r="OBL149" s="60"/>
      <c r="OBM149" s="61"/>
      <c r="OBN149" s="83"/>
      <c r="OBO149" s="57"/>
      <c r="OBP149" s="56"/>
      <c r="OBQ149" s="59"/>
      <c r="OBR149" s="60"/>
      <c r="OBS149" s="61"/>
      <c r="OBT149" s="83"/>
      <c r="OBU149" s="57"/>
      <c r="OBV149" s="56"/>
      <c r="OBW149" s="59"/>
      <c r="OBX149" s="60"/>
      <c r="OBY149" s="61"/>
      <c r="OBZ149" s="83"/>
      <c r="OCA149" s="57"/>
      <c r="OCB149" s="56"/>
      <c r="OCC149" s="59"/>
      <c r="OCD149" s="60"/>
      <c r="OCE149" s="61"/>
      <c r="OCF149" s="83"/>
      <c r="OCG149" s="57"/>
      <c r="OCH149" s="56"/>
      <c r="OCI149" s="59"/>
      <c r="OCJ149" s="60"/>
      <c r="OCK149" s="61"/>
      <c r="OCL149" s="83"/>
      <c r="OCM149" s="57"/>
      <c r="OCN149" s="56"/>
      <c r="OCO149" s="59"/>
      <c r="OCP149" s="60"/>
      <c r="OCQ149" s="61"/>
      <c r="OCR149" s="83"/>
      <c r="OCS149" s="57"/>
      <c r="OCT149" s="56"/>
      <c r="OCU149" s="59"/>
      <c r="OCV149" s="60"/>
      <c r="OCW149" s="61"/>
      <c r="OCX149" s="83"/>
      <c r="OCY149" s="57"/>
      <c r="OCZ149" s="56"/>
      <c r="ODA149" s="59"/>
      <c r="ODB149" s="60"/>
      <c r="ODC149" s="61"/>
      <c r="ODD149" s="83"/>
      <c r="ODE149" s="57"/>
      <c r="ODF149" s="56"/>
      <c r="ODG149" s="59"/>
      <c r="ODH149" s="60"/>
      <c r="ODI149" s="61"/>
      <c r="ODJ149" s="83"/>
      <c r="ODK149" s="57"/>
      <c r="ODL149" s="56"/>
      <c r="ODM149" s="59"/>
      <c r="ODN149" s="60"/>
      <c r="ODO149" s="61"/>
      <c r="ODP149" s="83"/>
      <c r="ODQ149" s="57"/>
      <c r="ODR149" s="56"/>
      <c r="ODS149" s="59"/>
      <c r="ODT149" s="60"/>
      <c r="ODU149" s="61"/>
      <c r="ODV149" s="83"/>
      <c r="ODW149" s="57"/>
      <c r="ODX149" s="56"/>
      <c r="ODY149" s="59"/>
      <c r="ODZ149" s="60"/>
      <c r="OEA149" s="61"/>
      <c r="OEB149" s="83"/>
      <c r="OEC149" s="57"/>
      <c r="OED149" s="56"/>
      <c r="OEE149" s="59"/>
      <c r="OEF149" s="60"/>
      <c r="OEG149" s="61"/>
      <c r="OEH149" s="83"/>
      <c r="OEI149" s="57"/>
      <c r="OEJ149" s="56"/>
      <c r="OEK149" s="59"/>
      <c r="OEL149" s="60"/>
      <c r="OEM149" s="61"/>
      <c r="OEN149" s="83"/>
      <c r="OEO149" s="57"/>
      <c r="OEP149" s="56"/>
      <c r="OEQ149" s="59"/>
      <c r="OER149" s="60"/>
      <c r="OES149" s="61"/>
      <c r="OET149" s="83"/>
      <c r="OEU149" s="57"/>
      <c r="OEV149" s="56"/>
      <c r="OEW149" s="59"/>
      <c r="OEX149" s="60"/>
      <c r="OEY149" s="61"/>
      <c r="OEZ149" s="83"/>
      <c r="OFA149" s="57"/>
      <c r="OFB149" s="56"/>
      <c r="OFC149" s="59"/>
      <c r="OFD149" s="60"/>
      <c r="OFE149" s="61"/>
      <c r="OFF149" s="83"/>
      <c r="OFG149" s="57"/>
      <c r="OFH149" s="56"/>
      <c r="OFI149" s="59"/>
      <c r="OFJ149" s="60"/>
      <c r="OFK149" s="61"/>
      <c r="OFL149" s="83"/>
      <c r="OFM149" s="57"/>
      <c r="OFN149" s="56"/>
      <c r="OFO149" s="59"/>
      <c r="OFP149" s="60"/>
      <c r="OFQ149" s="61"/>
      <c r="OFR149" s="83"/>
      <c r="OFS149" s="57"/>
      <c r="OFT149" s="56"/>
      <c r="OFU149" s="59"/>
      <c r="OFV149" s="60"/>
      <c r="OFW149" s="61"/>
      <c r="OFX149" s="83"/>
      <c r="OFY149" s="57"/>
      <c r="OFZ149" s="56"/>
      <c r="OGA149" s="59"/>
      <c r="OGB149" s="60"/>
      <c r="OGC149" s="61"/>
      <c r="OGD149" s="83"/>
      <c r="OGE149" s="57"/>
      <c r="OGF149" s="56"/>
      <c r="OGG149" s="59"/>
      <c r="OGH149" s="60"/>
      <c r="OGI149" s="61"/>
      <c r="OGJ149" s="83"/>
      <c r="OGK149" s="57"/>
      <c r="OGL149" s="56"/>
      <c r="OGM149" s="59"/>
      <c r="OGN149" s="60"/>
      <c r="OGO149" s="61"/>
      <c r="OGP149" s="83"/>
      <c r="OGQ149" s="57"/>
      <c r="OGR149" s="56"/>
      <c r="OGS149" s="59"/>
      <c r="OGT149" s="60"/>
      <c r="OGU149" s="61"/>
      <c r="OGV149" s="83"/>
      <c r="OGW149" s="57"/>
      <c r="OGX149" s="56"/>
      <c r="OGY149" s="59"/>
      <c r="OGZ149" s="60"/>
      <c r="OHA149" s="61"/>
      <c r="OHB149" s="83"/>
      <c r="OHC149" s="57"/>
      <c r="OHD149" s="56"/>
      <c r="OHE149" s="59"/>
      <c r="OHF149" s="60"/>
      <c r="OHG149" s="61"/>
      <c r="OHH149" s="83"/>
      <c r="OHI149" s="57"/>
      <c r="OHJ149" s="56"/>
      <c r="OHK149" s="59"/>
      <c r="OHL149" s="60"/>
      <c r="OHM149" s="61"/>
      <c r="OHN149" s="83"/>
      <c r="OHO149" s="57"/>
      <c r="OHP149" s="56"/>
      <c r="OHQ149" s="59"/>
      <c r="OHR149" s="60"/>
      <c r="OHS149" s="61"/>
      <c r="OHT149" s="83"/>
      <c r="OHU149" s="57"/>
      <c r="OHV149" s="56"/>
      <c r="OHW149" s="59"/>
      <c r="OHX149" s="60"/>
      <c r="OHY149" s="61"/>
      <c r="OHZ149" s="83"/>
      <c r="OIA149" s="57"/>
      <c r="OIB149" s="56"/>
      <c r="OIC149" s="59"/>
      <c r="OID149" s="60"/>
      <c r="OIE149" s="61"/>
      <c r="OIF149" s="83"/>
      <c r="OIG149" s="57"/>
      <c r="OIH149" s="56"/>
      <c r="OII149" s="59"/>
      <c r="OIJ149" s="60"/>
      <c r="OIK149" s="61"/>
      <c r="OIL149" s="83"/>
      <c r="OIM149" s="57"/>
      <c r="OIN149" s="56"/>
      <c r="OIO149" s="59"/>
      <c r="OIP149" s="60"/>
      <c r="OIQ149" s="61"/>
      <c r="OIR149" s="83"/>
      <c r="OIS149" s="57"/>
      <c r="OIT149" s="56"/>
      <c r="OIU149" s="59"/>
      <c r="OIV149" s="60"/>
      <c r="OIW149" s="61"/>
      <c r="OIX149" s="83"/>
      <c r="OIY149" s="57"/>
      <c r="OIZ149" s="56"/>
      <c r="OJA149" s="59"/>
      <c r="OJB149" s="60"/>
      <c r="OJC149" s="61"/>
      <c r="OJD149" s="83"/>
      <c r="OJE149" s="57"/>
      <c r="OJF149" s="56"/>
      <c r="OJG149" s="59"/>
      <c r="OJH149" s="60"/>
      <c r="OJI149" s="61"/>
      <c r="OJJ149" s="83"/>
      <c r="OJK149" s="57"/>
      <c r="OJL149" s="56"/>
      <c r="OJM149" s="59"/>
      <c r="OJN149" s="60"/>
      <c r="OJO149" s="61"/>
      <c r="OJP149" s="83"/>
      <c r="OJQ149" s="57"/>
      <c r="OJR149" s="56"/>
      <c r="OJS149" s="59"/>
      <c r="OJT149" s="60"/>
      <c r="OJU149" s="61"/>
      <c r="OJV149" s="83"/>
      <c r="OJW149" s="57"/>
      <c r="OJX149" s="56"/>
      <c r="OJY149" s="59"/>
      <c r="OJZ149" s="60"/>
      <c r="OKA149" s="61"/>
      <c r="OKB149" s="83"/>
      <c r="OKC149" s="57"/>
      <c r="OKD149" s="56"/>
      <c r="OKE149" s="59"/>
      <c r="OKF149" s="60"/>
      <c r="OKG149" s="61"/>
      <c r="OKH149" s="83"/>
      <c r="OKI149" s="57"/>
      <c r="OKJ149" s="56"/>
      <c r="OKK149" s="59"/>
      <c r="OKL149" s="60"/>
      <c r="OKM149" s="61"/>
      <c r="OKN149" s="83"/>
      <c r="OKO149" s="57"/>
      <c r="OKP149" s="56"/>
      <c r="OKQ149" s="59"/>
      <c r="OKR149" s="60"/>
      <c r="OKS149" s="61"/>
      <c r="OKT149" s="83"/>
      <c r="OKU149" s="57"/>
      <c r="OKV149" s="56"/>
      <c r="OKW149" s="59"/>
      <c r="OKX149" s="60"/>
      <c r="OKY149" s="61"/>
      <c r="OKZ149" s="83"/>
      <c r="OLA149" s="57"/>
      <c r="OLB149" s="56"/>
      <c r="OLC149" s="59"/>
      <c r="OLD149" s="60"/>
      <c r="OLE149" s="61"/>
      <c r="OLF149" s="83"/>
      <c r="OLG149" s="57"/>
      <c r="OLH149" s="56"/>
      <c r="OLI149" s="59"/>
      <c r="OLJ149" s="60"/>
      <c r="OLK149" s="61"/>
      <c r="OLL149" s="83"/>
      <c r="OLM149" s="57"/>
      <c r="OLN149" s="56"/>
      <c r="OLO149" s="59"/>
      <c r="OLP149" s="60"/>
      <c r="OLQ149" s="61"/>
      <c r="OLR149" s="83"/>
      <c r="OLS149" s="57"/>
      <c r="OLT149" s="56"/>
      <c r="OLU149" s="59"/>
      <c r="OLV149" s="60"/>
      <c r="OLW149" s="61"/>
      <c r="OLX149" s="83"/>
      <c r="OLY149" s="57"/>
      <c r="OLZ149" s="56"/>
      <c r="OMA149" s="59"/>
      <c r="OMB149" s="60"/>
      <c r="OMC149" s="61"/>
      <c r="OMD149" s="83"/>
      <c r="OME149" s="57"/>
      <c r="OMF149" s="56"/>
      <c r="OMG149" s="59"/>
      <c r="OMH149" s="60"/>
      <c r="OMI149" s="61"/>
      <c r="OMJ149" s="83"/>
      <c r="OMK149" s="57"/>
      <c r="OML149" s="56"/>
      <c r="OMM149" s="59"/>
      <c r="OMN149" s="60"/>
      <c r="OMO149" s="61"/>
      <c r="OMP149" s="83"/>
      <c r="OMQ149" s="57"/>
      <c r="OMR149" s="56"/>
      <c r="OMS149" s="59"/>
      <c r="OMT149" s="60"/>
      <c r="OMU149" s="61"/>
      <c r="OMV149" s="83"/>
      <c r="OMW149" s="57"/>
      <c r="OMX149" s="56"/>
      <c r="OMY149" s="59"/>
      <c r="OMZ149" s="60"/>
      <c r="ONA149" s="61"/>
      <c r="ONB149" s="83"/>
      <c r="ONC149" s="57"/>
      <c r="OND149" s="56"/>
      <c r="ONE149" s="59"/>
      <c r="ONF149" s="60"/>
      <c r="ONG149" s="61"/>
      <c r="ONH149" s="83"/>
      <c r="ONI149" s="57"/>
      <c r="ONJ149" s="56"/>
      <c r="ONK149" s="59"/>
      <c r="ONL149" s="60"/>
      <c r="ONM149" s="61"/>
      <c r="ONN149" s="83"/>
      <c r="ONO149" s="57"/>
      <c r="ONP149" s="56"/>
      <c r="ONQ149" s="59"/>
      <c r="ONR149" s="60"/>
      <c r="ONS149" s="61"/>
      <c r="ONT149" s="83"/>
      <c r="ONU149" s="57"/>
      <c r="ONV149" s="56"/>
      <c r="ONW149" s="59"/>
      <c r="ONX149" s="60"/>
      <c r="ONY149" s="61"/>
      <c r="ONZ149" s="83"/>
      <c r="OOA149" s="57"/>
      <c r="OOB149" s="56"/>
      <c r="OOC149" s="59"/>
      <c r="OOD149" s="60"/>
      <c r="OOE149" s="61"/>
      <c r="OOF149" s="83"/>
      <c r="OOG149" s="57"/>
      <c r="OOH149" s="56"/>
      <c r="OOI149" s="59"/>
      <c r="OOJ149" s="60"/>
      <c r="OOK149" s="61"/>
      <c r="OOL149" s="83"/>
      <c r="OOM149" s="57"/>
      <c r="OON149" s="56"/>
      <c r="OOO149" s="59"/>
      <c r="OOP149" s="60"/>
      <c r="OOQ149" s="61"/>
      <c r="OOR149" s="83"/>
      <c r="OOS149" s="57"/>
      <c r="OOT149" s="56"/>
      <c r="OOU149" s="59"/>
      <c r="OOV149" s="60"/>
      <c r="OOW149" s="61"/>
      <c r="OOX149" s="83"/>
      <c r="OOY149" s="57"/>
      <c r="OOZ149" s="56"/>
      <c r="OPA149" s="59"/>
      <c r="OPB149" s="60"/>
      <c r="OPC149" s="61"/>
      <c r="OPD149" s="83"/>
      <c r="OPE149" s="57"/>
      <c r="OPF149" s="56"/>
      <c r="OPG149" s="59"/>
      <c r="OPH149" s="60"/>
      <c r="OPI149" s="61"/>
      <c r="OPJ149" s="83"/>
      <c r="OPK149" s="57"/>
      <c r="OPL149" s="56"/>
      <c r="OPM149" s="59"/>
      <c r="OPN149" s="60"/>
      <c r="OPO149" s="61"/>
      <c r="OPP149" s="83"/>
      <c r="OPQ149" s="57"/>
      <c r="OPR149" s="56"/>
      <c r="OPS149" s="59"/>
      <c r="OPT149" s="60"/>
      <c r="OPU149" s="61"/>
      <c r="OPV149" s="83"/>
      <c r="OPW149" s="57"/>
      <c r="OPX149" s="56"/>
      <c r="OPY149" s="59"/>
      <c r="OPZ149" s="60"/>
      <c r="OQA149" s="61"/>
      <c r="OQB149" s="83"/>
      <c r="OQC149" s="57"/>
      <c r="OQD149" s="56"/>
      <c r="OQE149" s="59"/>
      <c r="OQF149" s="60"/>
      <c r="OQG149" s="61"/>
      <c r="OQH149" s="83"/>
      <c r="OQI149" s="57"/>
      <c r="OQJ149" s="56"/>
      <c r="OQK149" s="59"/>
      <c r="OQL149" s="60"/>
      <c r="OQM149" s="61"/>
      <c r="OQN149" s="83"/>
      <c r="OQO149" s="57"/>
      <c r="OQP149" s="56"/>
      <c r="OQQ149" s="59"/>
      <c r="OQR149" s="60"/>
      <c r="OQS149" s="61"/>
      <c r="OQT149" s="83"/>
      <c r="OQU149" s="57"/>
      <c r="OQV149" s="56"/>
      <c r="OQW149" s="59"/>
      <c r="OQX149" s="60"/>
      <c r="OQY149" s="61"/>
      <c r="OQZ149" s="83"/>
      <c r="ORA149" s="57"/>
      <c r="ORB149" s="56"/>
      <c r="ORC149" s="59"/>
      <c r="ORD149" s="60"/>
      <c r="ORE149" s="61"/>
      <c r="ORF149" s="83"/>
      <c r="ORG149" s="57"/>
      <c r="ORH149" s="56"/>
      <c r="ORI149" s="59"/>
      <c r="ORJ149" s="60"/>
      <c r="ORK149" s="61"/>
      <c r="ORL149" s="83"/>
      <c r="ORM149" s="57"/>
      <c r="ORN149" s="56"/>
      <c r="ORO149" s="59"/>
      <c r="ORP149" s="60"/>
      <c r="ORQ149" s="61"/>
      <c r="ORR149" s="83"/>
      <c r="ORS149" s="57"/>
      <c r="ORT149" s="56"/>
      <c r="ORU149" s="59"/>
      <c r="ORV149" s="60"/>
      <c r="ORW149" s="61"/>
      <c r="ORX149" s="83"/>
      <c r="ORY149" s="57"/>
      <c r="ORZ149" s="56"/>
      <c r="OSA149" s="59"/>
      <c r="OSB149" s="60"/>
      <c r="OSC149" s="61"/>
      <c r="OSD149" s="83"/>
      <c r="OSE149" s="57"/>
      <c r="OSF149" s="56"/>
      <c r="OSG149" s="59"/>
      <c r="OSH149" s="60"/>
      <c r="OSI149" s="61"/>
      <c r="OSJ149" s="83"/>
      <c r="OSK149" s="57"/>
      <c r="OSL149" s="56"/>
      <c r="OSM149" s="59"/>
      <c r="OSN149" s="60"/>
      <c r="OSO149" s="61"/>
      <c r="OSP149" s="83"/>
      <c r="OSQ149" s="57"/>
      <c r="OSR149" s="56"/>
      <c r="OSS149" s="59"/>
      <c r="OST149" s="60"/>
      <c r="OSU149" s="61"/>
      <c r="OSV149" s="83"/>
      <c r="OSW149" s="57"/>
      <c r="OSX149" s="56"/>
      <c r="OSY149" s="59"/>
      <c r="OSZ149" s="60"/>
      <c r="OTA149" s="61"/>
      <c r="OTB149" s="83"/>
      <c r="OTC149" s="57"/>
      <c r="OTD149" s="56"/>
      <c r="OTE149" s="59"/>
      <c r="OTF149" s="60"/>
      <c r="OTG149" s="61"/>
      <c r="OTH149" s="83"/>
      <c r="OTI149" s="57"/>
      <c r="OTJ149" s="56"/>
      <c r="OTK149" s="59"/>
      <c r="OTL149" s="60"/>
      <c r="OTM149" s="61"/>
      <c r="OTN149" s="83"/>
      <c r="OTO149" s="57"/>
      <c r="OTP149" s="56"/>
      <c r="OTQ149" s="59"/>
      <c r="OTR149" s="60"/>
      <c r="OTS149" s="61"/>
      <c r="OTT149" s="83"/>
      <c r="OTU149" s="57"/>
      <c r="OTV149" s="56"/>
      <c r="OTW149" s="59"/>
      <c r="OTX149" s="60"/>
      <c r="OTY149" s="61"/>
      <c r="OTZ149" s="83"/>
      <c r="OUA149" s="57"/>
      <c r="OUB149" s="56"/>
      <c r="OUC149" s="59"/>
      <c r="OUD149" s="60"/>
      <c r="OUE149" s="61"/>
      <c r="OUF149" s="83"/>
      <c r="OUG149" s="57"/>
      <c r="OUH149" s="56"/>
      <c r="OUI149" s="59"/>
      <c r="OUJ149" s="60"/>
      <c r="OUK149" s="61"/>
      <c r="OUL149" s="83"/>
      <c r="OUM149" s="57"/>
      <c r="OUN149" s="56"/>
      <c r="OUO149" s="59"/>
      <c r="OUP149" s="60"/>
      <c r="OUQ149" s="61"/>
      <c r="OUR149" s="83"/>
      <c r="OUS149" s="57"/>
      <c r="OUT149" s="56"/>
      <c r="OUU149" s="59"/>
      <c r="OUV149" s="60"/>
      <c r="OUW149" s="61"/>
      <c r="OUX149" s="83"/>
      <c r="OUY149" s="57"/>
      <c r="OUZ149" s="56"/>
      <c r="OVA149" s="59"/>
      <c r="OVB149" s="60"/>
      <c r="OVC149" s="61"/>
      <c r="OVD149" s="83"/>
      <c r="OVE149" s="57"/>
      <c r="OVF149" s="56"/>
      <c r="OVG149" s="59"/>
      <c r="OVH149" s="60"/>
      <c r="OVI149" s="61"/>
      <c r="OVJ149" s="83"/>
      <c r="OVK149" s="57"/>
      <c r="OVL149" s="56"/>
      <c r="OVM149" s="59"/>
      <c r="OVN149" s="60"/>
      <c r="OVO149" s="61"/>
      <c r="OVP149" s="83"/>
      <c r="OVQ149" s="57"/>
      <c r="OVR149" s="56"/>
      <c r="OVS149" s="59"/>
      <c r="OVT149" s="60"/>
      <c r="OVU149" s="61"/>
      <c r="OVV149" s="83"/>
      <c r="OVW149" s="57"/>
      <c r="OVX149" s="56"/>
      <c r="OVY149" s="59"/>
      <c r="OVZ149" s="60"/>
      <c r="OWA149" s="61"/>
      <c r="OWB149" s="83"/>
      <c r="OWC149" s="57"/>
      <c r="OWD149" s="56"/>
      <c r="OWE149" s="59"/>
      <c r="OWF149" s="60"/>
      <c r="OWG149" s="61"/>
      <c r="OWH149" s="83"/>
      <c r="OWI149" s="57"/>
      <c r="OWJ149" s="56"/>
      <c r="OWK149" s="59"/>
      <c r="OWL149" s="60"/>
      <c r="OWM149" s="61"/>
      <c r="OWN149" s="83"/>
      <c r="OWO149" s="57"/>
      <c r="OWP149" s="56"/>
      <c r="OWQ149" s="59"/>
      <c r="OWR149" s="60"/>
      <c r="OWS149" s="61"/>
      <c r="OWT149" s="83"/>
      <c r="OWU149" s="57"/>
      <c r="OWV149" s="56"/>
      <c r="OWW149" s="59"/>
      <c r="OWX149" s="60"/>
      <c r="OWY149" s="61"/>
      <c r="OWZ149" s="83"/>
      <c r="OXA149" s="57"/>
      <c r="OXB149" s="56"/>
      <c r="OXC149" s="59"/>
      <c r="OXD149" s="60"/>
      <c r="OXE149" s="61"/>
      <c r="OXF149" s="83"/>
      <c r="OXG149" s="57"/>
      <c r="OXH149" s="56"/>
      <c r="OXI149" s="59"/>
      <c r="OXJ149" s="60"/>
      <c r="OXK149" s="61"/>
      <c r="OXL149" s="83"/>
      <c r="OXM149" s="57"/>
      <c r="OXN149" s="56"/>
      <c r="OXO149" s="59"/>
      <c r="OXP149" s="60"/>
      <c r="OXQ149" s="61"/>
      <c r="OXR149" s="83"/>
      <c r="OXS149" s="57"/>
      <c r="OXT149" s="56"/>
      <c r="OXU149" s="59"/>
      <c r="OXV149" s="60"/>
      <c r="OXW149" s="61"/>
      <c r="OXX149" s="83"/>
      <c r="OXY149" s="57"/>
      <c r="OXZ149" s="56"/>
      <c r="OYA149" s="59"/>
      <c r="OYB149" s="60"/>
      <c r="OYC149" s="61"/>
      <c r="OYD149" s="83"/>
      <c r="OYE149" s="57"/>
      <c r="OYF149" s="56"/>
      <c r="OYG149" s="59"/>
      <c r="OYH149" s="60"/>
      <c r="OYI149" s="61"/>
      <c r="OYJ149" s="83"/>
      <c r="OYK149" s="57"/>
      <c r="OYL149" s="56"/>
      <c r="OYM149" s="59"/>
      <c r="OYN149" s="60"/>
      <c r="OYO149" s="61"/>
      <c r="OYP149" s="83"/>
      <c r="OYQ149" s="57"/>
      <c r="OYR149" s="56"/>
      <c r="OYS149" s="59"/>
      <c r="OYT149" s="60"/>
      <c r="OYU149" s="61"/>
      <c r="OYV149" s="83"/>
      <c r="OYW149" s="57"/>
      <c r="OYX149" s="56"/>
      <c r="OYY149" s="59"/>
      <c r="OYZ149" s="60"/>
      <c r="OZA149" s="61"/>
      <c r="OZB149" s="83"/>
      <c r="OZC149" s="57"/>
      <c r="OZD149" s="56"/>
      <c r="OZE149" s="59"/>
      <c r="OZF149" s="60"/>
      <c r="OZG149" s="61"/>
      <c r="OZH149" s="83"/>
      <c r="OZI149" s="57"/>
      <c r="OZJ149" s="56"/>
      <c r="OZK149" s="59"/>
      <c r="OZL149" s="60"/>
      <c r="OZM149" s="61"/>
      <c r="OZN149" s="83"/>
      <c r="OZO149" s="57"/>
      <c r="OZP149" s="56"/>
      <c r="OZQ149" s="59"/>
      <c r="OZR149" s="60"/>
      <c r="OZS149" s="61"/>
      <c r="OZT149" s="83"/>
      <c r="OZU149" s="57"/>
      <c r="OZV149" s="56"/>
      <c r="OZW149" s="59"/>
      <c r="OZX149" s="60"/>
      <c r="OZY149" s="61"/>
      <c r="OZZ149" s="83"/>
      <c r="PAA149" s="57"/>
      <c r="PAB149" s="56"/>
      <c r="PAC149" s="59"/>
      <c r="PAD149" s="60"/>
      <c r="PAE149" s="61"/>
      <c r="PAF149" s="83"/>
      <c r="PAG149" s="57"/>
      <c r="PAH149" s="56"/>
      <c r="PAI149" s="59"/>
      <c r="PAJ149" s="60"/>
      <c r="PAK149" s="61"/>
      <c r="PAL149" s="83"/>
      <c r="PAM149" s="57"/>
      <c r="PAN149" s="56"/>
      <c r="PAO149" s="59"/>
      <c r="PAP149" s="60"/>
      <c r="PAQ149" s="61"/>
      <c r="PAR149" s="83"/>
      <c r="PAS149" s="57"/>
      <c r="PAT149" s="56"/>
      <c r="PAU149" s="59"/>
      <c r="PAV149" s="60"/>
      <c r="PAW149" s="61"/>
      <c r="PAX149" s="83"/>
      <c r="PAY149" s="57"/>
      <c r="PAZ149" s="56"/>
      <c r="PBA149" s="59"/>
      <c r="PBB149" s="60"/>
      <c r="PBC149" s="61"/>
      <c r="PBD149" s="83"/>
      <c r="PBE149" s="57"/>
      <c r="PBF149" s="56"/>
      <c r="PBG149" s="59"/>
      <c r="PBH149" s="60"/>
      <c r="PBI149" s="61"/>
      <c r="PBJ149" s="83"/>
      <c r="PBK149" s="57"/>
      <c r="PBL149" s="56"/>
      <c r="PBM149" s="59"/>
      <c r="PBN149" s="60"/>
      <c r="PBO149" s="61"/>
      <c r="PBP149" s="83"/>
      <c r="PBQ149" s="57"/>
      <c r="PBR149" s="56"/>
      <c r="PBS149" s="59"/>
      <c r="PBT149" s="60"/>
      <c r="PBU149" s="61"/>
      <c r="PBV149" s="83"/>
      <c r="PBW149" s="57"/>
      <c r="PBX149" s="56"/>
      <c r="PBY149" s="59"/>
      <c r="PBZ149" s="60"/>
      <c r="PCA149" s="61"/>
      <c r="PCB149" s="83"/>
      <c r="PCC149" s="57"/>
      <c r="PCD149" s="56"/>
      <c r="PCE149" s="59"/>
      <c r="PCF149" s="60"/>
      <c r="PCG149" s="61"/>
      <c r="PCH149" s="83"/>
      <c r="PCI149" s="57"/>
      <c r="PCJ149" s="56"/>
      <c r="PCK149" s="59"/>
      <c r="PCL149" s="60"/>
      <c r="PCM149" s="61"/>
      <c r="PCN149" s="83"/>
      <c r="PCO149" s="57"/>
      <c r="PCP149" s="56"/>
      <c r="PCQ149" s="59"/>
      <c r="PCR149" s="60"/>
      <c r="PCS149" s="61"/>
      <c r="PCT149" s="83"/>
      <c r="PCU149" s="57"/>
      <c r="PCV149" s="56"/>
      <c r="PCW149" s="59"/>
      <c r="PCX149" s="60"/>
      <c r="PCY149" s="61"/>
      <c r="PCZ149" s="83"/>
      <c r="PDA149" s="57"/>
      <c r="PDB149" s="56"/>
      <c r="PDC149" s="59"/>
      <c r="PDD149" s="60"/>
      <c r="PDE149" s="61"/>
      <c r="PDF149" s="83"/>
      <c r="PDG149" s="57"/>
      <c r="PDH149" s="56"/>
      <c r="PDI149" s="59"/>
      <c r="PDJ149" s="60"/>
      <c r="PDK149" s="61"/>
      <c r="PDL149" s="83"/>
      <c r="PDM149" s="57"/>
      <c r="PDN149" s="56"/>
      <c r="PDO149" s="59"/>
      <c r="PDP149" s="60"/>
      <c r="PDQ149" s="61"/>
      <c r="PDR149" s="83"/>
      <c r="PDS149" s="57"/>
      <c r="PDT149" s="56"/>
      <c r="PDU149" s="59"/>
      <c r="PDV149" s="60"/>
      <c r="PDW149" s="61"/>
      <c r="PDX149" s="83"/>
      <c r="PDY149" s="57"/>
      <c r="PDZ149" s="56"/>
      <c r="PEA149" s="59"/>
      <c r="PEB149" s="60"/>
      <c r="PEC149" s="61"/>
      <c r="PED149" s="83"/>
      <c r="PEE149" s="57"/>
      <c r="PEF149" s="56"/>
      <c r="PEG149" s="59"/>
      <c r="PEH149" s="60"/>
      <c r="PEI149" s="61"/>
      <c r="PEJ149" s="83"/>
      <c r="PEK149" s="57"/>
      <c r="PEL149" s="56"/>
      <c r="PEM149" s="59"/>
      <c r="PEN149" s="60"/>
      <c r="PEO149" s="61"/>
      <c r="PEP149" s="83"/>
      <c r="PEQ149" s="57"/>
      <c r="PER149" s="56"/>
      <c r="PES149" s="59"/>
      <c r="PET149" s="60"/>
      <c r="PEU149" s="61"/>
      <c r="PEV149" s="83"/>
      <c r="PEW149" s="57"/>
      <c r="PEX149" s="56"/>
      <c r="PEY149" s="59"/>
      <c r="PEZ149" s="60"/>
      <c r="PFA149" s="61"/>
      <c r="PFB149" s="83"/>
      <c r="PFC149" s="57"/>
      <c r="PFD149" s="56"/>
      <c r="PFE149" s="59"/>
      <c r="PFF149" s="60"/>
      <c r="PFG149" s="61"/>
      <c r="PFH149" s="83"/>
      <c r="PFI149" s="57"/>
      <c r="PFJ149" s="56"/>
      <c r="PFK149" s="59"/>
      <c r="PFL149" s="60"/>
      <c r="PFM149" s="61"/>
      <c r="PFN149" s="83"/>
      <c r="PFO149" s="57"/>
      <c r="PFP149" s="56"/>
      <c r="PFQ149" s="59"/>
      <c r="PFR149" s="60"/>
      <c r="PFS149" s="61"/>
      <c r="PFT149" s="83"/>
      <c r="PFU149" s="57"/>
      <c r="PFV149" s="56"/>
      <c r="PFW149" s="59"/>
      <c r="PFX149" s="60"/>
      <c r="PFY149" s="61"/>
      <c r="PFZ149" s="83"/>
      <c r="PGA149" s="57"/>
      <c r="PGB149" s="56"/>
      <c r="PGC149" s="59"/>
      <c r="PGD149" s="60"/>
      <c r="PGE149" s="61"/>
      <c r="PGF149" s="83"/>
      <c r="PGG149" s="57"/>
      <c r="PGH149" s="56"/>
      <c r="PGI149" s="59"/>
      <c r="PGJ149" s="60"/>
      <c r="PGK149" s="61"/>
      <c r="PGL149" s="83"/>
      <c r="PGM149" s="57"/>
      <c r="PGN149" s="56"/>
      <c r="PGO149" s="59"/>
      <c r="PGP149" s="60"/>
      <c r="PGQ149" s="61"/>
      <c r="PGR149" s="83"/>
      <c r="PGS149" s="57"/>
      <c r="PGT149" s="56"/>
      <c r="PGU149" s="59"/>
      <c r="PGV149" s="60"/>
      <c r="PGW149" s="61"/>
      <c r="PGX149" s="83"/>
      <c r="PGY149" s="57"/>
      <c r="PGZ149" s="56"/>
      <c r="PHA149" s="59"/>
      <c r="PHB149" s="60"/>
      <c r="PHC149" s="61"/>
      <c r="PHD149" s="83"/>
      <c r="PHE149" s="57"/>
      <c r="PHF149" s="56"/>
      <c r="PHG149" s="59"/>
      <c r="PHH149" s="60"/>
      <c r="PHI149" s="61"/>
      <c r="PHJ149" s="83"/>
      <c r="PHK149" s="57"/>
      <c r="PHL149" s="56"/>
      <c r="PHM149" s="59"/>
      <c r="PHN149" s="60"/>
      <c r="PHO149" s="61"/>
      <c r="PHP149" s="83"/>
      <c r="PHQ149" s="57"/>
      <c r="PHR149" s="56"/>
      <c r="PHS149" s="59"/>
      <c r="PHT149" s="60"/>
      <c r="PHU149" s="61"/>
      <c r="PHV149" s="83"/>
      <c r="PHW149" s="57"/>
      <c r="PHX149" s="56"/>
      <c r="PHY149" s="59"/>
      <c r="PHZ149" s="60"/>
      <c r="PIA149" s="61"/>
      <c r="PIB149" s="83"/>
      <c r="PIC149" s="57"/>
      <c r="PID149" s="56"/>
      <c r="PIE149" s="59"/>
      <c r="PIF149" s="60"/>
      <c r="PIG149" s="61"/>
      <c r="PIH149" s="83"/>
      <c r="PII149" s="57"/>
      <c r="PIJ149" s="56"/>
      <c r="PIK149" s="59"/>
      <c r="PIL149" s="60"/>
      <c r="PIM149" s="61"/>
      <c r="PIN149" s="83"/>
      <c r="PIO149" s="57"/>
      <c r="PIP149" s="56"/>
      <c r="PIQ149" s="59"/>
      <c r="PIR149" s="60"/>
      <c r="PIS149" s="61"/>
      <c r="PIT149" s="83"/>
      <c r="PIU149" s="57"/>
      <c r="PIV149" s="56"/>
      <c r="PIW149" s="59"/>
      <c r="PIX149" s="60"/>
      <c r="PIY149" s="61"/>
      <c r="PIZ149" s="83"/>
      <c r="PJA149" s="57"/>
      <c r="PJB149" s="56"/>
      <c r="PJC149" s="59"/>
      <c r="PJD149" s="60"/>
      <c r="PJE149" s="61"/>
      <c r="PJF149" s="83"/>
      <c r="PJG149" s="57"/>
      <c r="PJH149" s="56"/>
      <c r="PJI149" s="59"/>
      <c r="PJJ149" s="60"/>
      <c r="PJK149" s="61"/>
      <c r="PJL149" s="83"/>
      <c r="PJM149" s="57"/>
      <c r="PJN149" s="56"/>
      <c r="PJO149" s="59"/>
      <c r="PJP149" s="60"/>
      <c r="PJQ149" s="61"/>
      <c r="PJR149" s="83"/>
      <c r="PJS149" s="57"/>
      <c r="PJT149" s="56"/>
      <c r="PJU149" s="59"/>
      <c r="PJV149" s="60"/>
      <c r="PJW149" s="61"/>
      <c r="PJX149" s="83"/>
      <c r="PJY149" s="57"/>
      <c r="PJZ149" s="56"/>
      <c r="PKA149" s="59"/>
      <c r="PKB149" s="60"/>
      <c r="PKC149" s="61"/>
      <c r="PKD149" s="83"/>
      <c r="PKE149" s="57"/>
      <c r="PKF149" s="56"/>
      <c r="PKG149" s="59"/>
      <c r="PKH149" s="60"/>
      <c r="PKI149" s="61"/>
      <c r="PKJ149" s="83"/>
      <c r="PKK149" s="57"/>
      <c r="PKL149" s="56"/>
      <c r="PKM149" s="59"/>
      <c r="PKN149" s="60"/>
      <c r="PKO149" s="61"/>
      <c r="PKP149" s="83"/>
      <c r="PKQ149" s="57"/>
      <c r="PKR149" s="56"/>
      <c r="PKS149" s="59"/>
      <c r="PKT149" s="60"/>
      <c r="PKU149" s="61"/>
      <c r="PKV149" s="83"/>
      <c r="PKW149" s="57"/>
      <c r="PKX149" s="56"/>
      <c r="PKY149" s="59"/>
      <c r="PKZ149" s="60"/>
      <c r="PLA149" s="61"/>
      <c r="PLB149" s="83"/>
      <c r="PLC149" s="57"/>
      <c r="PLD149" s="56"/>
      <c r="PLE149" s="59"/>
      <c r="PLF149" s="60"/>
      <c r="PLG149" s="61"/>
      <c r="PLH149" s="83"/>
      <c r="PLI149" s="57"/>
      <c r="PLJ149" s="56"/>
      <c r="PLK149" s="59"/>
      <c r="PLL149" s="60"/>
      <c r="PLM149" s="61"/>
      <c r="PLN149" s="83"/>
      <c r="PLO149" s="57"/>
      <c r="PLP149" s="56"/>
      <c r="PLQ149" s="59"/>
      <c r="PLR149" s="60"/>
      <c r="PLS149" s="61"/>
      <c r="PLT149" s="83"/>
      <c r="PLU149" s="57"/>
      <c r="PLV149" s="56"/>
      <c r="PLW149" s="59"/>
      <c r="PLX149" s="60"/>
      <c r="PLY149" s="61"/>
      <c r="PLZ149" s="83"/>
      <c r="PMA149" s="57"/>
      <c r="PMB149" s="56"/>
      <c r="PMC149" s="59"/>
      <c r="PMD149" s="60"/>
      <c r="PME149" s="61"/>
      <c r="PMF149" s="83"/>
      <c r="PMG149" s="57"/>
      <c r="PMH149" s="56"/>
      <c r="PMI149" s="59"/>
      <c r="PMJ149" s="60"/>
      <c r="PMK149" s="61"/>
      <c r="PML149" s="83"/>
      <c r="PMM149" s="57"/>
      <c r="PMN149" s="56"/>
      <c r="PMO149" s="59"/>
      <c r="PMP149" s="60"/>
      <c r="PMQ149" s="61"/>
      <c r="PMR149" s="83"/>
      <c r="PMS149" s="57"/>
      <c r="PMT149" s="56"/>
      <c r="PMU149" s="59"/>
      <c r="PMV149" s="60"/>
      <c r="PMW149" s="61"/>
      <c r="PMX149" s="83"/>
      <c r="PMY149" s="57"/>
      <c r="PMZ149" s="56"/>
      <c r="PNA149" s="59"/>
      <c r="PNB149" s="60"/>
      <c r="PNC149" s="61"/>
      <c r="PND149" s="83"/>
      <c r="PNE149" s="57"/>
      <c r="PNF149" s="56"/>
      <c r="PNG149" s="59"/>
      <c r="PNH149" s="60"/>
      <c r="PNI149" s="61"/>
      <c r="PNJ149" s="83"/>
      <c r="PNK149" s="57"/>
      <c r="PNL149" s="56"/>
      <c r="PNM149" s="59"/>
      <c r="PNN149" s="60"/>
      <c r="PNO149" s="61"/>
      <c r="PNP149" s="83"/>
      <c r="PNQ149" s="57"/>
      <c r="PNR149" s="56"/>
      <c r="PNS149" s="59"/>
      <c r="PNT149" s="60"/>
      <c r="PNU149" s="61"/>
      <c r="PNV149" s="83"/>
      <c r="PNW149" s="57"/>
      <c r="PNX149" s="56"/>
      <c r="PNY149" s="59"/>
      <c r="PNZ149" s="60"/>
      <c r="POA149" s="61"/>
      <c r="POB149" s="83"/>
      <c r="POC149" s="57"/>
      <c r="POD149" s="56"/>
      <c r="POE149" s="59"/>
      <c r="POF149" s="60"/>
      <c r="POG149" s="61"/>
      <c r="POH149" s="83"/>
      <c r="POI149" s="57"/>
      <c r="POJ149" s="56"/>
      <c r="POK149" s="59"/>
      <c r="POL149" s="60"/>
      <c r="POM149" s="61"/>
      <c r="PON149" s="83"/>
      <c r="POO149" s="57"/>
      <c r="POP149" s="56"/>
      <c r="POQ149" s="59"/>
      <c r="POR149" s="60"/>
      <c r="POS149" s="61"/>
      <c r="POT149" s="83"/>
      <c r="POU149" s="57"/>
      <c r="POV149" s="56"/>
      <c r="POW149" s="59"/>
      <c r="POX149" s="60"/>
      <c r="POY149" s="61"/>
      <c r="POZ149" s="83"/>
      <c r="PPA149" s="57"/>
      <c r="PPB149" s="56"/>
      <c r="PPC149" s="59"/>
      <c r="PPD149" s="60"/>
      <c r="PPE149" s="61"/>
      <c r="PPF149" s="83"/>
      <c r="PPG149" s="57"/>
      <c r="PPH149" s="56"/>
      <c r="PPI149" s="59"/>
      <c r="PPJ149" s="60"/>
      <c r="PPK149" s="61"/>
      <c r="PPL149" s="83"/>
      <c r="PPM149" s="57"/>
      <c r="PPN149" s="56"/>
      <c r="PPO149" s="59"/>
      <c r="PPP149" s="60"/>
      <c r="PPQ149" s="61"/>
      <c r="PPR149" s="83"/>
      <c r="PPS149" s="57"/>
      <c r="PPT149" s="56"/>
      <c r="PPU149" s="59"/>
      <c r="PPV149" s="60"/>
      <c r="PPW149" s="61"/>
      <c r="PPX149" s="83"/>
      <c r="PPY149" s="57"/>
      <c r="PPZ149" s="56"/>
      <c r="PQA149" s="59"/>
      <c r="PQB149" s="60"/>
      <c r="PQC149" s="61"/>
      <c r="PQD149" s="83"/>
      <c r="PQE149" s="57"/>
      <c r="PQF149" s="56"/>
      <c r="PQG149" s="59"/>
      <c r="PQH149" s="60"/>
      <c r="PQI149" s="61"/>
      <c r="PQJ149" s="83"/>
      <c r="PQK149" s="57"/>
      <c r="PQL149" s="56"/>
      <c r="PQM149" s="59"/>
      <c r="PQN149" s="60"/>
      <c r="PQO149" s="61"/>
      <c r="PQP149" s="83"/>
      <c r="PQQ149" s="57"/>
      <c r="PQR149" s="56"/>
      <c r="PQS149" s="59"/>
      <c r="PQT149" s="60"/>
      <c r="PQU149" s="61"/>
      <c r="PQV149" s="83"/>
      <c r="PQW149" s="57"/>
      <c r="PQX149" s="56"/>
      <c r="PQY149" s="59"/>
      <c r="PQZ149" s="60"/>
      <c r="PRA149" s="61"/>
      <c r="PRB149" s="83"/>
      <c r="PRC149" s="57"/>
      <c r="PRD149" s="56"/>
      <c r="PRE149" s="59"/>
      <c r="PRF149" s="60"/>
      <c r="PRG149" s="61"/>
      <c r="PRH149" s="83"/>
      <c r="PRI149" s="57"/>
      <c r="PRJ149" s="56"/>
      <c r="PRK149" s="59"/>
      <c r="PRL149" s="60"/>
      <c r="PRM149" s="61"/>
      <c r="PRN149" s="83"/>
      <c r="PRO149" s="57"/>
      <c r="PRP149" s="56"/>
      <c r="PRQ149" s="59"/>
      <c r="PRR149" s="60"/>
      <c r="PRS149" s="61"/>
      <c r="PRT149" s="83"/>
      <c r="PRU149" s="57"/>
      <c r="PRV149" s="56"/>
      <c r="PRW149" s="59"/>
      <c r="PRX149" s="60"/>
      <c r="PRY149" s="61"/>
      <c r="PRZ149" s="83"/>
      <c r="PSA149" s="57"/>
      <c r="PSB149" s="56"/>
      <c r="PSC149" s="59"/>
      <c r="PSD149" s="60"/>
      <c r="PSE149" s="61"/>
      <c r="PSF149" s="83"/>
      <c r="PSG149" s="57"/>
      <c r="PSH149" s="56"/>
      <c r="PSI149" s="59"/>
      <c r="PSJ149" s="60"/>
      <c r="PSK149" s="61"/>
      <c r="PSL149" s="83"/>
      <c r="PSM149" s="57"/>
      <c r="PSN149" s="56"/>
      <c r="PSO149" s="59"/>
      <c r="PSP149" s="60"/>
      <c r="PSQ149" s="61"/>
      <c r="PSR149" s="83"/>
      <c r="PSS149" s="57"/>
      <c r="PST149" s="56"/>
      <c r="PSU149" s="59"/>
      <c r="PSV149" s="60"/>
      <c r="PSW149" s="61"/>
      <c r="PSX149" s="83"/>
      <c r="PSY149" s="57"/>
      <c r="PSZ149" s="56"/>
      <c r="PTA149" s="59"/>
      <c r="PTB149" s="60"/>
      <c r="PTC149" s="61"/>
      <c r="PTD149" s="83"/>
      <c r="PTE149" s="57"/>
      <c r="PTF149" s="56"/>
      <c r="PTG149" s="59"/>
      <c r="PTH149" s="60"/>
      <c r="PTI149" s="61"/>
      <c r="PTJ149" s="83"/>
      <c r="PTK149" s="57"/>
      <c r="PTL149" s="56"/>
      <c r="PTM149" s="59"/>
      <c r="PTN149" s="60"/>
      <c r="PTO149" s="61"/>
      <c r="PTP149" s="83"/>
      <c r="PTQ149" s="57"/>
      <c r="PTR149" s="56"/>
      <c r="PTS149" s="59"/>
      <c r="PTT149" s="60"/>
      <c r="PTU149" s="61"/>
      <c r="PTV149" s="83"/>
      <c r="PTW149" s="57"/>
      <c r="PTX149" s="56"/>
      <c r="PTY149" s="59"/>
      <c r="PTZ149" s="60"/>
      <c r="PUA149" s="61"/>
      <c r="PUB149" s="83"/>
      <c r="PUC149" s="57"/>
      <c r="PUD149" s="56"/>
      <c r="PUE149" s="59"/>
      <c r="PUF149" s="60"/>
      <c r="PUG149" s="61"/>
      <c r="PUH149" s="83"/>
      <c r="PUI149" s="57"/>
      <c r="PUJ149" s="56"/>
      <c r="PUK149" s="59"/>
      <c r="PUL149" s="60"/>
      <c r="PUM149" s="61"/>
      <c r="PUN149" s="83"/>
      <c r="PUO149" s="57"/>
      <c r="PUP149" s="56"/>
      <c r="PUQ149" s="59"/>
      <c r="PUR149" s="60"/>
      <c r="PUS149" s="61"/>
      <c r="PUT149" s="83"/>
      <c r="PUU149" s="57"/>
      <c r="PUV149" s="56"/>
      <c r="PUW149" s="59"/>
      <c r="PUX149" s="60"/>
      <c r="PUY149" s="61"/>
      <c r="PUZ149" s="83"/>
      <c r="PVA149" s="57"/>
      <c r="PVB149" s="56"/>
      <c r="PVC149" s="59"/>
      <c r="PVD149" s="60"/>
      <c r="PVE149" s="61"/>
      <c r="PVF149" s="83"/>
      <c r="PVG149" s="57"/>
      <c r="PVH149" s="56"/>
      <c r="PVI149" s="59"/>
      <c r="PVJ149" s="60"/>
      <c r="PVK149" s="61"/>
      <c r="PVL149" s="83"/>
      <c r="PVM149" s="57"/>
      <c r="PVN149" s="56"/>
      <c r="PVO149" s="59"/>
      <c r="PVP149" s="60"/>
      <c r="PVQ149" s="61"/>
      <c r="PVR149" s="83"/>
      <c r="PVS149" s="57"/>
      <c r="PVT149" s="56"/>
      <c r="PVU149" s="59"/>
      <c r="PVV149" s="60"/>
      <c r="PVW149" s="61"/>
      <c r="PVX149" s="83"/>
      <c r="PVY149" s="57"/>
      <c r="PVZ149" s="56"/>
      <c r="PWA149" s="59"/>
      <c r="PWB149" s="60"/>
      <c r="PWC149" s="61"/>
      <c r="PWD149" s="83"/>
      <c r="PWE149" s="57"/>
      <c r="PWF149" s="56"/>
      <c r="PWG149" s="59"/>
      <c r="PWH149" s="60"/>
      <c r="PWI149" s="61"/>
      <c r="PWJ149" s="83"/>
      <c r="PWK149" s="57"/>
      <c r="PWL149" s="56"/>
      <c r="PWM149" s="59"/>
      <c r="PWN149" s="60"/>
      <c r="PWO149" s="61"/>
      <c r="PWP149" s="83"/>
      <c r="PWQ149" s="57"/>
      <c r="PWR149" s="56"/>
      <c r="PWS149" s="59"/>
      <c r="PWT149" s="60"/>
      <c r="PWU149" s="61"/>
      <c r="PWV149" s="83"/>
      <c r="PWW149" s="57"/>
      <c r="PWX149" s="56"/>
      <c r="PWY149" s="59"/>
      <c r="PWZ149" s="60"/>
      <c r="PXA149" s="61"/>
      <c r="PXB149" s="83"/>
      <c r="PXC149" s="57"/>
      <c r="PXD149" s="56"/>
      <c r="PXE149" s="59"/>
      <c r="PXF149" s="60"/>
      <c r="PXG149" s="61"/>
      <c r="PXH149" s="83"/>
      <c r="PXI149" s="57"/>
      <c r="PXJ149" s="56"/>
      <c r="PXK149" s="59"/>
      <c r="PXL149" s="60"/>
      <c r="PXM149" s="61"/>
      <c r="PXN149" s="83"/>
      <c r="PXO149" s="57"/>
      <c r="PXP149" s="56"/>
      <c r="PXQ149" s="59"/>
      <c r="PXR149" s="60"/>
      <c r="PXS149" s="61"/>
      <c r="PXT149" s="83"/>
      <c r="PXU149" s="57"/>
      <c r="PXV149" s="56"/>
      <c r="PXW149" s="59"/>
      <c r="PXX149" s="60"/>
      <c r="PXY149" s="61"/>
      <c r="PXZ149" s="83"/>
      <c r="PYA149" s="57"/>
      <c r="PYB149" s="56"/>
      <c r="PYC149" s="59"/>
      <c r="PYD149" s="60"/>
      <c r="PYE149" s="61"/>
      <c r="PYF149" s="83"/>
      <c r="PYG149" s="57"/>
      <c r="PYH149" s="56"/>
      <c r="PYI149" s="59"/>
      <c r="PYJ149" s="60"/>
      <c r="PYK149" s="61"/>
      <c r="PYL149" s="83"/>
      <c r="PYM149" s="57"/>
      <c r="PYN149" s="56"/>
      <c r="PYO149" s="59"/>
      <c r="PYP149" s="60"/>
      <c r="PYQ149" s="61"/>
      <c r="PYR149" s="83"/>
      <c r="PYS149" s="57"/>
      <c r="PYT149" s="56"/>
      <c r="PYU149" s="59"/>
      <c r="PYV149" s="60"/>
      <c r="PYW149" s="61"/>
      <c r="PYX149" s="83"/>
      <c r="PYY149" s="57"/>
      <c r="PYZ149" s="56"/>
      <c r="PZA149" s="59"/>
      <c r="PZB149" s="60"/>
      <c r="PZC149" s="61"/>
      <c r="PZD149" s="83"/>
      <c r="PZE149" s="57"/>
      <c r="PZF149" s="56"/>
      <c r="PZG149" s="59"/>
      <c r="PZH149" s="60"/>
      <c r="PZI149" s="61"/>
      <c r="PZJ149" s="83"/>
      <c r="PZK149" s="57"/>
      <c r="PZL149" s="56"/>
      <c r="PZM149" s="59"/>
      <c r="PZN149" s="60"/>
      <c r="PZO149" s="61"/>
      <c r="PZP149" s="83"/>
      <c r="PZQ149" s="57"/>
      <c r="PZR149" s="56"/>
      <c r="PZS149" s="59"/>
      <c r="PZT149" s="60"/>
      <c r="PZU149" s="61"/>
      <c r="PZV149" s="83"/>
      <c r="PZW149" s="57"/>
      <c r="PZX149" s="56"/>
      <c r="PZY149" s="59"/>
      <c r="PZZ149" s="60"/>
      <c r="QAA149" s="61"/>
      <c r="QAB149" s="83"/>
      <c r="QAC149" s="57"/>
      <c r="QAD149" s="56"/>
      <c r="QAE149" s="59"/>
      <c r="QAF149" s="60"/>
      <c r="QAG149" s="61"/>
      <c r="QAH149" s="83"/>
      <c r="QAI149" s="57"/>
      <c r="QAJ149" s="56"/>
      <c r="QAK149" s="59"/>
      <c r="QAL149" s="60"/>
      <c r="QAM149" s="61"/>
      <c r="QAN149" s="83"/>
      <c r="QAO149" s="57"/>
      <c r="QAP149" s="56"/>
      <c r="QAQ149" s="59"/>
      <c r="QAR149" s="60"/>
      <c r="QAS149" s="61"/>
      <c r="QAT149" s="83"/>
      <c r="QAU149" s="57"/>
      <c r="QAV149" s="56"/>
      <c r="QAW149" s="59"/>
      <c r="QAX149" s="60"/>
      <c r="QAY149" s="61"/>
      <c r="QAZ149" s="83"/>
      <c r="QBA149" s="57"/>
      <c r="QBB149" s="56"/>
      <c r="QBC149" s="59"/>
      <c r="QBD149" s="60"/>
      <c r="QBE149" s="61"/>
      <c r="QBF149" s="83"/>
      <c r="QBG149" s="57"/>
      <c r="QBH149" s="56"/>
      <c r="QBI149" s="59"/>
      <c r="QBJ149" s="60"/>
      <c r="QBK149" s="61"/>
      <c r="QBL149" s="83"/>
      <c r="QBM149" s="57"/>
      <c r="QBN149" s="56"/>
      <c r="QBO149" s="59"/>
      <c r="QBP149" s="60"/>
      <c r="QBQ149" s="61"/>
      <c r="QBR149" s="83"/>
      <c r="QBS149" s="57"/>
      <c r="QBT149" s="56"/>
      <c r="QBU149" s="59"/>
      <c r="QBV149" s="60"/>
      <c r="QBW149" s="61"/>
      <c r="QBX149" s="83"/>
      <c r="QBY149" s="57"/>
      <c r="QBZ149" s="56"/>
      <c r="QCA149" s="59"/>
      <c r="QCB149" s="60"/>
      <c r="QCC149" s="61"/>
      <c r="QCD149" s="83"/>
      <c r="QCE149" s="57"/>
      <c r="QCF149" s="56"/>
      <c r="QCG149" s="59"/>
      <c r="QCH149" s="60"/>
      <c r="QCI149" s="61"/>
      <c r="QCJ149" s="83"/>
      <c r="QCK149" s="57"/>
      <c r="QCL149" s="56"/>
      <c r="QCM149" s="59"/>
      <c r="QCN149" s="60"/>
      <c r="QCO149" s="61"/>
      <c r="QCP149" s="83"/>
      <c r="QCQ149" s="57"/>
      <c r="QCR149" s="56"/>
      <c r="QCS149" s="59"/>
      <c r="QCT149" s="60"/>
      <c r="QCU149" s="61"/>
      <c r="QCV149" s="83"/>
      <c r="QCW149" s="57"/>
      <c r="QCX149" s="56"/>
      <c r="QCY149" s="59"/>
      <c r="QCZ149" s="60"/>
      <c r="QDA149" s="61"/>
      <c r="QDB149" s="83"/>
      <c r="QDC149" s="57"/>
      <c r="QDD149" s="56"/>
      <c r="QDE149" s="59"/>
      <c r="QDF149" s="60"/>
      <c r="QDG149" s="61"/>
      <c r="QDH149" s="83"/>
      <c r="QDI149" s="57"/>
      <c r="QDJ149" s="56"/>
      <c r="QDK149" s="59"/>
      <c r="QDL149" s="60"/>
      <c r="QDM149" s="61"/>
      <c r="QDN149" s="83"/>
      <c r="QDO149" s="57"/>
      <c r="QDP149" s="56"/>
      <c r="QDQ149" s="59"/>
      <c r="QDR149" s="60"/>
      <c r="QDS149" s="61"/>
      <c r="QDT149" s="83"/>
      <c r="QDU149" s="57"/>
      <c r="QDV149" s="56"/>
      <c r="QDW149" s="59"/>
      <c r="QDX149" s="60"/>
      <c r="QDY149" s="61"/>
      <c r="QDZ149" s="83"/>
      <c r="QEA149" s="57"/>
      <c r="QEB149" s="56"/>
      <c r="QEC149" s="59"/>
      <c r="QED149" s="60"/>
      <c r="QEE149" s="61"/>
      <c r="QEF149" s="83"/>
      <c r="QEG149" s="57"/>
      <c r="QEH149" s="56"/>
      <c r="QEI149" s="59"/>
      <c r="QEJ149" s="60"/>
      <c r="QEK149" s="61"/>
      <c r="QEL149" s="83"/>
      <c r="QEM149" s="57"/>
      <c r="QEN149" s="56"/>
      <c r="QEO149" s="59"/>
      <c r="QEP149" s="60"/>
      <c r="QEQ149" s="61"/>
      <c r="QER149" s="83"/>
      <c r="QES149" s="57"/>
      <c r="QET149" s="56"/>
      <c r="QEU149" s="59"/>
      <c r="QEV149" s="60"/>
      <c r="QEW149" s="61"/>
      <c r="QEX149" s="83"/>
      <c r="QEY149" s="57"/>
      <c r="QEZ149" s="56"/>
      <c r="QFA149" s="59"/>
      <c r="QFB149" s="60"/>
      <c r="QFC149" s="61"/>
      <c r="QFD149" s="83"/>
      <c r="QFE149" s="57"/>
      <c r="QFF149" s="56"/>
      <c r="QFG149" s="59"/>
      <c r="QFH149" s="60"/>
      <c r="QFI149" s="61"/>
      <c r="QFJ149" s="83"/>
      <c r="QFK149" s="57"/>
      <c r="QFL149" s="56"/>
      <c r="QFM149" s="59"/>
      <c r="QFN149" s="60"/>
      <c r="QFO149" s="61"/>
      <c r="QFP149" s="83"/>
      <c r="QFQ149" s="57"/>
      <c r="QFR149" s="56"/>
      <c r="QFS149" s="59"/>
      <c r="QFT149" s="60"/>
      <c r="QFU149" s="61"/>
      <c r="QFV149" s="83"/>
      <c r="QFW149" s="57"/>
      <c r="QFX149" s="56"/>
      <c r="QFY149" s="59"/>
      <c r="QFZ149" s="60"/>
      <c r="QGA149" s="61"/>
      <c r="QGB149" s="83"/>
      <c r="QGC149" s="57"/>
      <c r="QGD149" s="56"/>
      <c r="QGE149" s="59"/>
      <c r="QGF149" s="60"/>
      <c r="QGG149" s="61"/>
      <c r="QGH149" s="83"/>
      <c r="QGI149" s="57"/>
      <c r="QGJ149" s="56"/>
      <c r="QGK149" s="59"/>
      <c r="QGL149" s="60"/>
      <c r="QGM149" s="61"/>
      <c r="QGN149" s="83"/>
      <c r="QGO149" s="57"/>
      <c r="QGP149" s="56"/>
      <c r="QGQ149" s="59"/>
      <c r="QGR149" s="60"/>
      <c r="QGS149" s="61"/>
      <c r="QGT149" s="83"/>
      <c r="QGU149" s="57"/>
      <c r="QGV149" s="56"/>
      <c r="QGW149" s="59"/>
      <c r="QGX149" s="60"/>
      <c r="QGY149" s="61"/>
      <c r="QGZ149" s="83"/>
      <c r="QHA149" s="57"/>
      <c r="QHB149" s="56"/>
      <c r="QHC149" s="59"/>
      <c r="QHD149" s="60"/>
      <c r="QHE149" s="61"/>
      <c r="QHF149" s="83"/>
      <c r="QHG149" s="57"/>
      <c r="QHH149" s="56"/>
      <c r="QHI149" s="59"/>
      <c r="QHJ149" s="60"/>
      <c r="QHK149" s="61"/>
      <c r="QHL149" s="83"/>
      <c r="QHM149" s="57"/>
      <c r="QHN149" s="56"/>
      <c r="QHO149" s="59"/>
      <c r="QHP149" s="60"/>
      <c r="QHQ149" s="61"/>
      <c r="QHR149" s="83"/>
      <c r="QHS149" s="57"/>
      <c r="QHT149" s="56"/>
      <c r="QHU149" s="59"/>
      <c r="QHV149" s="60"/>
      <c r="QHW149" s="61"/>
      <c r="QHX149" s="83"/>
      <c r="QHY149" s="57"/>
      <c r="QHZ149" s="56"/>
      <c r="QIA149" s="59"/>
      <c r="QIB149" s="60"/>
      <c r="QIC149" s="61"/>
      <c r="QID149" s="83"/>
      <c r="QIE149" s="57"/>
      <c r="QIF149" s="56"/>
      <c r="QIG149" s="59"/>
      <c r="QIH149" s="60"/>
      <c r="QII149" s="61"/>
      <c r="QIJ149" s="83"/>
      <c r="QIK149" s="57"/>
      <c r="QIL149" s="56"/>
      <c r="QIM149" s="59"/>
      <c r="QIN149" s="60"/>
      <c r="QIO149" s="61"/>
      <c r="QIP149" s="83"/>
      <c r="QIQ149" s="57"/>
      <c r="QIR149" s="56"/>
      <c r="QIS149" s="59"/>
      <c r="QIT149" s="60"/>
      <c r="QIU149" s="61"/>
      <c r="QIV149" s="83"/>
      <c r="QIW149" s="57"/>
      <c r="QIX149" s="56"/>
      <c r="QIY149" s="59"/>
      <c r="QIZ149" s="60"/>
      <c r="QJA149" s="61"/>
      <c r="QJB149" s="83"/>
      <c r="QJC149" s="57"/>
      <c r="QJD149" s="56"/>
      <c r="QJE149" s="59"/>
      <c r="QJF149" s="60"/>
      <c r="QJG149" s="61"/>
      <c r="QJH149" s="83"/>
      <c r="QJI149" s="57"/>
      <c r="QJJ149" s="56"/>
      <c r="QJK149" s="59"/>
      <c r="QJL149" s="60"/>
      <c r="QJM149" s="61"/>
      <c r="QJN149" s="83"/>
      <c r="QJO149" s="57"/>
      <c r="QJP149" s="56"/>
      <c r="QJQ149" s="59"/>
      <c r="QJR149" s="60"/>
      <c r="QJS149" s="61"/>
      <c r="QJT149" s="83"/>
      <c r="QJU149" s="57"/>
      <c r="QJV149" s="56"/>
      <c r="QJW149" s="59"/>
      <c r="QJX149" s="60"/>
      <c r="QJY149" s="61"/>
      <c r="QJZ149" s="83"/>
      <c r="QKA149" s="57"/>
      <c r="QKB149" s="56"/>
      <c r="QKC149" s="59"/>
      <c r="QKD149" s="60"/>
      <c r="QKE149" s="61"/>
      <c r="QKF149" s="83"/>
      <c r="QKG149" s="57"/>
      <c r="QKH149" s="56"/>
      <c r="QKI149" s="59"/>
      <c r="QKJ149" s="60"/>
      <c r="QKK149" s="61"/>
      <c r="QKL149" s="83"/>
      <c r="QKM149" s="57"/>
      <c r="QKN149" s="56"/>
      <c r="QKO149" s="59"/>
      <c r="QKP149" s="60"/>
      <c r="QKQ149" s="61"/>
      <c r="QKR149" s="83"/>
      <c r="QKS149" s="57"/>
      <c r="QKT149" s="56"/>
      <c r="QKU149" s="59"/>
      <c r="QKV149" s="60"/>
      <c r="QKW149" s="61"/>
      <c r="QKX149" s="83"/>
      <c r="QKY149" s="57"/>
      <c r="QKZ149" s="56"/>
      <c r="QLA149" s="59"/>
      <c r="QLB149" s="60"/>
      <c r="QLC149" s="61"/>
      <c r="QLD149" s="83"/>
      <c r="QLE149" s="57"/>
      <c r="QLF149" s="56"/>
      <c r="QLG149" s="59"/>
      <c r="QLH149" s="60"/>
      <c r="QLI149" s="61"/>
      <c r="QLJ149" s="83"/>
      <c r="QLK149" s="57"/>
      <c r="QLL149" s="56"/>
      <c r="QLM149" s="59"/>
      <c r="QLN149" s="60"/>
      <c r="QLO149" s="61"/>
      <c r="QLP149" s="83"/>
      <c r="QLQ149" s="57"/>
      <c r="QLR149" s="56"/>
      <c r="QLS149" s="59"/>
      <c r="QLT149" s="60"/>
      <c r="QLU149" s="61"/>
      <c r="QLV149" s="83"/>
      <c r="QLW149" s="57"/>
      <c r="QLX149" s="56"/>
      <c r="QLY149" s="59"/>
      <c r="QLZ149" s="60"/>
      <c r="QMA149" s="61"/>
      <c r="QMB149" s="83"/>
      <c r="QMC149" s="57"/>
      <c r="QMD149" s="56"/>
      <c r="QME149" s="59"/>
      <c r="QMF149" s="60"/>
      <c r="QMG149" s="61"/>
      <c r="QMH149" s="83"/>
      <c r="QMI149" s="57"/>
      <c r="QMJ149" s="56"/>
      <c r="QMK149" s="59"/>
      <c r="QML149" s="60"/>
      <c r="QMM149" s="61"/>
      <c r="QMN149" s="83"/>
      <c r="QMO149" s="57"/>
      <c r="QMP149" s="56"/>
      <c r="QMQ149" s="59"/>
      <c r="QMR149" s="60"/>
      <c r="QMS149" s="61"/>
      <c r="QMT149" s="83"/>
      <c r="QMU149" s="57"/>
      <c r="QMV149" s="56"/>
      <c r="QMW149" s="59"/>
      <c r="QMX149" s="60"/>
      <c r="QMY149" s="61"/>
      <c r="QMZ149" s="83"/>
      <c r="QNA149" s="57"/>
      <c r="QNB149" s="56"/>
      <c r="QNC149" s="59"/>
      <c r="QND149" s="60"/>
      <c r="QNE149" s="61"/>
      <c r="QNF149" s="83"/>
      <c r="QNG149" s="57"/>
      <c r="QNH149" s="56"/>
      <c r="QNI149" s="59"/>
      <c r="QNJ149" s="60"/>
      <c r="QNK149" s="61"/>
      <c r="QNL149" s="83"/>
      <c r="QNM149" s="57"/>
      <c r="QNN149" s="56"/>
      <c r="QNO149" s="59"/>
      <c r="QNP149" s="60"/>
      <c r="QNQ149" s="61"/>
      <c r="QNR149" s="83"/>
      <c r="QNS149" s="57"/>
      <c r="QNT149" s="56"/>
      <c r="QNU149" s="59"/>
      <c r="QNV149" s="60"/>
      <c r="QNW149" s="61"/>
      <c r="QNX149" s="83"/>
      <c r="QNY149" s="57"/>
      <c r="QNZ149" s="56"/>
      <c r="QOA149" s="59"/>
      <c r="QOB149" s="60"/>
      <c r="QOC149" s="61"/>
      <c r="QOD149" s="83"/>
      <c r="QOE149" s="57"/>
      <c r="QOF149" s="56"/>
      <c r="QOG149" s="59"/>
      <c r="QOH149" s="60"/>
      <c r="QOI149" s="61"/>
      <c r="QOJ149" s="83"/>
      <c r="QOK149" s="57"/>
      <c r="QOL149" s="56"/>
      <c r="QOM149" s="59"/>
      <c r="QON149" s="60"/>
      <c r="QOO149" s="61"/>
      <c r="QOP149" s="83"/>
      <c r="QOQ149" s="57"/>
      <c r="QOR149" s="56"/>
      <c r="QOS149" s="59"/>
      <c r="QOT149" s="60"/>
      <c r="QOU149" s="61"/>
      <c r="QOV149" s="83"/>
      <c r="QOW149" s="57"/>
      <c r="QOX149" s="56"/>
      <c r="QOY149" s="59"/>
      <c r="QOZ149" s="60"/>
      <c r="QPA149" s="61"/>
      <c r="QPB149" s="83"/>
      <c r="QPC149" s="57"/>
      <c r="QPD149" s="56"/>
      <c r="QPE149" s="59"/>
      <c r="QPF149" s="60"/>
      <c r="QPG149" s="61"/>
      <c r="QPH149" s="83"/>
      <c r="QPI149" s="57"/>
      <c r="QPJ149" s="56"/>
      <c r="QPK149" s="59"/>
      <c r="QPL149" s="60"/>
      <c r="QPM149" s="61"/>
      <c r="QPN149" s="83"/>
      <c r="QPO149" s="57"/>
      <c r="QPP149" s="56"/>
      <c r="QPQ149" s="59"/>
      <c r="QPR149" s="60"/>
      <c r="QPS149" s="61"/>
      <c r="QPT149" s="83"/>
      <c r="QPU149" s="57"/>
      <c r="QPV149" s="56"/>
      <c r="QPW149" s="59"/>
      <c r="QPX149" s="60"/>
      <c r="QPY149" s="61"/>
      <c r="QPZ149" s="83"/>
      <c r="QQA149" s="57"/>
      <c r="QQB149" s="56"/>
      <c r="QQC149" s="59"/>
      <c r="QQD149" s="60"/>
      <c r="QQE149" s="61"/>
      <c r="QQF149" s="83"/>
      <c r="QQG149" s="57"/>
      <c r="QQH149" s="56"/>
      <c r="QQI149" s="59"/>
      <c r="QQJ149" s="60"/>
      <c r="QQK149" s="61"/>
      <c r="QQL149" s="83"/>
      <c r="QQM149" s="57"/>
      <c r="QQN149" s="56"/>
      <c r="QQO149" s="59"/>
      <c r="QQP149" s="60"/>
      <c r="QQQ149" s="61"/>
      <c r="QQR149" s="83"/>
      <c r="QQS149" s="57"/>
      <c r="QQT149" s="56"/>
      <c r="QQU149" s="59"/>
      <c r="QQV149" s="60"/>
      <c r="QQW149" s="61"/>
      <c r="QQX149" s="83"/>
      <c r="QQY149" s="57"/>
      <c r="QQZ149" s="56"/>
      <c r="QRA149" s="59"/>
      <c r="QRB149" s="60"/>
      <c r="QRC149" s="61"/>
      <c r="QRD149" s="83"/>
      <c r="QRE149" s="57"/>
      <c r="QRF149" s="56"/>
      <c r="QRG149" s="59"/>
      <c r="QRH149" s="60"/>
      <c r="QRI149" s="61"/>
      <c r="QRJ149" s="83"/>
      <c r="QRK149" s="57"/>
      <c r="QRL149" s="56"/>
      <c r="QRM149" s="59"/>
      <c r="QRN149" s="60"/>
      <c r="QRO149" s="61"/>
      <c r="QRP149" s="83"/>
      <c r="QRQ149" s="57"/>
      <c r="QRR149" s="56"/>
      <c r="QRS149" s="59"/>
      <c r="QRT149" s="60"/>
      <c r="QRU149" s="61"/>
      <c r="QRV149" s="83"/>
      <c r="QRW149" s="57"/>
      <c r="QRX149" s="56"/>
      <c r="QRY149" s="59"/>
      <c r="QRZ149" s="60"/>
      <c r="QSA149" s="61"/>
      <c r="QSB149" s="83"/>
      <c r="QSC149" s="57"/>
      <c r="QSD149" s="56"/>
      <c r="QSE149" s="59"/>
      <c r="QSF149" s="60"/>
      <c r="QSG149" s="61"/>
      <c r="QSH149" s="83"/>
      <c r="QSI149" s="57"/>
      <c r="QSJ149" s="56"/>
      <c r="QSK149" s="59"/>
      <c r="QSL149" s="60"/>
      <c r="QSM149" s="61"/>
      <c r="QSN149" s="83"/>
      <c r="QSO149" s="57"/>
      <c r="QSP149" s="56"/>
      <c r="QSQ149" s="59"/>
      <c r="QSR149" s="60"/>
      <c r="QSS149" s="61"/>
      <c r="QST149" s="83"/>
      <c r="QSU149" s="57"/>
      <c r="QSV149" s="56"/>
      <c r="QSW149" s="59"/>
      <c r="QSX149" s="60"/>
      <c r="QSY149" s="61"/>
      <c r="QSZ149" s="83"/>
      <c r="QTA149" s="57"/>
      <c r="QTB149" s="56"/>
      <c r="QTC149" s="59"/>
      <c r="QTD149" s="60"/>
      <c r="QTE149" s="61"/>
      <c r="QTF149" s="83"/>
      <c r="QTG149" s="57"/>
      <c r="QTH149" s="56"/>
      <c r="QTI149" s="59"/>
      <c r="QTJ149" s="60"/>
      <c r="QTK149" s="61"/>
      <c r="QTL149" s="83"/>
      <c r="QTM149" s="57"/>
      <c r="QTN149" s="56"/>
      <c r="QTO149" s="59"/>
      <c r="QTP149" s="60"/>
      <c r="QTQ149" s="61"/>
      <c r="QTR149" s="83"/>
      <c r="QTS149" s="57"/>
      <c r="QTT149" s="56"/>
      <c r="QTU149" s="59"/>
      <c r="QTV149" s="60"/>
      <c r="QTW149" s="61"/>
      <c r="QTX149" s="83"/>
      <c r="QTY149" s="57"/>
      <c r="QTZ149" s="56"/>
      <c r="QUA149" s="59"/>
      <c r="QUB149" s="60"/>
      <c r="QUC149" s="61"/>
      <c r="QUD149" s="83"/>
      <c r="QUE149" s="57"/>
      <c r="QUF149" s="56"/>
      <c r="QUG149" s="59"/>
      <c r="QUH149" s="60"/>
      <c r="QUI149" s="61"/>
      <c r="QUJ149" s="83"/>
      <c r="QUK149" s="57"/>
      <c r="QUL149" s="56"/>
      <c r="QUM149" s="59"/>
      <c r="QUN149" s="60"/>
      <c r="QUO149" s="61"/>
      <c r="QUP149" s="83"/>
      <c r="QUQ149" s="57"/>
      <c r="QUR149" s="56"/>
      <c r="QUS149" s="59"/>
      <c r="QUT149" s="60"/>
      <c r="QUU149" s="61"/>
      <c r="QUV149" s="83"/>
      <c r="QUW149" s="57"/>
      <c r="QUX149" s="56"/>
      <c r="QUY149" s="59"/>
      <c r="QUZ149" s="60"/>
      <c r="QVA149" s="61"/>
      <c r="QVB149" s="83"/>
      <c r="QVC149" s="57"/>
      <c r="QVD149" s="56"/>
      <c r="QVE149" s="59"/>
      <c r="QVF149" s="60"/>
      <c r="QVG149" s="61"/>
      <c r="QVH149" s="83"/>
      <c r="QVI149" s="57"/>
      <c r="QVJ149" s="56"/>
      <c r="QVK149" s="59"/>
      <c r="QVL149" s="60"/>
      <c r="QVM149" s="61"/>
      <c r="QVN149" s="83"/>
      <c r="QVO149" s="57"/>
      <c r="QVP149" s="56"/>
      <c r="QVQ149" s="59"/>
      <c r="QVR149" s="60"/>
      <c r="QVS149" s="61"/>
      <c r="QVT149" s="83"/>
      <c r="QVU149" s="57"/>
      <c r="QVV149" s="56"/>
      <c r="QVW149" s="59"/>
      <c r="QVX149" s="60"/>
      <c r="QVY149" s="61"/>
      <c r="QVZ149" s="83"/>
      <c r="QWA149" s="57"/>
      <c r="QWB149" s="56"/>
      <c r="QWC149" s="59"/>
      <c r="QWD149" s="60"/>
      <c r="QWE149" s="61"/>
      <c r="QWF149" s="83"/>
      <c r="QWG149" s="57"/>
      <c r="QWH149" s="56"/>
      <c r="QWI149" s="59"/>
      <c r="QWJ149" s="60"/>
      <c r="QWK149" s="61"/>
      <c r="QWL149" s="83"/>
      <c r="QWM149" s="57"/>
      <c r="QWN149" s="56"/>
      <c r="QWO149" s="59"/>
      <c r="QWP149" s="60"/>
      <c r="QWQ149" s="61"/>
      <c r="QWR149" s="83"/>
      <c r="QWS149" s="57"/>
      <c r="QWT149" s="56"/>
      <c r="QWU149" s="59"/>
      <c r="QWV149" s="60"/>
      <c r="QWW149" s="61"/>
      <c r="QWX149" s="83"/>
      <c r="QWY149" s="57"/>
      <c r="QWZ149" s="56"/>
      <c r="QXA149" s="59"/>
      <c r="QXB149" s="60"/>
      <c r="QXC149" s="61"/>
      <c r="QXD149" s="83"/>
      <c r="QXE149" s="57"/>
      <c r="QXF149" s="56"/>
      <c r="QXG149" s="59"/>
      <c r="QXH149" s="60"/>
      <c r="QXI149" s="61"/>
      <c r="QXJ149" s="83"/>
      <c r="QXK149" s="57"/>
      <c r="QXL149" s="56"/>
      <c r="QXM149" s="59"/>
      <c r="QXN149" s="60"/>
      <c r="QXO149" s="61"/>
      <c r="QXP149" s="83"/>
      <c r="QXQ149" s="57"/>
      <c r="QXR149" s="56"/>
      <c r="QXS149" s="59"/>
      <c r="QXT149" s="60"/>
      <c r="QXU149" s="61"/>
      <c r="QXV149" s="83"/>
      <c r="QXW149" s="57"/>
      <c r="QXX149" s="56"/>
      <c r="QXY149" s="59"/>
      <c r="QXZ149" s="60"/>
      <c r="QYA149" s="61"/>
      <c r="QYB149" s="83"/>
      <c r="QYC149" s="57"/>
      <c r="QYD149" s="56"/>
      <c r="QYE149" s="59"/>
      <c r="QYF149" s="60"/>
      <c r="QYG149" s="61"/>
      <c r="QYH149" s="83"/>
      <c r="QYI149" s="57"/>
      <c r="QYJ149" s="56"/>
      <c r="QYK149" s="59"/>
      <c r="QYL149" s="60"/>
      <c r="QYM149" s="61"/>
      <c r="QYN149" s="83"/>
      <c r="QYO149" s="57"/>
      <c r="QYP149" s="56"/>
      <c r="QYQ149" s="59"/>
      <c r="QYR149" s="60"/>
      <c r="QYS149" s="61"/>
      <c r="QYT149" s="83"/>
      <c r="QYU149" s="57"/>
      <c r="QYV149" s="56"/>
      <c r="QYW149" s="59"/>
      <c r="QYX149" s="60"/>
      <c r="QYY149" s="61"/>
      <c r="QYZ149" s="83"/>
      <c r="QZA149" s="57"/>
      <c r="QZB149" s="56"/>
      <c r="QZC149" s="59"/>
      <c r="QZD149" s="60"/>
      <c r="QZE149" s="61"/>
      <c r="QZF149" s="83"/>
      <c r="QZG149" s="57"/>
      <c r="QZH149" s="56"/>
      <c r="QZI149" s="59"/>
      <c r="QZJ149" s="60"/>
      <c r="QZK149" s="61"/>
      <c r="QZL149" s="83"/>
      <c r="QZM149" s="57"/>
      <c r="QZN149" s="56"/>
      <c r="QZO149" s="59"/>
      <c r="QZP149" s="60"/>
      <c r="QZQ149" s="61"/>
      <c r="QZR149" s="83"/>
      <c r="QZS149" s="57"/>
      <c r="QZT149" s="56"/>
      <c r="QZU149" s="59"/>
      <c r="QZV149" s="60"/>
      <c r="QZW149" s="61"/>
      <c r="QZX149" s="83"/>
      <c r="QZY149" s="57"/>
      <c r="QZZ149" s="56"/>
      <c r="RAA149" s="59"/>
      <c r="RAB149" s="60"/>
      <c r="RAC149" s="61"/>
      <c r="RAD149" s="83"/>
      <c r="RAE149" s="57"/>
      <c r="RAF149" s="56"/>
      <c r="RAG149" s="59"/>
      <c r="RAH149" s="60"/>
      <c r="RAI149" s="61"/>
      <c r="RAJ149" s="83"/>
      <c r="RAK149" s="57"/>
      <c r="RAL149" s="56"/>
      <c r="RAM149" s="59"/>
      <c r="RAN149" s="60"/>
      <c r="RAO149" s="61"/>
      <c r="RAP149" s="83"/>
      <c r="RAQ149" s="57"/>
      <c r="RAR149" s="56"/>
      <c r="RAS149" s="59"/>
      <c r="RAT149" s="60"/>
      <c r="RAU149" s="61"/>
      <c r="RAV149" s="83"/>
      <c r="RAW149" s="57"/>
      <c r="RAX149" s="56"/>
      <c r="RAY149" s="59"/>
      <c r="RAZ149" s="60"/>
      <c r="RBA149" s="61"/>
      <c r="RBB149" s="83"/>
      <c r="RBC149" s="57"/>
      <c r="RBD149" s="56"/>
      <c r="RBE149" s="59"/>
      <c r="RBF149" s="60"/>
      <c r="RBG149" s="61"/>
      <c r="RBH149" s="83"/>
      <c r="RBI149" s="57"/>
      <c r="RBJ149" s="56"/>
      <c r="RBK149" s="59"/>
      <c r="RBL149" s="60"/>
      <c r="RBM149" s="61"/>
      <c r="RBN149" s="83"/>
      <c r="RBO149" s="57"/>
      <c r="RBP149" s="56"/>
      <c r="RBQ149" s="59"/>
      <c r="RBR149" s="60"/>
      <c r="RBS149" s="61"/>
      <c r="RBT149" s="83"/>
      <c r="RBU149" s="57"/>
      <c r="RBV149" s="56"/>
      <c r="RBW149" s="59"/>
      <c r="RBX149" s="60"/>
      <c r="RBY149" s="61"/>
      <c r="RBZ149" s="83"/>
      <c r="RCA149" s="57"/>
      <c r="RCB149" s="56"/>
      <c r="RCC149" s="59"/>
      <c r="RCD149" s="60"/>
      <c r="RCE149" s="61"/>
      <c r="RCF149" s="83"/>
      <c r="RCG149" s="57"/>
      <c r="RCH149" s="56"/>
      <c r="RCI149" s="59"/>
      <c r="RCJ149" s="60"/>
      <c r="RCK149" s="61"/>
      <c r="RCL149" s="83"/>
      <c r="RCM149" s="57"/>
      <c r="RCN149" s="56"/>
      <c r="RCO149" s="59"/>
      <c r="RCP149" s="60"/>
      <c r="RCQ149" s="61"/>
      <c r="RCR149" s="83"/>
      <c r="RCS149" s="57"/>
      <c r="RCT149" s="56"/>
      <c r="RCU149" s="59"/>
      <c r="RCV149" s="60"/>
      <c r="RCW149" s="61"/>
      <c r="RCX149" s="83"/>
      <c r="RCY149" s="57"/>
      <c r="RCZ149" s="56"/>
      <c r="RDA149" s="59"/>
      <c r="RDB149" s="60"/>
      <c r="RDC149" s="61"/>
      <c r="RDD149" s="83"/>
      <c r="RDE149" s="57"/>
      <c r="RDF149" s="56"/>
      <c r="RDG149" s="59"/>
      <c r="RDH149" s="60"/>
      <c r="RDI149" s="61"/>
      <c r="RDJ149" s="83"/>
      <c r="RDK149" s="57"/>
      <c r="RDL149" s="56"/>
      <c r="RDM149" s="59"/>
      <c r="RDN149" s="60"/>
      <c r="RDO149" s="61"/>
      <c r="RDP149" s="83"/>
      <c r="RDQ149" s="57"/>
      <c r="RDR149" s="56"/>
      <c r="RDS149" s="59"/>
      <c r="RDT149" s="60"/>
      <c r="RDU149" s="61"/>
      <c r="RDV149" s="83"/>
      <c r="RDW149" s="57"/>
      <c r="RDX149" s="56"/>
      <c r="RDY149" s="59"/>
      <c r="RDZ149" s="60"/>
      <c r="REA149" s="61"/>
      <c r="REB149" s="83"/>
      <c r="REC149" s="57"/>
      <c r="RED149" s="56"/>
      <c r="REE149" s="59"/>
      <c r="REF149" s="60"/>
      <c r="REG149" s="61"/>
      <c r="REH149" s="83"/>
      <c r="REI149" s="57"/>
      <c r="REJ149" s="56"/>
      <c r="REK149" s="59"/>
      <c r="REL149" s="60"/>
      <c r="REM149" s="61"/>
      <c r="REN149" s="83"/>
      <c r="REO149" s="57"/>
      <c r="REP149" s="56"/>
      <c r="REQ149" s="59"/>
      <c r="RER149" s="60"/>
      <c r="RES149" s="61"/>
      <c r="RET149" s="83"/>
      <c r="REU149" s="57"/>
      <c r="REV149" s="56"/>
      <c r="REW149" s="59"/>
      <c r="REX149" s="60"/>
      <c r="REY149" s="61"/>
      <c r="REZ149" s="83"/>
      <c r="RFA149" s="57"/>
      <c r="RFB149" s="56"/>
      <c r="RFC149" s="59"/>
      <c r="RFD149" s="60"/>
      <c r="RFE149" s="61"/>
      <c r="RFF149" s="83"/>
      <c r="RFG149" s="57"/>
      <c r="RFH149" s="56"/>
      <c r="RFI149" s="59"/>
      <c r="RFJ149" s="60"/>
      <c r="RFK149" s="61"/>
      <c r="RFL149" s="83"/>
      <c r="RFM149" s="57"/>
      <c r="RFN149" s="56"/>
      <c r="RFO149" s="59"/>
      <c r="RFP149" s="60"/>
      <c r="RFQ149" s="61"/>
      <c r="RFR149" s="83"/>
      <c r="RFS149" s="57"/>
      <c r="RFT149" s="56"/>
      <c r="RFU149" s="59"/>
      <c r="RFV149" s="60"/>
      <c r="RFW149" s="61"/>
      <c r="RFX149" s="83"/>
      <c r="RFY149" s="57"/>
      <c r="RFZ149" s="56"/>
      <c r="RGA149" s="59"/>
      <c r="RGB149" s="60"/>
      <c r="RGC149" s="61"/>
      <c r="RGD149" s="83"/>
      <c r="RGE149" s="57"/>
      <c r="RGF149" s="56"/>
      <c r="RGG149" s="59"/>
      <c r="RGH149" s="60"/>
      <c r="RGI149" s="61"/>
      <c r="RGJ149" s="83"/>
      <c r="RGK149" s="57"/>
      <c r="RGL149" s="56"/>
      <c r="RGM149" s="59"/>
      <c r="RGN149" s="60"/>
      <c r="RGO149" s="61"/>
      <c r="RGP149" s="83"/>
      <c r="RGQ149" s="57"/>
      <c r="RGR149" s="56"/>
      <c r="RGS149" s="59"/>
      <c r="RGT149" s="60"/>
      <c r="RGU149" s="61"/>
      <c r="RGV149" s="83"/>
      <c r="RGW149" s="57"/>
      <c r="RGX149" s="56"/>
      <c r="RGY149" s="59"/>
      <c r="RGZ149" s="60"/>
      <c r="RHA149" s="61"/>
      <c r="RHB149" s="83"/>
      <c r="RHC149" s="57"/>
      <c r="RHD149" s="56"/>
      <c r="RHE149" s="59"/>
      <c r="RHF149" s="60"/>
      <c r="RHG149" s="61"/>
      <c r="RHH149" s="83"/>
      <c r="RHI149" s="57"/>
      <c r="RHJ149" s="56"/>
      <c r="RHK149" s="59"/>
      <c r="RHL149" s="60"/>
      <c r="RHM149" s="61"/>
      <c r="RHN149" s="83"/>
      <c r="RHO149" s="57"/>
      <c r="RHP149" s="56"/>
      <c r="RHQ149" s="59"/>
      <c r="RHR149" s="60"/>
      <c r="RHS149" s="61"/>
      <c r="RHT149" s="83"/>
      <c r="RHU149" s="57"/>
      <c r="RHV149" s="56"/>
      <c r="RHW149" s="59"/>
      <c r="RHX149" s="60"/>
      <c r="RHY149" s="61"/>
      <c r="RHZ149" s="83"/>
      <c r="RIA149" s="57"/>
      <c r="RIB149" s="56"/>
      <c r="RIC149" s="59"/>
      <c r="RID149" s="60"/>
      <c r="RIE149" s="61"/>
      <c r="RIF149" s="83"/>
      <c r="RIG149" s="57"/>
      <c r="RIH149" s="56"/>
      <c r="RII149" s="59"/>
      <c r="RIJ149" s="60"/>
      <c r="RIK149" s="61"/>
      <c r="RIL149" s="83"/>
      <c r="RIM149" s="57"/>
      <c r="RIN149" s="56"/>
      <c r="RIO149" s="59"/>
      <c r="RIP149" s="60"/>
      <c r="RIQ149" s="61"/>
      <c r="RIR149" s="83"/>
      <c r="RIS149" s="57"/>
      <c r="RIT149" s="56"/>
      <c r="RIU149" s="59"/>
      <c r="RIV149" s="60"/>
      <c r="RIW149" s="61"/>
      <c r="RIX149" s="83"/>
      <c r="RIY149" s="57"/>
      <c r="RIZ149" s="56"/>
      <c r="RJA149" s="59"/>
      <c r="RJB149" s="60"/>
      <c r="RJC149" s="61"/>
      <c r="RJD149" s="83"/>
      <c r="RJE149" s="57"/>
      <c r="RJF149" s="56"/>
      <c r="RJG149" s="59"/>
      <c r="RJH149" s="60"/>
      <c r="RJI149" s="61"/>
      <c r="RJJ149" s="83"/>
      <c r="RJK149" s="57"/>
      <c r="RJL149" s="56"/>
      <c r="RJM149" s="59"/>
      <c r="RJN149" s="60"/>
      <c r="RJO149" s="61"/>
      <c r="RJP149" s="83"/>
      <c r="RJQ149" s="57"/>
      <c r="RJR149" s="56"/>
      <c r="RJS149" s="59"/>
      <c r="RJT149" s="60"/>
      <c r="RJU149" s="61"/>
      <c r="RJV149" s="83"/>
      <c r="RJW149" s="57"/>
      <c r="RJX149" s="56"/>
      <c r="RJY149" s="59"/>
      <c r="RJZ149" s="60"/>
      <c r="RKA149" s="61"/>
      <c r="RKB149" s="83"/>
      <c r="RKC149" s="57"/>
      <c r="RKD149" s="56"/>
      <c r="RKE149" s="59"/>
      <c r="RKF149" s="60"/>
      <c r="RKG149" s="61"/>
      <c r="RKH149" s="83"/>
      <c r="RKI149" s="57"/>
      <c r="RKJ149" s="56"/>
      <c r="RKK149" s="59"/>
      <c r="RKL149" s="60"/>
      <c r="RKM149" s="61"/>
      <c r="RKN149" s="83"/>
      <c r="RKO149" s="57"/>
      <c r="RKP149" s="56"/>
      <c r="RKQ149" s="59"/>
      <c r="RKR149" s="60"/>
      <c r="RKS149" s="61"/>
      <c r="RKT149" s="83"/>
      <c r="RKU149" s="57"/>
      <c r="RKV149" s="56"/>
      <c r="RKW149" s="59"/>
      <c r="RKX149" s="60"/>
      <c r="RKY149" s="61"/>
      <c r="RKZ149" s="83"/>
      <c r="RLA149" s="57"/>
      <c r="RLB149" s="56"/>
      <c r="RLC149" s="59"/>
      <c r="RLD149" s="60"/>
      <c r="RLE149" s="61"/>
      <c r="RLF149" s="83"/>
      <c r="RLG149" s="57"/>
      <c r="RLH149" s="56"/>
      <c r="RLI149" s="59"/>
      <c r="RLJ149" s="60"/>
      <c r="RLK149" s="61"/>
      <c r="RLL149" s="83"/>
      <c r="RLM149" s="57"/>
      <c r="RLN149" s="56"/>
      <c r="RLO149" s="59"/>
      <c r="RLP149" s="60"/>
      <c r="RLQ149" s="61"/>
      <c r="RLR149" s="83"/>
      <c r="RLS149" s="57"/>
      <c r="RLT149" s="56"/>
      <c r="RLU149" s="59"/>
      <c r="RLV149" s="60"/>
      <c r="RLW149" s="61"/>
      <c r="RLX149" s="83"/>
      <c r="RLY149" s="57"/>
      <c r="RLZ149" s="56"/>
      <c r="RMA149" s="59"/>
      <c r="RMB149" s="60"/>
      <c r="RMC149" s="61"/>
      <c r="RMD149" s="83"/>
      <c r="RME149" s="57"/>
      <c r="RMF149" s="56"/>
      <c r="RMG149" s="59"/>
      <c r="RMH149" s="60"/>
      <c r="RMI149" s="61"/>
      <c r="RMJ149" s="83"/>
      <c r="RMK149" s="57"/>
      <c r="RML149" s="56"/>
      <c r="RMM149" s="59"/>
      <c r="RMN149" s="60"/>
      <c r="RMO149" s="61"/>
      <c r="RMP149" s="83"/>
      <c r="RMQ149" s="57"/>
      <c r="RMR149" s="56"/>
      <c r="RMS149" s="59"/>
      <c r="RMT149" s="60"/>
      <c r="RMU149" s="61"/>
      <c r="RMV149" s="83"/>
      <c r="RMW149" s="57"/>
      <c r="RMX149" s="56"/>
      <c r="RMY149" s="59"/>
      <c r="RMZ149" s="60"/>
      <c r="RNA149" s="61"/>
      <c r="RNB149" s="83"/>
      <c r="RNC149" s="57"/>
      <c r="RND149" s="56"/>
      <c r="RNE149" s="59"/>
      <c r="RNF149" s="60"/>
      <c r="RNG149" s="61"/>
      <c r="RNH149" s="83"/>
      <c r="RNI149" s="57"/>
      <c r="RNJ149" s="56"/>
      <c r="RNK149" s="59"/>
      <c r="RNL149" s="60"/>
      <c r="RNM149" s="61"/>
      <c r="RNN149" s="83"/>
      <c r="RNO149" s="57"/>
      <c r="RNP149" s="56"/>
      <c r="RNQ149" s="59"/>
      <c r="RNR149" s="60"/>
      <c r="RNS149" s="61"/>
      <c r="RNT149" s="83"/>
      <c r="RNU149" s="57"/>
      <c r="RNV149" s="56"/>
      <c r="RNW149" s="59"/>
      <c r="RNX149" s="60"/>
      <c r="RNY149" s="61"/>
      <c r="RNZ149" s="83"/>
      <c r="ROA149" s="57"/>
      <c r="ROB149" s="56"/>
      <c r="ROC149" s="59"/>
      <c r="ROD149" s="60"/>
      <c r="ROE149" s="61"/>
      <c r="ROF149" s="83"/>
      <c r="ROG149" s="57"/>
      <c r="ROH149" s="56"/>
      <c r="ROI149" s="59"/>
      <c r="ROJ149" s="60"/>
      <c r="ROK149" s="61"/>
      <c r="ROL149" s="83"/>
      <c r="ROM149" s="57"/>
      <c r="RON149" s="56"/>
      <c r="ROO149" s="59"/>
      <c r="ROP149" s="60"/>
      <c r="ROQ149" s="61"/>
      <c r="ROR149" s="83"/>
      <c r="ROS149" s="57"/>
      <c r="ROT149" s="56"/>
      <c r="ROU149" s="59"/>
      <c r="ROV149" s="60"/>
      <c r="ROW149" s="61"/>
      <c r="ROX149" s="83"/>
      <c r="ROY149" s="57"/>
      <c r="ROZ149" s="56"/>
      <c r="RPA149" s="59"/>
      <c r="RPB149" s="60"/>
      <c r="RPC149" s="61"/>
      <c r="RPD149" s="83"/>
      <c r="RPE149" s="57"/>
      <c r="RPF149" s="56"/>
      <c r="RPG149" s="59"/>
      <c r="RPH149" s="60"/>
      <c r="RPI149" s="61"/>
      <c r="RPJ149" s="83"/>
      <c r="RPK149" s="57"/>
      <c r="RPL149" s="56"/>
      <c r="RPM149" s="59"/>
      <c r="RPN149" s="60"/>
      <c r="RPO149" s="61"/>
      <c r="RPP149" s="83"/>
      <c r="RPQ149" s="57"/>
      <c r="RPR149" s="56"/>
      <c r="RPS149" s="59"/>
      <c r="RPT149" s="60"/>
      <c r="RPU149" s="61"/>
      <c r="RPV149" s="83"/>
      <c r="RPW149" s="57"/>
      <c r="RPX149" s="56"/>
      <c r="RPY149" s="59"/>
      <c r="RPZ149" s="60"/>
      <c r="RQA149" s="61"/>
      <c r="RQB149" s="83"/>
      <c r="RQC149" s="57"/>
      <c r="RQD149" s="56"/>
      <c r="RQE149" s="59"/>
      <c r="RQF149" s="60"/>
      <c r="RQG149" s="61"/>
      <c r="RQH149" s="83"/>
      <c r="RQI149" s="57"/>
      <c r="RQJ149" s="56"/>
      <c r="RQK149" s="59"/>
      <c r="RQL149" s="60"/>
      <c r="RQM149" s="61"/>
      <c r="RQN149" s="83"/>
      <c r="RQO149" s="57"/>
      <c r="RQP149" s="56"/>
      <c r="RQQ149" s="59"/>
      <c r="RQR149" s="60"/>
      <c r="RQS149" s="61"/>
      <c r="RQT149" s="83"/>
      <c r="RQU149" s="57"/>
      <c r="RQV149" s="56"/>
      <c r="RQW149" s="59"/>
      <c r="RQX149" s="60"/>
      <c r="RQY149" s="61"/>
      <c r="RQZ149" s="83"/>
      <c r="RRA149" s="57"/>
      <c r="RRB149" s="56"/>
      <c r="RRC149" s="59"/>
      <c r="RRD149" s="60"/>
      <c r="RRE149" s="61"/>
      <c r="RRF149" s="83"/>
      <c r="RRG149" s="57"/>
      <c r="RRH149" s="56"/>
      <c r="RRI149" s="59"/>
      <c r="RRJ149" s="60"/>
      <c r="RRK149" s="61"/>
      <c r="RRL149" s="83"/>
      <c r="RRM149" s="57"/>
      <c r="RRN149" s="56"/>
      <c r="RRO149" s="59"/>
      <c r="RRP149" s="60"/>
      <c r="RRQ149" s="61"/>
      <c r="RRR149" s="83"/>
      <c r="RRS149" s="57"/>
      <c r="RRT149" s="56"/>
      <c r="RRU149" s="59"/>
      <c r="RRV149" s="60"/>
      <c r="RRW149" s="61"/>
      <c r="RRX149" s="83"/>
      <c r="RRY149" s="57"/>
      <c r="RRZ149" s="56"/>
      <c r="RSA149" s="59"/>
      <c r="RSB149" s="60"/>
      <c r="RSC149" s="61"/>
      <c r="RSD149" s="83"/>
      <c r="RSE149" s="57"/>
      <c r="RSF149" s="56"/>
      <c r="RSG149" s="59"/>
      <c r="RSH149" s="60"/>
      <c r="RSI149" s="61"/>
      <c r="RSJ149" s="83"/>
      <c r="RSK149" s="57"/>
      <c r="RSL149" s="56"/>
      <c r="RSM149" s="59"/>
      <c r="RSN149" s="60"/>
      <c r="RSO149" s="61"/>
      <c r="RSP149" s="83"/>
      <c r="RSQ149" s="57"/>
      <c r="RSR149" s="56"/>
      <c r="RSS149" s="59"/>
      <c r="RST149" s="60"/>
      <c r="RSU149" s="61"/>
      <c r="RSV149" s="83"/>
      <c r="RSW149" s="57"/>
      <c r="RSX149" s="56"/>
      <c r="RSY149" s="59"/>
      <c r="RSZ149" s="60"/>
      <c r="RTA149" s="61"/>
      <c r="RTB149" s="83"/>
      <c r="RTC149" s="57"/>
      <c r="RTD149" s="56"/>
      <c r="RTE149" s="59"/>
      <c r="RTF149" s="60"/>
      <c r="RTG149" s="61"/>
      <c r="RTH149" s="83"/>
      <c r="RTI149" s="57"/>
      <c r="RTJ149" s="56"/>
      <c r="RTK149" s="59"/>
      <c r="RTL149" s="60"/>
      <c r="RTM149" s="61"/>
      <c r="RTN149" s="83"/>
      <c r="RTO149" s="57"/>
      <c r="RTP149" s="56"/>
      <c r="RTQ149" s="59"/>
      <c r="RTR149" s="60"/>
      <c r="RTS149" s="61"/>
      <c r="RTT149" s="83"/>
      <c r="RTU149" s="57"/>
      <c r="RTV149" s="56"/>
      <c r="RTW149" s="59"/>
      <c r="RTX149" s="60"/>
      <c r="RTY149" s="61"/>
      <c r="RTZ149" s="83"/>
      <c r="RUA149" s="57"/>
      <c r="RUB149" s="56"/>
      <c r="RUC149" s="59"/>
      <c r="RUD149" s="60"/>
      <c r="RUE149" s="61"/>
      <c r="RUF149" s="83"/>
      <c r="RUG149" s="57"/>
      <c r="RUH149" s="56"/>
      <c r="RUI149" s="59"/>
      <c r="RUJ149" s="60"/>
      <c r="RUK149" s="61"/>
      <c r="RUL149" s="83"/>
      <c r="RUM149" s="57"/>
      <c r="RUN149" s="56"/>
      <c r="RUO149" s="59"/>
      <c r="RUP149" s="60"/>
      <c r="RUQ149" s="61"/>
      <c r="RUR149" s="83"/>
      <c r="RUS149" s="57"/>
      <c r="RUT149" s="56"/>
      <c r="RUU149" s="59"/>
      <c r="RUV149" s="60"/>
      <c r="RUW149" s="61"/>
      <c r="RUX149" s="83"/>
      <c r="RUY149" s="57"/>
      <c r="RUZ149" s="56"/>
      <c r="RVA149" s="59"/>
      <c r="RVB149" s="60"/>
      <c r="RVC149" s="61"/>
      <c r="RVD149" s="83"/>
      <c r="RVE149" s="57"/>
      <c r="RVF149" s="56"/>
      <c r="RVG149" s="59"/>
      <c r="RVH149" s="60"/>
      <c r="RVI149" s="61"/>
      <c r="RVJ149" s="83"/>
      <c r="RVK149" s="57"/>
      <c r="RVL149" s="56"/>
      <c r="RVM149" s="59"/>
      <c r="RVN149" s="60"/>
      <c r="RVO149" s="61"/>
      <c r="RVP149" s="83"/>
      <c r="RVQ149" s="57"/>
      <c r="RVR149" s="56"/>
      <c r="RVS149" s="59"/>
      <c r="RVT149" s="60"/>
      <c r="RVU149" s="61"/>
      <c r="RVV149" s="83"/>
      <c r="RVW149" s="57"/>
      <c r="RVX149" s="56"/>
      <c r="RVY149" s="59"/>
      <c r="RVZ149" s="60"/>
      <c r="RWA149" s="61"/>
      <c r="RWB149" s="83"/>
      <c r="RWC149" s="57"/>
      <c r="RWD149" s="56"/>
      <c r="RWE149" s="59"/>
      <c r="RWF149" s="60"/>
      <c r="RWG149" s="61"/>
      <c r="RWH149" s="83"/>
      <c r="RWI149" s="57"/>
      <c r="RWJ149" s="56"/>
      <c r="RWK149" s="59"/>
      <c r="RWL149" s="60"/>
      <c r="RWM149" s="61"/>
      <c r="RWN149" s="83"/>
      <c r="RWO149" s="57"/>
      <c r="RWP149" s="56"/>
      <c r="RWQ149" s="59"/>
      <c r="RWR149" s="60"/>
      <c r="RWS149" s="61"/>
      <c r="RWT149" s="83"/>
      <c r="RWU149" s="57"/>
      <c r="RWV149" s="56"/>
      <c r="RWW149" s="59"/>
      <c r="RWX149" s="60"/>
      <c r="RWY149" s="61"/>
      <c r="RWZ149" s="83"/>
      <c r="RXA149" s="57"/>
      <c r="RXB149" s="56"/>
      <c r="RXC149" s="59"/>
      <c r="RXD149" s="60"/>
      <c r="RXE149" s="61"/>
      <c r="RXF149" s="83"/>
      <c r="RXG149" s="57"/>
      <c r="RXH149" s="56"/>
      <c r="RXI149" s="59"/>
      <c r="RXJ149" s="60"/>
      <c r="RXK149" s="61"/>
      <c r="RXL149" s="83"/>
      <c r="RXM149" s="57"/>
      <c r="RXN149" s="56"/>
      <c r="RXO149" s="59"/>
      <c r="RXP149" s="60"/>
      <c r="RXQ149" s="61"/>
      <c r="RXR149" s="83"/>
      <c r="RXS149" s="57"/>
      <c r="RXT149" s="56"/>
      <c r="RXU149" s="59"/>
      <c r="RXV149" s="60"/>
      <c r="RXW149" s="61"/>
      <c r="RXX149" s="83"/>
      <c r="RXY149" s="57"/>
      <c r="RXZ149" s="56"/>
      <c r="RYA149" s="59"/>
      <c r="RYB149" s="60"/>
      <c r="RYC149" s="61"/>
      <c r="RYD149" s="83"/>
      <c r="RYE149" s="57"/>
      <c r="RYF149" s="56"/>
      <c r="RYG149" s="59"/>
      <c r="RYH149" s="60"/>
      <c r="RYI149" s="61"/>
      <c r="RYJ149" s="83"/>
      <c r="RYK149" s="57"/>
      <c r="RYL149" s="56"/>
      <c r="RYM149" s="59"/>
      <c r="RYN149" s="60"/>
      <c r="RYO149" s="61"/>
      <c r="RYP149" s="83"/>
      <c r="RYQ149" s="57"/>
      <c r="RYR149" s="56"/>
      <c r="RYS149" s="59"/>
      <c r="RYT149" s="60"/>
      <c r="RYU149" s="61"/>
      <c r="RYV149" s="83"/>
      <c r="RYW149" s="57"/>
      <c r="RYX149" s="56"/>
      <c r="RYY149" s="59"/>
      <c r="RYZ149" s="60"/>
      <c r="RZA149" s="61"/>
      <c r="RZB149" s="83"/>
      <c r="RZC149" s="57"/>
      <c r="RZD149" s="56"/>
      <c r="RZE149" s="59"/>
      <c r="RZF149" s="60"/>
      <c r="RZG149" s="61"/>
      <c r="RZH149" s="83"/>
      <c r="RZI149" s="57"/>
      <c r="RZJ149" s="56"/>
      <c r="RZK149" s="59"/>
      <c r="RZL149" s="60"/>
      <c r="RZM149" s="61"/>
      <c r="RZN149" s="83"/>
      <c r="RZO149" s="57"/>
      <c r="RZP149" s="56"/>
      <c r="RZQ149" s="59"/>
      <c r="RZR149" s="60"/>
      <c r="RZS149" s="61"/>
      <c r="RZT149" s="83"/>
      <c r="RZU149" s="57"/>
      <c r="RZV149" s="56"/>
      <c r="RZW149" s="59"/>
      <c r="RZX149" s="60"/>
      <c r="RZY149" s="61"/>
      <c r="RZZ149" s="83"/>
      <c r="SAA149" s="57"/>
      <c r="SAB149" s="56"/>
      <c r="SAC149" s="59"/>
      <c r="SAD149" s="60"/>
      <c r="SAE149" s="61"/>
      <c r="SAF149" s="83"/>
      <c r="SAG149" s="57"/>
      <c r="SAH149" s="56"/>
      <c r="SAI149" s="59"/>
      <c r="SAJ149" s="60"/>
      <c r="SAK149" s="61"/>
      <c r="SAL149" s="83"/>
      <c r="SAM149" s="57"/>
      <c r="SAN149" s="56"/>
      <c r="SAO149" s="59"/>
      <c r="SAP149" s="60"/>
      <c r="SAQ149" s="61"/>
      <c r="SAR149" s="83"/>
      <c r="SAS149" s="57"/>
      <c r="SAT149" s="56"/>
      <c r="SAU149" s="59"/>
      <c r="SAV149" s="60"/>
      <c r="SAW149" s="61"/>
      <c r="SAX149" s="83"/>
      <c r="SAY149" s="57"/>
      <c r="SAZ149" s="56"/>
      <c r="SBA149" s="59"/>
      <c r="SBB149" s="60"/>
      <c r="SBC149" s="61"/>
      <c r="SBD149" s="83"/>
      <c r="SBE149" s="57"/>
      <c r="SBF149" s="56"/>
      <c r="SBG149" s="59"/>
      <c r="SBH149" s="60"/>
      <c r="SBI149" s="61"/>
      <c r="SBJ149" s="83"/>
      <c r="SBK149" s="57"/>
      <c r="SBL149" s="56"/>
      <c r="SBM149" s="59"/>
      <c r="SBN149" s="60"/>
      <c r="SBO149" s="61"/>
      <c r="SBP149" s="83"/>
      <c r="SBQ149" s="57"/>
      <c r="SBR149" s="56"/>
      <c r="SBS149" s="59"/>
      <c r="SBT149" s="60"/>
      <c r="SBU149" s="61"/>
      <c r="SBV149" s="83"/>
      <c r="SBW149" s="57"/>
      <c r="SBX149" s="56"/>
      <c r="SBY149" s="59"/>
      <c r="SBZ149" s="60"/>
      <c r="SCA149" s="61"/>
      <c r="SCB149" s="83"/>
      <c r="SCC149" s="57"/>
      <c r="SCD149" s="56"/>
      <c r="SCE149" s="59"/>
      <c r="SCF149" s="60"/>
      <c r="SCG149" s="61"/>
      <c r="SCH149" s="83"/>
      <c r="SCI149" s="57"/>
      <c r="SCJ149" s="56"/>
      <c r="SCK149" s="59"/>
      <c r="SCL149" s="60"/>
      <c r="SCM149" s="61"/>
      <c r="SCN149" s="83"/>
      <c r="SCO149" s="57"/>
      <c r="SCP149" s="56"/>
      <c r="SCQ149" s="59"/>
      <c r="SCR149" s="60"/>
      <c r="SCS149" s="61"/>
      <c r="SCT149" s="83"/>
      <c r="SCU149" s="57"/>
      <c r="SCV149" s="56"/>
      <c r="SCW149" s="59"/>
      <c r="SCX149" s="60"/>
      <c r="SCY149" s="61"/>
      <c r="SCZ149" s="83"/>
      <c r="SDA149" s="57"/>
      <c r="SDB149" s="56"/>
      <c r="SDC149" s="59"/>
      <c r="SDD149" s="60"/>
      <c r="SDE149" s="61"/>
      <c r="SDF149" s="83"/>
      <c r="SDG149" s="57"/>
      <c r="SDH149" s="56"/>
      <c r="SDI149" s="59"/>
      <c r="SDJ149" s="60"/>
      <c r="SDK149" s="61"/>
      <c r="SDL149" s="83"/>
      <c r="SDM149" s="57"/>
      <c r="SDN149" s="56"/>
      <c r="SDO149" s="59"/>
      <c r="SDP149" s="60"/>
      <c r="SDQ149" s="61"/>
      <c r="SDR149" s="83"/>
      <c r="SDS149" s="57"/>
      <c r="SDT149" s="56"/>
      <c r="SDU149" s="59"/>
      <c r="SDV149" s="60"/>
      <c r="SDW149" s="61"/>
      <c r="SDX149" s="83"/>
      <c r="SDY149" s="57"/>
      <c r="SDZ149" s="56"/>
      <c r="SEA149" s="59"/>
      <c r="SEB149" s="60"/>
      <c r="SEC149" s="61"/>
      <c r="SED149" s="83"/>
      <c r="SEE149" s="57"/>
      <c r="SEF149" s="56"/>
      <c r="SEG149" s="59"/>
      <c r="SEH149" s="60"/>
      <c r="SEI149" s="61"/>
      <c r="SEJ149" s="83"/>
      <c r="SEK149" s="57"/>
      <c r="SEL149" s="56"/>
      <c r="SEM149" s="59"/>
      <c r="SEN149" s="60"/>
      <c r="SEO149" s="61"/>
      <c r="SEP149" s="83"/>
      <c r="SEQ149" s="57"/>
      <c r="SER149" s="56"/>
      <c r="SES149" s="59"/>
      <c r="SET149" s="60"/>
      <c r="SEU149" s="61"/>
      <c r="SEV149" s="83"/>
      <c r="SEW149" s="57"/>
      <c r="SEX149" s="56"/>
      <c r="SEY149" s="59"/>
      <c r="SEZ149" s="60"/>
      <c r="SFA149" s="61"/>
      <c r="SFB149" s="83"/>
      <c r="SFC149" s="57"/>
      <c r="SFD149" s="56"/>
      <c r="SFE149" s="59"/>
      <c r="SFF149" s="60"/>
      <c r="SFG149" s="61"/>
      <c r="SFH149" s="83"/>
      <c r="SFI149" s="57"/>
      <c r="SFJ149" s="56"/>
      <c r="SFK149" s="59"/>
      <c r="SFL149" s="60"/>
      <c r="SFM149" s="61"/>
      <c r="SFN149" s="83"/>
      <c r="SFO149" s="57"/>
      <c r="SFP149" s="56"/>
      <c r="SFQ149" s="59"/>
      <c r="SFR149" s="60"/>
      <c r="SFS149" s="61"/>
      <c r="SFT149" s="83"/>
      <c r="SFU149" s="57"/>
      <c r="SFV149" s="56"/>
      <c r="SFW149" s="59"/>
      <c r="SFX149" s="60"/>
      <c r="SFY149" s="61"/>
      <c r="SFZ149" s="83"/>
      <c r="SGA149" s="57"/>
      <c r="SGB149" s="56"/>
      <c r="SGC149" s="59"/>
      <c r="SGD149" s="60"/>
      <c r="SGE149" s="61"/>
      <c r="SGF149" s="83"/>
      <c r="SGG149" s="57"/>
      <c r="SGH149" s="56"/>
      <c r="SGI149" s="59"/>
      <c r="SGJ149" s="60"/>
      <c r="SGK149" s="61"/>
      <c r="SGL149" s="83"/>
      <c r="SGM149" s="57"/>
      <c r="SGN149" s="56"/>
      <c r="SGO149" s="59"/>
      <c r="SGP149" s="60"/>
      <c r="SGQ149" s="61"/>
      <c r="SGR149" s="83"/>
      <c r="SGS149" s="57"/>
      <c r="SGT149" s="56"/>
      <c r="SGU149" s="59"/>
      <c r="SGV149" s="60"/>
      <c r="SGW149" s="61"/>
      <c r="SGX149" s="83"/>
      <c r="SGY149" s="57"/>
      <c r="SGZ149" s="56"/>
      <c r="SHA149" s="59"/>
      <c r="SHB149" s="60"/>
      <c r="SHC149" s="61"/>
      <c r="SHD149" s="83"/>
      <c r="SHE149" s="57"/>
      <c r="SHF149" s="56"/>
      <c r="SHG149" s="59"/>
      <c r="SHH149" s="60"/>
      <c r="SHI149" s="61"/>
      <c r="SHJ149" s="83"/>
      <c r="SHK149" s="57"/>
      <c r="SHL149" s="56"/>
      <c r="SHM149" s="59"/>
      <c r="SHN149" s="60"/>
      <c r="SHO149" s="61"/>
      <c r="SHP149" s="83"/>
      <c r="SHQ149" s="57"/>
      <c r="SHR149" s="56"/>
      <c r="SHS149" s="59"/>
      <c r="SHT149" s="60"/>
      <c r="SHU149" s="61"/>
      <c r="SHV149" s="83"/>
      <c r="SHW149" s="57"/>
      <c r="SHX149" s="56"/>
      <c r="SHY149" s="59"/>
      <c r="SHZ149" s="60"/>
      <c r="SIA149" s="61"/>
      <c r="SIB149" s="83"/>
      <c r="SIC149" s="57"/>
      <c r="SID149" s="56"/>
      <c r="SIE149" s="59"/>
      <c r="SIF149" s="60"/>
      <c r="SIG149" s="61"/>
      <c r="SIH149" s="83"/>
      <c r="SII149" s="57"/>
      <c r="SIJ149" s="56"/>
      <c r="SIK149" s="59"/>
      <c r="SIL149" s="60"/>
      <c r="SIM149" s="61"/>
      <c r="SIN149" s="83"/>
      <c r="SIO149" s="57"/>
      <c r="SIP149" s="56"/>
      <c r="SIQ149" s="59"/>
      <c r="SIR149" s="60"/>
      <c r="SIS149" s="61"/>
      <c r="SIT149" s="83"/>
      <c r="SIU149" s="57"/>
      <c r="SIV149" s="56"/>
      <c r="SIW149" s="59"/>
      <c r="SIX149" s="60"/>
      <c r="SIY149" s="61"/>
      <c r="SIZ149" s="83"/>
      <c r="SJA149" s="57"/>
      <c r="SJB149" s="56"/>
      <c r="SJC149" s="59"/>
      <c r="SJD149" s="60"/>
      <c r="SJE149" s="61"/>
      <c r="SJF149" s="83"/>
      <c r="SJG149" s="57"/>
      <c r="SJH149" s="56"/>
      <c r="SJI149" s="59"/>
      <c r="SJJ149" s="60"/>
      <c r="SJK149" s="61"/>
      <c r="SJL149" s="83"/>
      <c r="SJM149" s="57"/>
      <c r="SJN149" s="56"/>
      <c r="SJO149" s="59"/>
      <c r="SJP149" s="60"/>
      <c r="SJQ149" s="61"/>
      <c r="SJR149" s="83"/>
      <c r="SJS149" s="57"/>
      <c r="SJT149" s="56"/>
      <c r="SJU149" s="59"/>
      <c r="SJV149" s="60"/>
      <c r="SJW149" s="61"/>
      <c r="SJX149" s="83"/>
      <c r="SJY149" s="57"/>
      <c r="SJZ149" s="56"/>
      <c r="SKA149" s="59"/>
      <c r="SKB149" s="60"/>
      <c r="SKC149" s="61"/>
      <c r="SKD149" s="83"/>
      <c r="SKE149" s="57"/>
      <c r="SKF149" s="56"/>
      <c r="SKG149" s="59"/>
      <c r="SKH149" s="60"/>
      <c r="SKI149" s="61"/>
      <c r="SKJ149" s="83"/>
      <c r="SKK149" s="57"/>
      <c r="SKL149" s="56"/>
      <c r="SKM149" s="59"/>
      <c r="SKN149" s="60"/>
      <c r="SKO149" s="61"/>
      <c r="SKP149" s="83"/>
      <c r="SKQ149" s="57"/>
      <c r="SKR149" s="56"/>
      <c r="SKS149" s="59"/>
      <c r="SKT149" s="60"/>
      <c r="SKU149" s="61"/>
      <c r="SKV149" s="83"/>
      <c r="SKW149" s="57"/>
      <c r="SKX149" s="56"/>
      <c r="SKY149" s="59"/>
      <c r="SKZ149" s="60"/>
      <c r="SLA149" s="61"/>
      <c r="SLB149" s="83"/>
      <c r="SLC149" s="57"/>
      <c r="SLD149" s="56"/>
      <c r="SLE149" s="59"/>
      <c r="SLF149" s="60"/>
      <c r="SLG149" s="61"/>
      <c r="SLH149" s="83"/>
      <c r="SLI149" s="57"/>
      <c r="SLJ149" s="56"/>
      <c r="SLK149" s="59"/>
      <c r="SLL149" s="60"/>
      <c r="SLM149" s="61"/>
      <c r="SLN149" s="83"/>
      <c r="SLO149" s="57"/>
      <c r="SLP149" s="56"/>
      <c r="SLQ149" s="59"/>
      <c r="SLR149" s="60"/>
      <c r="SLS149" s="61"/>
      <c r="SLT149" s="83"/>
      <c r="SLU149" s="57"/>
      <c r="SLV149" s="56"/>
      <c r="SLW149" s="59"/>
      <c r="SLX149" s="60"/>
      <c r="SLY149" s="61"/>
      <c r="SLZ149" s="83"/>
      <c r="SMA149" s="57"/>
      <c r="SMB149" s="56"/>
      <c r="SMC149" s="59"/>
      <c r="SMD149" s="60"/>
      <c r="SME149" s="61"/>
      <c r="SMF149" s="83"/>
      <c r="SMG149" s="57"/>
      <c r="SMH149" s="56"/>
      <c r="SMI149" s="59"/>
      <c r="SMJ149" s="60"/>
      <c r="SMK149" s="61"/>
      <c r="SML149" s="83"/>
      <c r="SMM149" s="57"/>
      <c r="SMN149" s="56"/>
      <c r="SMO149" s="59"/>
      <c r="SMP149" s="60"/>
      <c r="SMQ149" s="61"/>
      <c r="SMR149" s="83"/>
      <c r="SMS149" s="57"/>
      <c r="SMT149" s="56"/>
      <c r="SMU149" s="59"/>
      <c r="SMV149" s="60"/>
      <c r="SMW149" s="61"/>
      <c r="SMX149" s="83"/>
      <c r="SMY149" s="57"/>
      <c r="SMZ149" s="56"/>
      <c r="SNA149" s="59"/>
      <c r="SNB149" s="60"/>
      <c r="SNC149" s="61"/>
      <c r="SND149" s="83"/>
      <c r="SNE149" s="57"/>
      <c r="SNF149" s="56"/>
      <c r="SNG149" s="59"/>
      <c r="SNH149" s="60"/>
      <c r="SNI149" s="61"/>
      <c r="SNJ149" s="83"/>
      <c r="SNK149" s="57"/>
      <c r="SNL149" s="56"/>
      <c r="SNM149" s="59"/>
      <c r="SNN149" s="60"/>
      <c r="SNO149" s="61"/>
      <c r="SNP149" s="83"/>
      <c r="SNQ149" s="57"/>
      <c r="SNR149" s="56"/>
      <c r="SNS149" s="59"/>
      <c r="SNT149" s="60"/>
      <c r="SNU149" s="61"/>
      <c r="SNV149" s="83"/>
      <c r="SNW149" s="57"/>
      <c r="SNX149" s="56"/>
      <c r="SNY149" s="59"/>
      <c r="SNZ149" s="60"/>
      <c r="SOA149" s="61"/>
      <c r="SOB149" s="83"/>
      <c r="SOC149" s="57"/>
      <c r="SOD149" s="56"/>
      <c r="SOE149" s="59"/>
      <c r="SOF149" s="60"/>
      <c r="SOG149" s="61"/>
      <c r="SOH149" s="83"/>
      <c r="SOI149" s="57"/>
      <c r="SOJ149" s="56"/>
      <c r="SOK149" s="59"/>
      <c r="SOL149" s="60"/>
      <c r="SOM149" s="61"/>
      <c r="SON149" s="83"/>
      <c r="SOO149" s="57"/>
      <c r="SOP149" s="56"/>
      <c r="SOQ149" s="59"/>
      <c r="SOR149" s="60"/>
      <c r="SOS149" s="61"/>
      <c r="SOT149" s="83"/>
      <c r="SOU149" s="57"/>
      <c r="SOV149" s="56"/>
      <c r="SOW149" s="59"/>
      <c r="SOX149" s="60"/>
      <c r="SOY149" s="61"/>
      <c r="SOZ149" s="83"/>
      <c r="SPA149" s="57"/>
      <c r="SPB149" s="56"/>
      <c r="SPC149" s="59"/>
      <c r="SPD149" s="60"/>
      <c r="SPE149" s="61"/>
      <c r="SPF149" s="83"/>
      <c r="SPG149" s="57"/>
      <c r="SPH149" s="56"/>
      <c r="SPI149" s="59"/>
      <c r="SPJ149" s="60"/>
      <c r="SPK149" s="61"/>
      <c r="SPL149" s="83"/>
      <c r="SPM149" s="57"/>
      <c r="SPN149" s="56"/>
      <c r="SPO149" s="59"/>
      <c r="SPP149" s="60"/>
      <c r="SPQ149" s="61"/>
      <c r="SPR149" s="83"/>
      <c r="SPS149" s="57"/>
      <c r="SPT149" s="56"/>
      <c r="SPU149" s="59"/>
      <c r="SPV149" s="60"/>
      <c r="SPW149" s="61"/>
      <c r="SPX149" s="83"/>
      <c r="SPY149" s="57"/>
      <c r="SPZ149" s="56"/>
      <c r="SQA149" s="59"/>
      <c r="SQB149" s="60"/>
      <c r="SQC149" s="61"/>
      <c r="SQD149" s="83"/>
      <c r="SQE149" s="57"/>
      <c r="SQF149" s="56"/>
      <c r="SQG149" s="59"/>
      <c r="SQH149" s="60"/>
      <c r="SQI149" s="61"/>
      <c r="SQJ149" s="83"/>
      <c r="SQK149" s="57"/>
      <c r="SQL149" s="56"/>
      <c r="SQM149" s="59"/>
      <c r="SQN149" s="60"/>
      <c r="SQO149" s="61"/>
      <c r="SQP149" s="83"/>
      <c r="SQQ149" s="57"/>
      <c r="SQR149" s="56"/>
      <c r="SQS149" s="59"/>
      <c r="SQT149" s="60"/>
      <c r="SQU149" s="61"/>
      <c r="SQV149" s="83"/>
      <c r="SQW149" s="57"/>
      <c r="SQX149" s="56"/>
      <c r="SQY149" s="59"/>
      <c r="SQZ149" s="60"/>
      <c r="SRA149" s="61"/>
      <c r="SRB149" s="83"/>
      <c r="SRC149" s="57"/>
      <c r="SRD149" s="56"/>
      <c r="SRE149" s="59"/>
      <c r="SRF149" s="60"/>
      <c r="SRG149" s="61"/>
      <c r="SRH149" s="83"/>
      <c r="SRI149" s="57"/>
      <c r="SRJ149" s="56"/>
      <c r="SRK149" s="59"/>
      <c r="SRL149" s="60"/>
      <c r="SRM149" s="61"/>
      <c r="SRN149" s="83"/>
      <c r="SRO149" s="57"/>
      <c r="SRP149" s="56"/>
      <c r="SRQ149" s="59"/>
      <c r="SRR149" s="60"/>
      <c r="SRS149" s="61"/>
      <c r="SRT149" s="83"/>
      <c r="SRU149" s="57"/>
      <c r="SRV149" s="56"/>
      <c r="SRW149" s="59"/>
      <c r="SRX149" s="60"/>
      <c r="SRY149" s="61"/>
      <c r="SRZ149" s="83"/>
      <c r="SSA149" s="57"/>
      <c r="SSB149" s="56"/>
      <c r="SSC149" s="59"/>
      <c r="SSD149" s="60"/>
      <c r="SSE149" s="61"/>
      <c r="SSF149" s="83"/>
      <c r="SSG149" s="57"/>
      <c r="SSH149" s="56"/>
      <c r="SSI149" s="59"/>
      <c r="SSJ149" s="60"/>
      <c r="SSK149" s="61"/>
      <c r="SSL149" s="83"/>
      <c r="SSM149" s="57"/>
      <c r="SSN149" s="56"/>
      <c r="SSO149" s="59"/>
      <c r="SSP149" s="60"/>
      <c r="SSQ149" s="61"/>
      <c r="SSR149" s="83"/>
      <c r="SSS149" s="57"/>
      <c r="SST149" s="56"/>
      <c r="SSU149" s="59"/>
      <c r="SSV149" s="60"/>
      <c r="SSW149" s="61"/>
      <c r="SSX149" s="83"/>
      <c r="SSY149" s="57"/>
      <c r="SSZ149" s="56"/>
      <c r="STA149" s="59"/>
      <c r="STB149" s="60"/>
      <c r="STC149" s="61"/>
      <c r="STD149" s="83"/>
      <c r="STE149" s="57"/>
      <c r="STF149" s="56"/>
      <c r="STG149" s="59"/>
      <c r="STH149" s="60"/>
      <c r="STI149" s="61"/>
      <c r="STJ149" s="83"/>
      <c r="STK149" s="57"/>
      <c r="STL149" s="56"/>
      <c r="STM149" s="59"/>
      <c r="STN149" s="60"/>
      <c r="STO149" s="61"/>
      <c r="STP149" s="83"/>
      <c r="STQ149" s="57"/>
      <c r="STR149" s="56"/>
      <c r="STS149" s="59"/>
      <c r="STT149" s="60"/>
      <c r="STU149" s="61"/>
      <c r="STV149" s="83"/>
      <c r="STW149" s="57"/>
      <c r="STX149" s="56"/>
      <c r="STY149" s="59"/>
      <c r="STZ149" s="60"/>
      <c r="SUA149" s="61"/>
      <c r="SUB149" s="83"/>
      <c r="SUC149" s="57"/>
      <c r="SUD149" s="56"/>
      <c r="SUE149" s="59"/>
      <c r="SUF149" s="60"/>
      <c r="SUG149" s="61"/>
      <c r="SUH149" s="83"/>
      <c r="SUI149" s="57"/>
      <c r="SUJ149" s="56"/>
      <c r="SUK149" s="59"/>
      <c r="SUL149" s="60"/>
      <c r="SUM149" s="61"/>
      <c r="SUN149" s="83"/>
      <c r="SUO149" s="57"/>
      <c r="SUP149" s="56"/>
      <c r="SUQ149" s="59"/>
      <c r="SUR149" s="60"/>
      <c r="SUS149" s="61"/>
      <c r="SUT149" s="83"/>
      <c r="SUU149" s="57"/>
      <c r="SUV149" s="56"/>
      <c r="SUW149" s="59"/>
      <c r="SUX149" s="60"/>
      <c r="SUY149" s="61"/>
      <c r="SUZ149" s="83"/>
      <c r="SVA149" s="57"/>
      <c r="SVB149" s="56"/>
      <c r="SVC149" s="59"/>
      <c r="SVD149" s="60"/>
      <c r="SVE149" s="61"/>
      <c r="SVF149" s="83"/>
      <c r="SVG149" s="57"/>
      <c r="SVH149" s="56"/>
      <c r="SVI149" s="59"/>
      <c r="SVJ149" s="60"/>
      <c r="SVK149" s="61"/>
      <c r="SVL149" s="83"/>
      <c r="SVM149" s="57"/>
      <c r="SVN149" s="56"/>
      <c r="SVO149" s="59"/>
      <c r="SVP149" s="60"/>
      <c r="SVQ149" s="61"/>
      <c r="SVR149" s="83"/>
      <c r="SVS149" s="57"/>
      <c r="SVT149" s="56"/>
      <c r="SVU149" s="59"/>
      <c r="SVV149" s="60"/>
      <c r="SVW149" s="61"/>
      <c r="SVX149" s="83"/>
      <c r="SVY149" s="57"/>
      <c r="SVZ149" s="56"/>
      <c r="SWA149" s="59"/>
      <c r="SWB149" s="60"/>
      <c r="SWC149" s="61"/>
      <c r="SWD149" s="83"/>
      <c r="SWE149" s="57"/>
      <c r="SWF149" s="56"/>
      <c r="SWG149" s="59"/>
      <c r="SWH149" s="60"/>
      <c r="SWI149" s="61"/>
      <c r="SWJ149" s="83"/>
      <c r="SWK149" s="57"/>
      <c r="SWL149" s="56"/>
      <c r="SWM149" s="59"/>
      <c r="SWN149" s="60"/>
      <c r="SWO149" s="61"/>
      <c r="SWP149" s="83"/>
      <c r="SWQ149" s="57"/>
      <c r="SWR149" s="56"/>
      <c r="SWS149" s="59"/>
      <c r="SWT149" s="60"/>
      <c r="SWU149" s="61"/>
      <c r="SWV149" s="83"/>
      <c r="SWW149" s="57"/>
      <c r="SWX149" s="56"/>
      <c r="SWY149" s="59"/>
      <c r="SWZ149" s="60"/>
      <c r="SXA149" s="61"/>
      <c r="SXB149" s="83"/>
      <c r="SXC149" s="57"/>
      <c r="SXD149" s="56"/>
      <c r="SXE149" s="59"/>
      <c r="SXF149" s="60"/>
      <c r="SXG149" s="61"/>
      <c r="SXH149" s="83"/>
      <c r="SXI149" s="57"/>
      <c r="SXJ149" s="56"/>
      <c r="SXK149" s="59"/>
      <c r="SXL149" s="60"/>
      <c r="SXM149" s="61"/>
      <c r="SXN149" s="83"/>
      <c r="SXO149" s="57"/>
      <c r="SXP149" s="56"/>
      <c r="SXQ149" s="59"/>
      <c r="SXR149" s="60"/>
      <c r="SXS149" s="61"/>
      <c r="SXT149" s="83"/>
      <c r="SXU149" s="57"/>
      <c r="SXV149" s="56"/>
      <c r="SXW149" s="59"/>
      <c r="SXX149" s="60"/>
      <c r="SXY149" s="61"/>
      <c r="SXZ149" s="83"/>
      <c r="SYA149" s="57"/>
      <c r="SYB149" s="56"/>
      <c r="SYC149" s="59"/>
      <c r="SYD149" s="60"/>
      <c r="SYE149" s="61"/>
      <c r="SYF149" s="83"/>
      <c r="SYG149" s="57"/>
      <c r="SYH149" s="56"/>
      <c r="SYI149" s="59"/>
      <c r="SYJ149" s="60"/>
      <c r="SYK149" s="61"/>
      <c r="SYL149" s="83"/>
      <c r="SYM149" s="57"/>
      <c r="SYN149" s="56"/>
      <c r="SYO149" s="59"/>
      <c r="SYP149" s="60"/>
      <c r="SYQ149" s="61"/>
      <c r="SYR149" s="83"/>
      <c r="SYS149" s="57"/>
      <c r="SYT149" s="56"/>
      <c r="SYU149" s="59"/>
      <c r="SYV149" s="60"/>
      <c r="SYW149" s="61"/>
      <c r="SYX149" s="83"/>
      <c r="SYY149" s="57"/>
      <c r="SYZ149" s="56"/>
      <c r="SZA149" s="59"/>
      <c r="SZB149" s="60"/>
      <c r="SZC149" s="61"/>
      <c r="SZD149" s="83"/>
      <c r="SZE149" s="57"/>
      <c r="SZF149" s="56"/>
      <c r="SZG149" s="59"/>
      <c r="SZH149" s="60"/>
      <c r="SZI149" s="61"/>
      <c r="SZJ149" s="83"/>
      <c r="SZK149" s="57"/>
      <c r="SZL149" s="56"/>
      <c r="SZM149" s="59"/>
      <c r="SZN149" s="60"/>
      <c r="SZO149" s="61"/>
      <c r="SZP149" s="83"/>
      <c r="SZQ149" s="57"/>
      <c r="SZR149" s="56"/>
      <c r="SZS149" s="59"/>
      <c r="SZT149" s="60"/>
      <c r="SZU149" s="61"/>
      <c r="SZV149" s="83"/>
      <c r="SZW149" s="57"/>
      <c r="SZX149" s="56"/>
      <c r="SZY149" s="59"/>
      <c r="SZZ149" s="60"/>
      <c r="TAA149" s="61"/>
      <c r="TAB149" s="83"/>
      <c r="TAC149" s="57"/>
      <c r="TAD149" s="56"/>
      <c r="TAE149" s="59"/>
      <c r="TAF149" s="60"/>
      <c r="TAG149" s="61"/>
      <c r="TAH149" s="83"/>
      <c r="TAI149" s="57"/>
      <c r="TAJ149" s="56"/>
      <c r="TAK149" s="59"/>
      <c r="TAL149" s="60"/>
      <c r="TAM149" s="61"/>
      <c r="TAN149" s="83"/>
      <c r="TAO149" s="57"/>
      <c r="TAP149" s="56"/>
      <c r="TAQ149" s="59"/>
      <c r="TAR149" s="60"/>
      <c r="TAS149" s="61"/>
      <c r="TAT149" s="83"/>
      <c r="TAU149" s="57"/>
      <c r="TAV149" s="56"/>
      <c r="TAW149" s="59"/>
      <c r="TAX149" s="60"/>
      <c r="TAY149" s="61"/>
      <c r="TAZ149" s="83"/>
      <c r="TBA149" s="57"/>
      <c r="TBB149" s="56"/>
      <c r="TBC149" s="59"/>
      <c r="TBD149" s="60"/>
      <c r="TBE149" s="61"/>
      <c r="TBF149" s="83"/>
      <c r="TBG149" s="57"/>
      <c r="TBH149" s="56"/>
      <c r="TBI149" s="59"/>
      <c r="TBJ149" s="60"/>
      <c r="TBK149" s="61"/>
      <c r="TBL149" s="83"/>
      <c r="TBM149" s="57"/>
      <c r="TBN149" s="56"/>
      <c r="TBO149" s="59"/>
      <c r="TBP149" s="60"/>
      <c r="TBQ149" s="61"/>
      <c r="TBR149" s="83"/>
      <c r="TBS149" s="57"/>
      <c r="TBT149" s="56"/>
      <c r="TBU149" s="59"/>
      <c r="TBV149" s="60"/>
      <c r="TBW149" s="61"/>
      <c r="TBX149" s="83"/>
      <c r="TBY149" s="57"/>
      <c r="TBZ149" s="56"/>
      <c r="TCA149" s="59"/>
      <c r="TCB149" s="60"/>
      <c r="TCC149" s="61"/>
      <c r="TCD149" s="83"/>
      <c r="TCE149" s="57"/>
      <c r="TCF149" s="56"/>
      <c r="TCG149" s="59"/>
      <c r="TCH149" s="60"/>
      <c r="TCI149" s="61"/>
      <c r="TCJ149" s="83"/>
      <c r="TCK149" s="57"/>
      <c r="TCL149" s="56"/>
      <c r="TCM149" s="59"/>
      <c r="TCN149" s="60"/>
      <c r="TCO149" s="61"/>
      <c r="TCP149" s="83"/>
      <c r="TCQ149" s="57"/>
      <c r="TCR149" s="56"/>
      <c r="TCS149" s="59"/>
      <c r="TCT149" s="60"/>
      <c r="TCU149" s="61"/>
      <c r="TCV149" s="83"/>
      <c r="TCW149" s="57"/>
      <c r="TCX149" s="56"/>
      <c r="TCY149" s="59"/>
      <c r="TCZ149" s="60"/>
      <c r="TDA149" s="61"/>
      <c r="TDB149" s="83"/>
      <c r="TDC149" s="57"/>
      <c r="TDD149" s="56"/>
      <c r="TDE149" s="59"/>
      <c r="TDF149" s="60"/>
      <c r="TDG149" s="61"/>
      <c r="TDH149" s="83"/>
      <c r="TDI149" s="57"/>
      <c r="TDJ149" s="56"/>
      <c r="TDK149" s="59"/>
      <c r="TDL149" s="60"/>
      <c r="TDM149" s="61"/>
      <c r="TDN149" s="83"/>
      <c r="TDO149" s="57"/>
      <c r="TDP149" s="56"/>
      <c r="TDQ149" s="59"/>
      <c r="TDR149" s="60"/>
      <c r="TDS149" s="61"/>
      <c r="TDT149" s="83"/>
      <c r="TDU149" s="57"/>
      <c r="TDV149" s="56"/>
      <c r="TDW149" s="59"/>
      <c r="TDX149" s="60"/>
      <c r="TDY149" s="61"/>
      <c r="TDZ149" s="83"/>
      <c r="TEA149" s="57"/>
      <c r="TEB149" s="56"/>
      <c r="TEC149" s="59"/>
      <c r="TED149" s="60"/>
      <c r="TEE149" s="61"/>
      <c r="TEF149" s="83"/>
      <c r="TEG149" s="57"/>
      <c r="TEH149" s="56"/>
      <c r="TEI149" s="59"/>
      <c r="TEJ149" s="60"/>
      <c r="TEK149" s="61"/>
      <c r="TEL149" s="83"/>
      <c r="TEM149" s="57"/>
      <c r="TEN149" s="56"/>
      <c r="TEO149" s="59"/>
      <c r="TEP149" s="60"/>
      <c r="TEQ149" s="61"/>
      <c r="TER149" s="83"/>
      <c r="TES149" s="57"/>
      <c r="TET149" s="56"/>
      <c r="TEU149" s="59"/>
      <c r="TEV149" s="60"/>
      <c r="TEW149" s="61"/>
      <c r="TEX149" s="83"/>
      <c r="TEY149" s="57"/>
      <c r="TEZ149" s="56"/>
      <c r="TFA149" s="59"/>
      <c r="TFB149" s="60"/>
      <c r="TFC149" s="61"/>
      <c r="TFD149" s="83"/>
      <c r="TFE149" s="57"/>
      <c r="TFF149" s="56"/>
      <c r="TFG149" s="59"/>
      <c r="TFH149" s="60"/>
      <c r="TFI149" s="61"/>
      <c r="TFJ149" s="83"/>
      <c r="TFK149" s="57"/>
      <c r="TFL149" s="56"/>
      <c r="TFM149" s="59"/>
      <c r="TFN149" s="60"/>
      <c r="TFO149" s="61"/>
      <c r="TFP149" s="83"/>
      <c r="TFQ149" s="57"/>
      <c r="TFR149" s="56"/>
      <c r="TFS149" s="59"/>
      <c r="TFT149" s="60"/>
      <c r="TFU149" s="61"/>
      <c r="TFV149" s="83"/>
      <c r="TFW149" s="57"/>
      <c r="TFX149" s="56"/>
      <c r="TFY149" s="59"/>
      <c r="TFZ149" s="60"/>
      <c r="TGA149" s="61"/>
      <c r="TGB149" s="83"/>
      <c r="TGC149" s="57"/>
      <c r="TGD149" s="56"/>
      <c r="TGE149" s="59"/>
      <c r="TGF149" s="60"/>
      <c r="TGG149" s="61"/>
      <c r="TGH149" s="83"/>
      <c r="TGI149" s="57"/>
      <c r="TGJ149" s="56"/>
      <c r="TGK149" s="59"/>
      <c r="TGL149" s="60"/>
      <c r="TGM149" s="61"/>
      <c r="TGN149" s="83"/>
      <c r="TGO149" s="57"/>
      <c r="TGP149" s="56"/>
      <c r="TGQ149" s="59"/>
      <c r="TGR149" s="60"/>
      <c r="TGS149" s="61"/>
      <c r="TGT149" s="83"/>
      <c r="TGU149" s="57"/>
      <c r="TGV149" s="56"/>
      <c r="TGW149" s="59"/>
      <c r="TGX149" s="60"/>
      <c r="TGY149" s="61"/>
      <c r="TGZ149" s="83"/>
      <c r="THA149" s="57"/>
      <c r="THB149" s="56"/>
      <c r="THC149" s="59"/>
      <c r="THD149" s="60"/>
      <c r="THE149" s="61"/>
      <c r="THF149" s="83"/>
      <c r="THG149" s="57"/>
      <c r="THH149" s="56"/>
      <c r="THI149" s="59"/>
      <c r="THJ149" s="60"/>
      <c r="THK149" s="61"/>
      <c r="THL149" s="83"/>
      <c r="THM149" s="57"/>
      <c r="THN149" s="56"/>
      <c r="THO149" s="59"/>
      <c r="THP149" s="60"/>
      <c r="THQ149" s="61"/>
      <c r="THR149" s="83"/>
      <c r="THS149" s="57"/>
      <c r="THT149" s="56"/>
      <c r="THU149" s="59"/>
      <c r="THV149" s="60"/>
      <c r="THW149" s="61"/>
      <c r="THX149" s="83"/>
      <c r="THY149" s="57"/>
      <c r="THZ149" s="56"/>
      <c r="TIA149" s="59"/>
      <c r="TIB149" s="60"/>
      <c r="TIC149" s="61"/>
      <c r="TID149" s="83"/>
      <c r="TIE149" s="57"/>
      <c r="TIF149" s="56"/>
      <c r="TIG149" s="59"/>
      <c r="TIH149" s="60"/>
      <c r="TII149" s="61"/>
      <c r="TIJ149" s="83"/>
      <c r="TIK149" s="57"/>
      <c r="TIL149" s="56"/>
      <c r="TIM149" s="59"/>
      <c r="TIN149" s="60"/>
      <c r="TIO149" s="61"/>
      <c r="TIP149" s="83"/>
      <c r="TIQ149" s="57"/>
      <c r="TIR149" s="56"/>
      <c r="TIS149" s="59"/>
      <c r="TIT149" s="60"/>
      <c r="TIU149" s="61"/>
      <c r="TIV149" s="83"/>
      <c r="TIW149" s="57"/>
      <c r="TIX149" s="56"/>
      <c r="TIY149" s="59"/>
      <c r="TIZ149" s="60"/>
      <c r="TJA149" s="61"/>
      <c r="TJB149" s="83"/>
      <c r="TJC149" s="57"/>
      <c r="TJD149" s="56"/>
      <c r="TJE149" s="59"/>
      <c r="TJF149" s="60"/>
      <c r="TJG149" s="61"/>
      <c r="TJH149" s="83"/>
      <c r="TJI149" s="57"/>
      <c r="TJJ149" s="56"/>
      <c r="TJK149" s="59"/>
      <c r="TJL149" s="60"/>
      <c r="TJM149" s="61"/>
      <c r="TJN149" s="83"/>
      <c r="TJO149" s="57"/>
      <c r="TJP149" s="56"/>
      <c r="TJQ149" s="59"/>
      <c r="TJR149" s="60"/>
      <c r="TJS149" s="61"/>
      <c r="TJT149" s="83"/>
      <c r="TJU149" s="57"/>
      <c r="TJV149" s="56"/>
      <c r="TJW149" s="59"/>
      <c r="TJX149" s="60"/>
      <c r="TJY149" s="61"/>
      <c r="TJZ149" s="83"/>
      <c r="TKA149" s="57"/>
      <c r="TKB149" s="56"/>
      <c r="TKC149" s="59"/>
      <c r="TKD149" s="60"/>
      <c r="TKE149" s="61"/>
      <c r="TKF149" s="83"/>
      <c r="TKG149" s="57"/>
      <c r="TKH149" s="56"/>
      <c r="TKI149" s="59"/>
      <c r="TKJ149" s="60"/>
      <c r="TKK149" s="61"/>
      <c r="TKL149" s="83"/>
      <c r="TKM149" s="57"/>
      <c r="TKN149" s="56"/>
      <c r="TKO149" s="59"/>
      <c r="TKP149" s="60"/>
      <c r="TKQ149" s="61"/>
      <c r="TKR149" s="83"/>
      <c r="TKS149" s="57"/>
      <c r="TKT149" s="56"/>
      <c r="TKU149" s="59"/>
      <c r="TKV149" s="60"/>
      <c r="TKW149" s="61"/>
      <c r="TKX149" s="83"/>
      <c r="TKY149" s="57"/>
      <c r="TKZ149" s="56"/>
      <c r="TLA149" s="59"/>
      <c r="TLB149" s="60"/>
      <c r="TLC149" s="61"/>
      <c r="TLD149" s="83"/>
      <c r="TLE149" s="57"/>
      <c r="TLF149" s="56"/>
      <c r="TLG149" s="59"/>
      <c r="TLH149" s="60"/>
      <c r="TLI149" s="61"/>
      <c r="TLJ149" s="83"/>
      <c r="TLK149" s="57"/>
      <c r="TLL149" s="56"/>
      <c r="TLM149" s="59"/>
      <c r="TLN149" s="60"/>
      <c r="TLO149" s="61"/>
      <c r="TLP149" s="83"/>
      <c r="TLQ149" s="57"/>
      <c r="TLR149" s="56"/>
      <c r="TLS149" s="59"/>
      <c r="TLT149" s="60"/>
      <c r="TLU149" s="61"/>
      <c r="TLV149" s="83"/>
      <c r="TLW149" s="57"/>
      <c r="TLX149" s="56"/>
      <c r="TLY149" s="59"/>
      <c r="TLZ149" s="60"/>
      <c r="TMA149" s="61"/>
      <c r="TMB149" s="83"/>
      <c r="TMC149" s="57"/>
      <c r="TMD149" s="56"/>
      <c r="TME149" s="59"/>
      <c r="TMF149" s="60"/>
      <c r="TMG149" s="61"/>
      <c r="TMH149" s="83"/>
      <c r="TMI149" s="57"/>
      <c r="TMJ149" s="56"/>
      <c r="TMK149" s="59"/>
      <c r="TML149" s="60"/>
      <c r="TMM149" s="61"/>
      <c r="TMN149" s="83"/>
      <c r="TMO149" s="57"/>
      <c r="TMP149" s="56"/>
      <c r="TMQ149" s="59"/>
      <c r="TMR149" s="60"/>
      <c r="TMS149" s="61"/>
      <c r="TMT149" s="83"/>
      <c r="TMU149" s="57"/>
      <c r="TMV149" s="56"/>
      <c r="TMW149" s="59"/>
      <c r="TMX149" s="60"/>
      <c r="TMY149" s="61"/>
      <c r="TMZ149" s="83"/>
      <c r="TNA149" s="57"/>
      <c r="TNB149" s="56"/>
      <c r="TNC149" s="59"/>
      <c r="TND149" s="60"/>
      <c r="TNE149" s="61"/>
      <c r="TNF149" s="83"/>
      <c r="TNG149" s="57"/>
      <c r="TNH149" s="56"/>
      <c r="TNI149" s="59"/>
      <c r="TNJ149" s="60"/>
      <c r="TNK149" s="61"/>
      <c r="TNL149" s="83"/>
      <c r="TNM149" s="57"/>
      <c r="TNN149" s="56"/>
      <c r="TNO149" s="59"/>
      <c r="TNP149" s="60"/>
      <c r="TNQ149" s="61"/>
      <c r="TNR149" s="83"/>
      <c r="TNS149" s="57"/>
      <c r="TNT149" s="56"/>
      <c r="TNU149" s="59"/>
      <c r="TNV149" s="60"/>
      <c r="TNW149" s="61"/>
      <c r="TNX149" s="83"/>
      <c r="TNY149" s="57"/>
      <c r="TNZ149" s="56"/>
      <c r="TOA149" s="59"/>
      <c r="TOB149" s="60"/>
      <c r="TOC149" s="61"/>
      <c r="TOD149" s="83"/>
      <c r="TOE149" s="57"/>
      <c r="TOF149" s="56"/>
      <c r="TOG149" s="59"/>
      <c r="TOH149" s="60"/>
      <c r="TOI149" s="61"/>
      <c r="TOJ149" s="83"/>
      <c r="TOK149" s="57"/>
      <c r="TOL149" s="56"/>
      <c r="TOM149" s="59"/>
      <c r="TON149" s="60"/>
      <c r="TOO149" s="61"/>
      <c r="TOP149" s="83"/>
      <c r="TOQ149" s="57"/>
      <c r="TOR149" s="56"/>
      <c r="TOS149" s="59"/>
      <c r="TOT149" s="60"/>
      <c r="TOU149" s="61"/>
      <c r="TOV149" s="83"/>
      <c r="TOW149" s="57"/>
      <c r="TOX149" s="56"/>
      <c r="TOY149" s="59"/>
      <c r="TOZ149" s="60"/>
      <c r="TPA149" s="61"/>
      <c r="TPB149" s="83"/>
      <c r="TPC149" s="57"/>
      <c r="TPD149" s="56"/>
      <c r="TPE149" s="59"/>
      <c r="TPF149" s="60"/>
      <c r="TPG149" s="61"/>
      <c r="TPH149" s="83"/>
      <c r="TPI149" s="57"/>
      <c r="TPJ149" s="56"/>
      <c r="TPK149" s="59"/>
      <c r="TPL149" s="60"/>
      <c r="TPM149" s="61"/>
      <c r="TPN149" s="83"/>
      <c r="TPO149" s="57"/>
      <c r="TPP149" s="56"/>
      <c r="TPQ149" s="59"/>
      <c r="TPR149" s="60"/>
      <c r="TPS149" s="61"/>
      <c r="TPT149" s="83"/>
      <c r="TPU149" s="57"/>
      <c r="TPV149" s="56"/>
      <c r="TPW149" s="59"/>
      <c r="TPX149" s="60"/>
      <c r="TPY149" s="61"/>
      <c r="TPZ149" s="83"/>
      <c r="TQA149" s="57"/>
      <c r="TQB149" s="56"/>
      <c r="TQC149" s="59"/>
      <c r="TQD149" s="60"/>
      <c r="TQE149" s="61"/>
      <c r="TQF149" s="83"/>
      <c r="TQG149" s="57"/>
      <c r="TQH149" s="56"/>
      <c r="TQI149" s="59"/>
      <c r="TQJ149" s="60"/>
      <c r="TQK149" s="61"/>
      <c r="TQL149" s="83"/>
      <c r="TQM149" s="57"/>
      <c r="TQN149" s="56"/>
      <c r="TQO149" s="59"/>
      <c r="TQP149" s="60"/>
      <c r="TQQ149" s="61"/>
      <c r="TQR149" s="83"/>
      <c r="TQS149" s="57"/>
      <c r="TQT149" s="56"/>
      <c r="TQU149" s="59"/>
      <c r="TQV149" s="60"/>
      <c r="TQW149" s="61"/>
      <c r="TQX149" s="83"/>
      <c r="TQY149" s="57"/>
      <c r="TQZ149" s="56"/>
      <c r="TRA149" s="59"/>
      <c r="TRB149" s="60"/>
      <c r="TRC149" s="61"/>
      <c r="TRD149" s="83"/>
      <c r="TRE149" s="57"/>
      <c r="TRF149" s="56"/>
      <c r="TRG149" s="59"/>
      <c r="TRH149" s="60"/>
      <c r="TRI149" s="61"/>
      <c r="TRJ149" s="83"/>
      <c r="TRK149" s="57"/>
      <c r="TRL149" s="56"/>
      <c r="TRM149" s="59"/>
      <c r="TRN149" s="60"/>
      <c r="TRO149" s="61"/>
      <c r="TRP149" s="83"/>
      <c r="TRQ149" s="57"/>
      <c r="TRR149" s="56"/>
      <c r="TRS149" s="59"/>
      <c r="TRT149" s="60"/>
      <c r="TRU149" s="61"/>
      <c r="TRV149" s="83"/>
      <c r="TRW149" s="57"/>
      <c r="TRX149" s="56"/>
      <c r="TRY149" s="59"/>
      <c r="TRZ149" s="60"/>
      <c r="TSA149" s="61"/>
      <c r="TSB149" s="83"/>
      <c r="TSC149" s="57"/>
      <c r="TSD149" s="56"/>
      <c r="TSE149" s="59"/>
      <c r="TSF149" s="60"/>
      <c r="TSG149" s="61"/>
      <c r="TSH149" s="83"/>
      <c r="TSI149" s="57"/>
      <c r="TSJ149" s="56"/>
      <c r="TSK149" s="59"/>
      <c r="TSL149" s="60"/>
      <c r="TSM149" s="61"/>
      <c r="TSN149" s="83"/>
      <c r="TSO149" s="57"/>
      <c r="TSP149" s="56"/>
      <c r="TSQ149" s="59"/>
      <c r="TSR149" s="60"/>
      <c r="TSS149" s="61"/>
      <c r="TST149" s="83"/>
      <c r="TSU149" s="57"/>
      <c r="TSV149" s="56"/>
      <c r="TSW149" s="59"/>
      <c r="TSX149" s="60"/>
      <c r="TSY149" s="61"/>
      <c r="TSZ149" s="83"/>
      <c r="TTA149" s="57"/>
      <c r="TTB149" s="56"/>
      <c r="TTC149" s="59"/>
      <c r="TTD149" s="60"/>
      <c r="TTE149" s="61"/>
      <c r="TTF149" s="83"/>
      <c r="TTG149" s="57"/>
      <c r="TTH149" s="56"/>
      <c r="TTI149" s="59"/>
      <c r="TTJ149" s="60"/>
      <c r="TTK149" s="61"/>
      <c r="TTL149" s="83"/>
      <c r="TTM149" s="57"/>
      <c r="TTN149" s="56"/>
      <c r="TTO149" s="59"/>
      <c r="TTP149" s="60"/>
      <c r="TTQ149" s="61"/>
      <c r="TTR149" s="83"/>
      <c r="TTS149" s="57"/>
      <c r="TTT149" s="56"/>
      <c r="TTU149" s="59"/>
      <c r="TTV149" s="60"/>
      <c r="TTW149" s="61"/>
      <c r="TTX149" s="83"/>
      <c r="TTY149" s="57"/>
      <c r="TTZ149" s="56"/>
      <c r="TUA149" s="59"/>
      <c r="TUB149" s="60"/>
      <c r="TUC149" s="61"/>
      <c r="TUD149" s="83"/>
      <c r="TUE149" s="57"/>
      <c r="TUF149" s="56"/>
      <c r="TUG149" s="59"/>
      <c r="TUH149" s="60"/>
      <c r="TUI149" s="61"/>
      <c r="TUJ149" s="83"/>
      <c r="TUK149" s="57"/>
      <c r="TUL149" s="56"/>
      <c r="TUM149" s="59"/>
      <c r="TUN149" s="60"/>
      <c r="TUO149" s="61"/>
      <c r="TUP149" s="83"/>
      <c r="TUQ149" s="57"/>
      <c r="TUR149" s="56"/>
      <c r="TUS149" s="59"/>
      <c r="TUT149" s="60"/>
      <c r="TUU149" s="61"/>
      <c r="TUV149" s="83"/>
      <c r="TUW149" s="57"/>
      <c r="TUX149" s="56"/>
      <c r="TUY149" s="59"/>
      <c r="TUZ149" s="60"/>
      <c r="TVA149" s="61"/>
      <c r="TVB149" s="83"/>
      <c r="TVC149" s="57"/>
      <c r="TVD149" s="56"/>
      <c r="TVE149" s="59"/>
      <c r="TVF149" s="60"/>
      <c r="TVG149" s="61"/>
      <c r="TVH149" s="83"/>
      <c r="TVI149" s="57"/>
      <c r="TVJ149" s="56"/>
      <c r="TVK149" s="59"/>
      <c r="TVL149" s="60"/>
      <c r="TVM149" s="61"/>
      <c r="TVN149" s="83"/>
      <c r="TVO149" s="57"/>
      <c r="TVP149" s="56"/>
      <c r="TVQ149" s="59"/>
      <c r="TVR149" s="60"/>
      <c r="TVS149" s="61"/>
      <c r="TVT149" s="83"/>
      <c r="TVU149" s="57"/>
      <c r="TVV149" s="56"/>
      <c r="TVW149" s="59"/>
      <c r="TVX149" s="60"/>
      <c r="TVY149" s="61"/>
      <c r="TVZ149" s="83"/>
      <c r="TWA149" s="57"/>
      <c r="TWB149" s="56"/>
      <c r="TWC149" s="59"/>
      <c r="TWD149" s="60"/>
      <c r="TWE149" s="61"/>
      <c r="TWF149" s="83"/>
      <c r="TWG149" s="57"/>
      <c r="TWH149" s="56"/>
      <c r="TWI149" s="59"/>
      <c r="TWJ149" s="60"/>
      <c r="TWK149" s="61"/>
      <c r="TWL149" s="83"/>
      <c r="TWM149" s="57"/>
      <c r="TWN149" s="56"/>
      <c r="TWO149" s="59"/>
      <c r="TWP149" s="60"/>
      <c r="TWQ149" s="61"/>
      <c r="TWR149" s="83"/>
      <c r="TWS149" s="57"/>
      <c r="TWT149" s="56"/>
      <c r="TWU149" s="59"/>
      <c r="TWV149" s="60"/>
      <c r="TWW149" s="61"/>
      <c r="TWX149" s="83"/>
      <c r="TWY149" s="57"/>
      <c r="TWZ149" s="56"/>
      <c r="TXA149" s="59"/>
      <c r="TXB149" s="60"/>
      <c r="TXC149" s="61"/>
      <c r="TXD149" s="83"/>
      <c r="TXE149" s="57"/>
      <c r="TXF149" s="56"/>
      <c r="TXG149" s="59"/>
      <c r="TXH149" s="60"/>
      <c r="TXI149" s="61"/>
      <c r="TXJ149" s="83"/>
      <c r="TXK149" s="57"/>
      <c r="TXL149" s="56"/>
      <c r="TXM149" s="59"/>
      <c r="TXN149" s="60"/>
      <c r="TXO149" s="61"/>
      <c r="TXP149" s="83"/>
      <c r="TXQ149" s="57"/>
      <c r="TXR149" s="56"/>
      <c r="TXS149" s="59"/>
      <c r="TXT149" s="60"/>
      <c r="TXU149" s="61"/>
      <c r="TXV149" s="83"/>
      <c r="TXW149" s="57"/>
      <c r="TXX149" s="56"/>
      <c r="TXY149" s="59"/>
      <c r="TXZ149" s="60"/>
      <c r="TYA149" s="61"/>
      <c r="TYB149" s="83"/>
      <c r="TYC149" s="57"/>
      <c r="TYD149" s="56"/>
      <c r="TYE149" s="59"/>
      <c r="TYF149" s="60"/>
      <c r="TYG149" s="61"/>
      <c r="TYH149" s="83"/>
      <c r="TYI149" s="57"/>
      <c r="TYJ149" s="56"/>
      <c r="TYK149" s="59"/>
      <c r="TYL149" s="60"/>
      <c r="TYM149" s="61"/>
      <c r="TYN149" s="83"/>
      <c r="TYO149" s="57"/>
      <c r="TYP149" s="56"/>
      <c r="TYQ149" s="59"/>
      <c r="TYR149" s="60"/>
      <c r="TYS149" s="61"/>
      <c r="TYT149" s="83"/>
      <c r="TYU149" s="57"/>
      <c r="TYV149" s="56"/>
      <c r="TYW149" s="59"/>
      <c r="TYX149" s="60"/>
      <c r="TYY149" s="61"/>
      <c r="TYZ149" s="83"/>
      <c r="TZA149" s="57"/>
      <c r="TZB149" s="56"/>
      <c r="TZC149" s="59"/>
      <c r="TZD149" s="60"/>
      <c r="TZE149" s="61"/>
      <c r="TZF149" s="83"/>
      <c r="TZG149" s="57"/>
      <c r="TZH149" s="56"/>
      <c r="TZI149" s="59"/>
      <c r="TZJ149" s="60"/>
      <c r="TZK149" s="61"/>
      <c r="TZL149" s="83"/>
      <c r="TZM149" s="57"/>
      <c r="TZN149" s="56"/>
      <c r="TZO149" s="59"/>
      <c r="TZP149" s="60"/>
      <c r="TZQ149" s="61"/>
      <c r="TZR149" s="83"/>
      <c r="TZS149" s="57"/>
      <c r="TZT149" s="56"/>
      <c r="TZU149" s="59"/>
      <c r="TZV149" s="60"/>
      <c r="TZW149" s="61"/>
      <c r="TZX149" s="83"/>
      <c r="TZY149" s="57"/>
      <c r="TZZ149" s="56"/>
      <c r="UAA149" s="59"/>
      <c r="UAB149" s="60"/>
      <c r="UAC149" s="61"/>
      <c r="UAD149" s="83"/>
      <c r="UAE149" s="57"/>
      <c r="UAF149" s="56"/>
      <c r="UAG149" s="59"/>
      <c r="UAH149" s="60"/>
      <c r="UAI149" s="61"/>
      <c r="UAJ149" s="83"/>
      <c r="UAK149" s="57"/>
      <c r="UAL149" s="56"/>
      <c r="UAM149" s="59"/>
      <c r="UAN149" s="60"/>
      <c r="UAO149" s="61"/>
      <c r="UAP149" s="83"/>
      <c r="UAQ149" s="57"/>
      <c r="UAR149" s="56"/>
      <c r="UAS149" s="59"/>
      <c r="UAT149" s="60"/>
      <c r="UAU149" s="61"/>
      <c r="UAV149" s="83"/>
      <c r="UAW149" s="57"/>
      <c r="UAX149" s="56"/>
      <c r="UAY149" s="59"/>
      <c r="UAZ149" s="60"/>
      <c r="UBA149" s="61"/>
      <c r="UBB149" s="83"/>
      <c r="UBC149" s="57"/>
      <c r="UBD149" s="56"/>
      <c r="UBE149" s="59"/>
      <c r="UBF149" s="60"/>
      <c r="UBG149" s="61"/>
      <c r="UBH149" s="83"/>
      <c r="UBI149" s="57"/>
      <c r="UBJ149" s="56"/>
      <c r="UBK149" s="59"/>
      <c r="UBL149" s="60"/>
      <c r="UBM149" s="61"/>
      <c r="UBN149" s="83"/>
      <c r="UBO149" s="57"/>
      <c r="UBP149" s="56"/>
      <c r="UBQ149" s="59"/>
      <c r="UBR149" s="60"/>
      <c r="UBS149" s="61"/>
      <c r="UBT149" s="83"/>
      <c r="UBU149" s="57"/>
      <c r="UBV149" s="56"/>
      <c r="UBW149" s="59"/>
      <c r="UBX149" s="60"/>
      <c r="UBY149" s="61"/>
      <c r="UBZ149" s="83"/>
      <c r="UCA149" s="57"/>
      <c r="UCB149" s="56"/>
      <c r="UCC149" s="59"/>
      <c r="UCD149" s="60"/>
      <c r="UCE149" s="61"/>
      <c r="UCF149" s="83"/>
      <c r="UCG149" s="57"/>
      <c r="UCH149" s="56"/>
      <c r="UCI149" s="59"/>
      <c r="UCJ149" s="60"/>
      <c r="UCK149" s="61"/>
      <c r="UCL149" s="83"/>
      <c r="UCM149" s="57"/>
      <c r="UCN149" s="56"/>
      <c r="UCO149" s="59"/>
      <c r="UCP149" s="60"/>
      <c r="UCQ149" s="61"/>
      <c r="UCR149" s="83"/>
      <c r="UCS149" s="57"/>
      <c r="UCT149" s="56"/>
      <c r="UCU149" s="59"/>
      <c r="UCV149" s="60"/>
      <c r="UCW149" s="61"/>
      <c r="UCX149" s="83"/>
      <c r="UCY149" s="57"/>
      <c r="UCZ149" s="56"/>
      <c r="UDA149" s="59"/>
      <c r="UDB149" s="60"/>
      <c r="UDC149" s="61"/>
      <c r="UDD149" s="83"/>
      <c r="UDE149" s="57"/>
      <c r="UDF149" s="56"/>
      <c r="UDG149" s="59"/>
      <c r="UDH149" s="60"/>
      <c r="UDI149" s="61"/>
      <c r="UDJ149" s="83"/>
      <c r="UDK149" s="57"/>
      <c r="UDL149" s="56"/>
      <c r="UDM149" s="59"/>
      <c r="UDN149" s="60"/>
      <c r="UDO149" s="61"/>
      <c r="UDP149" s="83"/>
      <c r="UDQ149" s="57"/>
      <c r="UDR149" s="56"/>
      <c r="UDS149" s="59"/>
      <c r="UDT149" s="60"/>
      <c r="UDU149" s="61"/>
      <c r="UDV149" s="83"/>
      <c r="UDW149" s="57"/>
      <c r="UDX149" s="56"/>
      <c r="UDY149" s="59"/>
      <c r="UDZ149" s="60"/>
      <c r="UEA149" s="61"/>
      <c r="UEB149" s="83"/>
      <c r="UEC149" s="57"/>
      <c r="UED149" s="56"/>
      <c r="UEE149" s="59"/>
      <c r="UEF149" s="60"/>
      <c r="UEG149" s="61"/>
      <c r="UEH149" s="83"/>
      <c r="UEI149" s="57"/>
      <c r="UEJ149" s="56"/>
      <c r="UEK149" s="59"/>
      <c r="UEL149" s="60"/>
      <c r="UEM149" s="61"/>
      <c r="UEN149" s="83"/>
      <c r="UEO149" s="57"/>
      <c r="UEP149" s="56"/>
      <c r="UEQ149" s="59"/>
      <c r="UER149" s="60"/>
      <c r="UES149" s="61"/>
      <c r="UET149" s="83"/>
      <c r="UEU149" s="57"/>
      <c r="UEV149" s="56"/>
      <c r="UEW149" s="59"/>
      <c r="UEX149" s="60"/>
      <c r="UEY149" s="61"/>
      <c r="UEZ149" s="83"/>
      <c r="UFA149" s="57"/>
      <c r="UFB149" s="56"/>
      <c r="UFC149" s="59"/>
      <c r="UFD149" s="60"/>
      <c r="UFE149" s="61"/>
      <c r="UFF149" s="83"/>
      <c r="UFG149" s="57"/>
      <c r="UFH149" s="56"/>
      <c r="UFI149" s="59"/>
      <c r="UFJ149" s="60"/>
      <c r="UFK149" s="61"/>
      <c r="UFL149" s="83"/>
      <c r="UFM149" s="57"/>
      <c r="UFN149" s="56"/>
      <c r="UFO149" s="59"/>
      <c r="UFP149" s="60"/>
      <c r="UFQ149" s="61"/>
      <c r="UFR149" s="83"/>
      <c r="UFS149" s="57"/>
      <c r="UFT149" s="56"/>
      <c r="UFU149" s="59"/>
      <c r="UFV149" s="60"/>
      <c r="UFW149" s="61"/>
      <c r="UFX149" s="83"/>
      <c r="UFY149" s="57"/>
      <c r="UFZ149" s="56"/>
      <c r="UGA149" s="59"/>
      <c r="UGB149" s="60"/>
      <c r="UGC149" s="61"/>
      <c r="UGD149" s="83"/>
      <c r="UGE149" s="57"/>
      <c r="UGF149" s="56"/>
      <c r="UGG149" s="59"/>
      <c r="UGH149" s="60"/>
      <c r="UGI149" s="61"/>
      <c r="UGJ149" s="83"/>
      <c r="UGK149" s="57"/>
      <c r="UGL149" s="56"/>
      <c r="UGM149" s="59"/>
      <c r="UGN149" s="60"/>
      <c r="UGO149" s="61"/>
      <c r="UGP149" s="83"/>
      <c r="UGQ149" s="57"/>
      <c r="UGR149" s="56"/>
      <c r="UGS149" s="59"/>
      <c r="UGT149" s="60"/>
      <c r="UGU149" s="61"/>
      <c r="UGV149" s="83"/>
      <c r="UGW149" s="57"/>
      <c r="UGX149" s="56"/>
      <c r="UGY149" s="59"/>
      <c r="UGZ149" s="60"/>
      <c r="UHA149" s="61"/>
      <c r="UHB149" s="83"/>
      <c r="UHC149" s="57"/>
      <c r="UHD149" s="56"/>
      <c r="UHE149" s="59"/>
      <c r="UHF149" s="60"/>
      <c r="UHG149" s="61"/>
      <c r="UHH149" s="83"/>
      <c r="UHI149" s="57"/>
      <c r="UHJ149" s="56"/>
      <c r="UHK149" s="59"/>
      <c r="UHL149" s="60"/>
      <c r="UHM149" s="61"/>
      <c r="UHN149" s="83"/>
      <c r="UHO149" s="57"/>
      <c r="UHP149" s="56"/>
      <c r="UHQ149" s="59"/>
      <c r="UHR149" s="60"/>
      <c r="UHS149" s="61"/>
      <c r="UHT149" s="83"/>
      <c r="UHU149" s="57"/>
      <c r="UHV149" s="56"/>
      <c r="UHW149" s="59"/>
      <c r="UHX149" s="60"/>
      <c r="UHY149" s="61"/>
      <c r="UHZ149" s="83"/>
      <c r="UIA149" s="57"/>
      <c r="UIB149" s="56"/>
      <c r="UIC149" s="59"/>
      <c r="UID149" s="60"/>
      <c r="UIE149" s="61"/>
      <c r="UIF149" s="83"/>
      <c r="UIG149" s="57"/>
      <c r="UIH149" s="56"/>
      <c r="UII149" s="59"/>
      <c r="UIJ149" s="60"/>
      <c r="UIK149" s="61"/>
      <c r="UIL149" s="83"/>
      <c r="UIM149" s="57"/>
      <c r="UIN149" s="56"/>
      <c r="UIO149" s="59"/>
      <c r="UIP149" s="60"/>
      <c r="UIQ149" s="61"/>
      <c r="UIR149" s="83"/>
      <c r="UIS149" s="57"/>
      <c r="UIT149" s="56"/>
      <c r="UIU149" s="59"/>
      <c r="UIV149" s="60"/>
      <c r="UIW149" s="61"/>
      <c r="UIX149" s="83"/>
      <c r="UIY149" s="57"/>
      <c r="UIZ149" s="56"/>
      <c r="UJA149" s="59"/>
      <c r="UJB149" s="60"/>
      <c r="UJC149" s="61"/>
      <c r="UJD149" s="83"/>
      <c r="UJE149" s="57"/>
      <c r="UJF149" s="56"/>
      <c r="UJG149" s="59"/>
      <c r="UJH149" s="60"/>
      <c r="UJI149" s="61"/>
      <c r="UJJ149" s="83"/>
      <c r="UJK149" s="57"/>
      <c r="UJL149" s="56"/>
      <c r="UJM149" s="59"/>
      <c r="UJN149" s="60"/>
      <c r="UJO149" s="61"/>
      <c r="UJP149" s="83"/>
      <c r="UJQ149" s="57"/>
      <c r="UJR149" s="56"/>
      <c r="UJS149" s="59"/>
      <c r="UJT149" s="60"/>
      <c r="UJU149" s="61"/>
      <c r="UJV149" s="83"/>
      <c r="UJW149" s="57"/>
      <c r="UJX149" s="56"/>
      <c r="UJY149" s="59"/>
      <c r="UJZ149" s="60"/>
      <c r="UKA149" s="61"/>
      <c r="UKB149" s="83"/>
      <c r="UKC149" s="57"/>
      <c r="UKD149" s="56"/>
      <c r="UKE149" s="59"/>
      <c r="UKF149" s="60"/>
      <c r="UKG149" s="61"/>
      <c r="UKH149" s="83"/>
      <c r="UKI149" s="57"/>
      <c r="UKJ149" s="56"/>
      <c r="UKK149" s="59"/>
      <c r="UKL149" s="60"/>
      <c r="UKM149" s="61"/>
      <c r="UKN149" s="83"/>
      <c r="UKO149" s="57"/>
      <c r="UKP149" s="56"/>
      <c r="UKQ149" s="59"/>
      <c r="UKR149" s="60"/>
      <c r="UKS149" s="61"/>
      <c r="UKT149" s="83"/>
      <c r="UKU149" s="57"/>
      <c r="UKV149" s="56"/>
      <c r="UKW149" s="59"/>
      <c r="UKX149" s="60"/>
      <c r="UKY149" s="61"/>
      <c r="UKZ149" s="83"/>
      <c r="ULA149" s="57"/>
      <c r="ULB149" s="56"/>
      <c r="ULC149" s="59"/>
      <c r="ULD149" s="60"/>
      <c r="ULE149" s="61"/>
      <c r="ULF149" s="83"/>
      <c r="ULG149" s="57"/>
      <c r="ULH149" s="56"/>
      <c r="ULI149" s="59"/>
      <c r="ULJ149" s="60"/>
      <c r="ULK149" s="61"/>
      <c r="ULL149" s="83"/>
      <c r="ULM149" s="57"/>
      <c r="ULN149" s="56"/>
      <c r="ULO149" s="59"/>
      <c r="ULP149" s="60"/>
      <c r="ULQ149" s="61"/>
      <c r="ULR149" s="83"/>
      <c r="ULS149" s="57"/>
      <c r="ULT149" s="56"/>
      <c r="ULU149" s="59"/>
      <c r="ULV149" s="60"/>
      <c r="ULW149" s="61"/>
      <c r="ULX149" s="83"/>
      <c r="ULY149" s="57"/>
      <c r="ULZ149" s="56"/>
      <c r="UMA149" s="59"/>
      <c r="UMB149" s="60"/>
      <c r="UMC149" s="61"/>
      <c r="UMD149" s="83"/>
      <c r="UME149" s="57"/>
      <c r="UMF149" s="56"/>
      <c r="UMG149" s="59"/>
      <c r="UMH149" s="60"/>
      <c r="UMI149" s="61"/>
      <c r="UMJ149" s="83"/>
      <c r="UMK149" s="57"/>
      <c r="UML149" s="56"/>
      <c r="UMM149" s="59"/>
      <c r="UMN149" s="60"/>
      <c r="UMO149" s="61"/>
      <c r="UMP149" s="83"/>
      <c r="UMQ149" s="57"/>
      <c r="UMR149" s="56"/>
      <c r="UMS149" s="59"/>
      <c r="UMT149" s="60"/>
      <c r="UMU149" s="61"/>
      <c r="UMV149" s="83"/>
      <c r="UMW149" s="57"/>
      <c r="UMX149" s="56"/>
      <c r="UMY149" s="59"/>
      <c r="UMZ149" s="60"/>
      <c r="UNA149" s="61"/>
      <c r="UNB149" s="83"/>
      <c r="UNC149" s="57"/>
      <c r="UND149" s="56"/>
      <c r="UNE149" s="59"/>
      <c r="UNF149" s="60"/>
      <c r="UNG149" s="61"/>
      <c r="UNH149" s="83"/>
      <c r="UNI149" s="57"/>
      <c r="UNJ149" s="56"/>
      <c r="UNK149" s="59"/>
      <c r="UNL149" s="60"/>
      <c r="UNM149" s="61"/>
      <c r="UNN149" s="83"/>
      <c r="UNO149" s="57"/>
      <c r="UNP149" s="56"/>
      <c r="UNQ149" s="59"/>
      <c r="UNR149" s="60"/>
      <c r="UNS149" s="61"/>
      <c r="UNT149" s="83"/>
      <c r="UNU149" s="57"/>
      <c r="UNV149" s="56"/>
      <c r="UNW149" s="59"/>
      <c r="UNX149" s="60"/>
      <c r="UNY149" s="61"/>
      <c r="UNZ149" s="83"/>
      <c r="UOA149" s="57"/>
      <c r="UOB149" s="56"/>
      <c r="UOC149" s="59"/>
      <c r="UOD149" s="60"/>
      <c r="UOE149" s="61"/>
      <c r="UOF149" s="83"/>
      <c r="UOG149" s="57"/>
      <c r="UOH149" s="56"/>
      <c r="UOI149" s="59"/>
      <c r="UOJ149" s="60"/>
      <c r="UOK149" s="61"/>
      <c r="UOL149" s="83"/>
      <c r="UOM149" s="57"/>
      <c r="UON149" s="56"/>
      <c r="UOO149" s="59"/>
      <c r="UOP149" s="60"/>
      <c r="UOQ149" s="61"/>
      <c r="UOR149" s="83"/>
      <c r="UOS149" s="57"/>
      <c r="UOT149" s="56"/>
      <c r="UOU149" s="59"/>
      <c r="UOV149" s="60"/>
      <c r="UOW149" s="61"/>
      <c r="UOX149" s="83"/>
      <c r="UOY149" s="57"/>
      <c r="UOZ149" s="56"/>
      <c r="UPA149" s="59"/>
      <c r="UPB149" s="60"/>
      <c r="UPC149" s="61"/>
      <c r="UPD149" s="83"/>
      <c r="UPE149" s="57"/>
      <c r="UPF149" s="56"/>
      <c r="UPG149" s="59"/>
      <c r="UPH149" s="60"/>
      <c r="UPI149" s="61"/>
      <c r="UPJ149" s="83"/>
      <c r="UPK149" s="57"/>
      <c r="UPL149" s="56"/>
      <c r="UPM149" s="59"/>
      <c r="UPN149" s="60"/>
      <c r="UPO149" s="61"/>
      <c r="UPP149" s="83"/>
      <c r="UPQ149" s="57"/>
      <c r="UPR149" s="56"/>
      <c r="UPS149" s="59"/>
      <c r="UPT149" s="60"/>
      <c r="UPU149" s="61"/>
      <c r="UPV149" s="83"/>
      <c r="UPW149" s="57"/>
      <c r="UPX149" s="56"/>
      <c r="UPY149" s="59"/>
      <c r="UPZ149" s="60"/>
      <c r="UQA149" s="61"/>
      <c r="UQB149" s="83"/>
      <c r="UQC149" s="57"/>
      <c r="UQD149" s="56"/>
      <c r="UQE149" s="59"/>
      <c r="UQF149" s="60"/>
      <c r="UQG149" s="61"/>
      <c r="UQH149" s="83"/>
      <c r="UQI149" s="57"/>
      <c r="UQJ149" s="56"/>
      <c r="UQK149" s="59"/>
      <c r="UQL149" s="60"/>
      <c r="UQM149" s="61"/>
      <c r="UQN149" s="83"/>
      <c r="UQO149" s="57"/>
      <c r="UQP149" s="56"/>
      <c r="UQQ149" s="59"/>
      <c r="UQR149" s="60"/>
      <c r="UQS149" s="61"/>
      <c r="UQT149" s="83"/>
      <c r="UQU149" s="57"/>
      <c r="UQV149" s="56"/>
      <c r="UQW149" s="59"/>
      <c r="UQX149" s="60"/>
      <c r="UQY149" s="61"/>
      <c r="UQZ149" s="83"/>
      <c r="URA149" s="57"/>
      <c r="URB149" s="56"/>
      <c r="URC149" s="59"/>
      <c r="URD149" s="60"/>
      <c r="URE149" s="61"/>
      <c r="URF149" s="83"/>
      <c r="URG149" s="57"/>
      <c r="URH149" s="56"/>
      <c r="URI149" s="59"/>
      <c r="URJ149" s="60"/>
      <c r="URK149" s="61"/>
      <c r="URL149" s="83"/>
      <c r="URM149" s="57"/>
      <c r="URN149" s="56"/>
      <c r="URO149" s="59"/>
      <c r="URP149" s="60"/>
      <c r="URQ149" s="61"/>
      <c r="URR149" s="83"/>
      <c r="URS149" s="57"/>
      <c r="URT149" s="56"/>
      <c r="URU149" s="59"/>
      <c r="URV149" s="60"/>
      <c r="URW149" s="61"/>
      <c r="URX149" s="83"/>
      <c r="URY149" s="57"/>
      <c r="URZ149" s="56"/>
      <c r="USA149" s="59"/>
      <c r="USB149" s="60"/>
      <c r="USC149" s="61"/>
      <c r="USD149" s="83"/>
      <c r="USE149" s="57"/>
      <c r="USF149" s="56"/>
      <c r="USG149" s="59"/>
      <c r="USH149" s="60"/>
      <c r="USI149" s="61"/>
      <c r="USJ149" s="83"/>
      <c r="USK149" s="57"/>
      <c r="USL149" s="56"/>
      <c r="USM149" s="59"/>
      <c r="USN149" s="60"/>
      <c r="USO149" s="61"/>
      <c r="USP149" s="83"/>
      <c r="USQ149" s="57"/>
      <c r="USR149" s="56"/>
      <c r="USS149" s="59"/>
      <c r="UST149" s="60"/>
      <c r="USU149" s="61"/>
      <c r="USV149" s="83"/>
      <c r="USW149" s="57"/>
      <c r="USX149" s="56"/>
      <c r="USY149" s="59"/>
      <c r="USZ149" s="60"/>
      <c r="UTA149" s="61"/>
      <c r="UTB149" s="83"/>
      <c r="UTC149" s="57"/>
      <c r="UTD149" s="56"/>
      <c r="UTE149" s="59"/>
      <c r="UTF149" s="60"/>
      <c r="UTG149" s="61"/>
      <c r="UTH149" s="83"/>
      <c r="UTI149" s="57"/>
      <c r="UTJ149" s="56"/>
      <c r="UTK149" s="59"/>
      <c r="UTL149" s="60"/>
      <c r="UTM149" s="61"/>
      <c r="UTN149" s="83"/>
      <c r="UTO149" s="57"/>
      <c r="UTP149" s="56"/>
      <c r="UTQ149" s="59"/>
      <c r="UTR149" s="60"/>
      <c r="UTS149" s="61"/>
      <c r="UTT149" s="83"/>
      <c r="UTU149" s="57"/>
      <c r="UTV149" s="56"/>
      <c r="UTW149" s="59"/>
      <c r="UTX149" s="60"/>
      <c r="UTY149" s="61"/>
      <c r="UTZ149" s="83"/>
      <c r="UUA149" s="57"/>
      <c r="UUB149" s="56"/>
      <c r="UUC149" s="59"/>
      <c r="UUD149" s="60"/>
      <c r="UUE149" s="61"/>
      <c r="UUF149" s="83"/>
      <c r="UUG149" s="57"/>
      <c r="UUH149" s="56"/>
      <c r="UUI149" s="59"/>
      <c r="UUJ149" s="60"/>
      <c r="UUK149" s="61"/>
      <c r="UUL149" s="83"/>
      <c r="UUM149" s="57"/>
      <c r="UUN149" s="56"/>
      <c r="UUO149" s="59"/>
      <c r="UUP149" s="60"/>
      <c r="UUQ149" s="61"/>
      <c r="UUR149" s="83"/>
      <c r="UUS149" s="57"/>
      <c r="UUT149" s="56"/>
      <c r="UUU149" s="59"/>
      <c r="UUV149" s="60"/>
      <c r="UUW149" s="61"/>
      <c r="UUX149" s="83"/>
      <c r="UUY149" s="57"/>
      <c r="UUZ149" s="56"/>
      <c r="UVA149" s="59"/>
      <c r="UVB149" s="60"/>
      <c r="UVC149" s="61"/>
      <c r="UVD149" s="83"/>
      <c r="UVE149" s="57"/>
      <c r="UVF149" s="56"/>
      <c r="UVG149" s="59"/>
      <c r="UVH149" s="60"/>
      <c r="UVI149" s="61"/>
      <c r="UVJ149" s="83"/>
      <c r="UVK149" s="57"/>
      <c r="UVL149" s="56"/>
      <c r="UVM149" s="59"/>
      <c r="UVN149" s="60"/>
      <c r="UVO149" s="61"/>
      <c r="UVP149" s="83"/>
      <c r="UVQ149" s="57"/>
      <c r="UVR149" s="56"/>
      <c r="UVS149" s="59"/>
      <c r="UVT149" s="60"/>
      <c r="UVU149" s="61"/>
      <c r="UVV149" s="83"/>
      <c r="UVW149" s="57"/>
      <c r="UVX149" s="56"/>
      <c r="UVY149" s="59"/>
      <c r="UVZ149" s="60"/>
      <c r="UWA149" s="61"/>
      <c r="UWB149" s="83"/>
      <c r="UWC149" s="57"/>
      <c r="UWD149" s="56"/>
      <c r="UWE149" s="59"/>
      <c r="UWF149" s="60"/>
      <c r="UWG149" s="61"/>
      <c r="UWH149" s="83"/>
      <c r="UWI149" s="57"/>
      <c r="UWJ149" s="56"/>
      <c r="UWK149" s="59"/>
      <c r="UWL149" s="60"/>
      <c r="UWM149" s="61"/>
      <c r="UWN149" s="83"/>
      <c r="UWO149" s="57"/>
      <c r="UWP149" s="56"/>
      <c r="UWQ149" s="59"/>
      <c r="UWR149" s="60"/>
      <c r="UWS149" s="61"/>
      <c r="UWT149" s="83"/>
      <c r="UWU149" s="57"/>
      <c r="UWV149" s="56"/>
      <c r="UWW149" s="59"/>
      <c r="UWX149" s="60"/>
      <c r="UWY149" s="61"/>
      <c r="UWZ149" s="83"/>
      <c r="UXA149" s="57"/>
      <c r="UXB149" s="56"/>
      <c r="UXC149" s="59"/>
      <c r="UXD149" s="60"/>
      <c r="UXE149" s="61"/>
      <c r="UXF149" s="83"/>
      <c r="UXG149" s="57"/>
      <c r="UXH149" s="56"/>
      <c r="UXI149" s="59"/>
      <c r="UXJ149" s="60"/>
      <c r="UXK149" s="61"/>
      <c r="UXL149" s="83"/>
      <c r="UXM149" s="57"/>
      <c r="UXN149" s="56"/>
      <c r="UXO149" s="59"/>
      <c r="UXP149" s="60"/>
      <c r="UXQ149" s="61"/>
      <c r="UXR149" s="83"/>
      <c r="UXS149" s="57"/>
      <c r="UXT149" s="56"/>
      <c r="UXU149" s="59"/>
      <c r="UXV149" s="60"/>
      <c r="UXW149" s="61"/>
      <c r="UXX149" s="83"/>
      <c r="UXY149" s="57"/>
      <c r="UXZ149" s="56"/>
      <c r="UYA149" s="59"/>
      <c r="UYB149" s="60"/>
      <c r="UYC149" s="61"/>
      <c r="UYD149" s="83"/>
      <c r="UYE149" s="57"/>
      <c r="UYF149" s="56"/>
      <c r="UYG149" s="59"/>
      <c r="UYH149" s="60"/>
      <c r="UYI149" s="61"/>
      <c r="UYJ149" s="83"/>
      <c r="UYK149" s="57"/>
      <c r="UYL149" s="56"/>
      <c r="UYM149" s="59"/>
      <c r="UYN149" s="60"/>
      <c r="UYO149" s="61"/>
      <c r="UYP149" s="83"/>
      <c r="UYQ149" s="57"/>
      <c r="UYR149" s="56"/>
      <c r="UYS149" s="59"/>
      <c r="UYT149" s="60"/>
      <c r="UYU149" s="61"/>
      <c r="UYV149" s="83"/>
      <c r="UYW149" s="57"/>
      <c r="UYX149" s="56"/>
      <c r="UYY149" s="59"/>
      <c r="UYZ149" s="60"/>
      <c r="UZA149" s="61"/>
      <c r="UZB149" s="83"/>
      <c r="UZC149" s="57"/>
      <c r="UZD149" s="56"/>
      <c r="UZE149" s="59"/>
      <c r="UZF149" s="60"/>
      <c r="UZG149" s="61"/>
      <c r="UZH149" s="83"/>
      <c r="UZI149" s="57"/>
      <c r="UZJ149" s="56"/>
      <c r="UZK149" s="59"/>
      <c r="UZL149" s="60"/>
      <c r="UZM149" s="61"/>
      <c r="UZN149" s="83"/>
      <c r="UZO149" s="57"/>
      <c r="UZP149" s="56"/>
      <c r="UZQ149" s="59"/>
      <c r="UZR149" s="60"/>
      <c r="UZS149" s="61"/>
      <c r="UZT149" s="83"/>
      <c r="UZU149" s="57"/>
      <c r="UZV149" s="56"/>
      <c r="UZW149" s="59"/>
      <c r="UZX149" s="60"/>
      <c r="UZY149" s="61"/>
      <c r="UZZ149" s="83"/>
      <c r="VAA149" s="57"/>
      <c r="VAB149" s="56"/>
      <c r="VAC149" s="59"/>
      <c r="VAD149" s="60"/>
      <c r="VAE149" s="61"/>
      <c r="VAF149" s="83"/>
      <c r="VAG149" s="57"/>
      <c r="VAH149" s="56"/>
      <c r="VAI149" s="59"/>
      <c r="VAJ149" s="60"/>
      <c r="VAK149" s="61"/>
      <c r="VAL149" s="83"/>
      <c r="VAM149" s="57"/>
      <c r="VAN149" s="56"/>
      <c r="VAO149" s="59"/>
      <c r="VAP149" s="60"/>
      <c r="VAQ149" s="61"/>
      <c r="VAR149" s="83"/>
      <c r="VAS149" s="57"/>
      <c r="VAT149" s="56"/>
      <c r="VAU149" s="59"/>
      <c r="VAV149" s="60"/>
      <c r="VAW149" s="61"/>
      <c r="VAX149" s="83"/>
      <c r="VAY149" s="57"/>
      <c r="VAZ149" s="56"/>
      <c r="VBA149" s="59"/>
      <c r="VBB149" s="60"/>
      <c r="VBC149" s="61"/>
      <c r="VBD149" s="83"/>
      <c r="VBE149" s="57"/>
      <c r="VBF149" s="56"/>
      <c r="VBG149" s="59"/>
      <c r="VBH149" s="60"/>
      <c r="VBI149" s="61"/>
      <c r="VBJ149" s="83"/>
      <c r="VBK149" s="57"/>
      <c r="VBL149" s="56"/>
      <c r="VBM149" s="59"/>
      <c r="VBN149" s="60"/>
      <c r="VBO149" s="61"/>
      <c r="VBP149" s="83"/>
      <c r="VBQ149" s="57"/>
      <c r="VBR149" s="56"/>
      <c r="VBS149" s="59"/>
      <c r="VBT149" s="60"/>
      <c r="VBU149" s="61"/>
      <c r="VBV149" s="83"/>
      <c r="VBW149" s="57"/>
      <c r="VBX149" s="56"/>
      <c r="VBY149" s="59"/>
      <c r="VBZ149" s="60"/>
      <c r="VCA149" s="61"/>
      <c r="VCB149" s="83"/>
      <c r="VCC149" s="57"/>
      <c r="VCD149" s="56"/>
      <c r="VCE149" s="59"/>
      <c r="VCF149" s="60"/>
      <c r="VCG149" s="61"/>
      <c r="VCH149" s="83"/>
      <c r="VCI149" s="57"/>
      <c r="VCJ149" s="56"/>
      <c r="VCK149" s="59"/>
      <c r="VCL149" s="60"/>
      <c r="VCM149" s="61"/>
      <c r="VCN149" s="83"/>
      <c r="VCO149" s="57"/>
      <c r="VCP149" s="56"/>
      <c r="VCQ149" s="59"/>
      <c r="VCR149" s="60"/>
      <c r="VCS149" s="61"/>
      <c r="VCT149" s="83"/>
      <c r="VCU149" s="57"/>
      <c r="VCV149" s="56"/>
      <c r="VCW149" s="59"/>
      <c r="VCX149" s="60"/>
      <c r="VCY149" s="61"/>
      <c r="VCZ149" s="83"/>
      <c r="VDA149" s="57"/>
      <c r="VDB149" s="56"/>
      <c r="VDC149" s="59"/>
      <c r="VDD149" s="60"/>
      <c r="VDE149" s="61"/>
      <c r="VDF149" s="83"/>
      <c r="VDG149" s="57"/>
      <c r="VDH149" s="56"/>
      <c r="VDI149" s="59"/>
      <c r="VDJ149" s="60"/>
      <c r="VDK149" s="61"/>
      <c r="VDL149" s="83"/>
      <c r="VDM149" s="57"/>
      <c r="VDN149" s="56"/>
      <c r="VDO149" s="59"/>
      <c r="VDP149" s="60"/>
      <c r="VDQ149" s="61"/>
      <c r="VDR149" s="83"/>
      <c r="VDS149" s="57"/>
      <c r="VDT149" s="56"/>
      <c r="VDU149" s="59"/>
      <c r="VDV149" s="60"/>
      <c r="VDW149" s="61"/>
      <c r="VDX149" s="83"/>
      <c r="VDY149" s="57"/>
      <c r="VDZ149" s="56"/>
      <c r="VEA149" s="59"/>
      <c r="VEB149" s="60"/>
      <c r="VEC149" s="61"/>
      <c r="VED149" s="83"/>
      <c r="VEE149" s="57"/>
      <c r="VEF149" s="56"/>
      <c r="VEG149" s="59"/>
      <c r="VEH149" s="60"/>
      <c r="VEI149" s="61"/>
      <c r="VEJ149" s="83"/>
      <c r="VEK149" s="57"/>
      <c r="VEL149" s="56"/>
      <c r="VEM149" s="59"/>
      <c r="VEN149" s="60"/>
      <c r="VEO149" s="61"/>
      <c r="VEP149" s="83"/>
      <c r="VEQ149" s="57"/>
      <c r="VER149" s="56"/>
      <c r="VES149" s="59"/>
      <c r="VET149" s="60"/>
      <c r="VEU149" s="61"/>
      <c r="VEV149" s="83"/>
      <c r="VEW149" s="57"/>
      <c r="VEX149" s="56"/>
      <c r="VEY149" s="59"/>
      <c r="VEZ149" s="60"/>
      <c r="VFA149" s="61"/>
      <c r="VFB149" s="83"/>
      <c r="VFC149" s="57"/>
      <c r="VFD149" s="56"/>
      <c r="VFE149" s="59"/>
      <c r="VFF149" s="60"/>
      <c r="VFG149" s="61"/>
      <c r="VFH149" s="83"/>
      <c r="VFI149" s="57"/>
      <c r="VFJ149" s="56"/>
      <c r="VFK149" s="59"/>
      <c r="VFL149" s="60"/>
      <c r="VFM149" s="61"/>
      <c r="VFN149" s="83"/>
      <c r="VFO149" s="57"/>
      <c r="VFP149" s="56"/>
      <c r="VFQ149" s="59"/>
      <c r="VFR149" s="60"/>
      <c r="VFS149" s="61"/>
      <c r="VFT149" s="83"/>
      <c r="VFU149" s="57"/>
      <c r="VFV149" s="56"/>
      <c r="VFW149" s="59"/>
      <c r="VFX149" s="60"/>
      <c r="VFY149" s="61"/>
      <c r="VFZ149" s="83"/>
      <c r="VGA149" s="57"/>
      <c r="VGB149" s="56"/>
      <c r="VGC149" s="59"/>
      <c r="VGD149" s="60"/>
      <c r="VGE149" s="61"/>
      <c r="VGF149" s="83"/>
      <c r="VGG149" s="57"/>
      <c r="VGH149" s="56"/>
      <c r="VGI149" s="59"/>
      <c r="VGJ149" s="60"/>
      <c r="VGK149" s="61"/>
      <c r="VGL149" s="83"/>
      <c r="VGM149" s="57"/>
      <c r="VGN149" s="56"/>
      <c r="VGO149" s="59"/>
      <c r="VGP149" s="60"/>
      <c r="VGQ149" s="61"/>
      <c r="VGR149" s="83"/>
      <c r="VGS149" s="57"/>
      <c r="VGT149" s="56"/>
      <c r="VGU149" s="59"/>
      <c r="VGV149" s="60"/>
      <c r="VGW149" s="61"/>
      <c r="VGX149" s="83"/>
      <c r="VGY149" s="57"/>
      <c r="VGZ149" s="56"/>
      <c r="VHA149" s="59"/>
      <c r="VHB149" s="60"/>
      <c r="VHC149" s="61"/>
      <c r="VHD149" s="83"/>
      <c r="VHE149" s="57"/>
      <c r="VHF149" s="56"/>
      <c r="VHG149" s="59"/>
      <c r="VHH149" s="60"/>
      <c r="VHI149" s="61"/>
      <c r="VHJ149" s="83"/>
      <c r="VHK149" s="57"/>
      <c r="VHL149" s="56"/>
      <c r="VHM149" s="59"/>
      <c r="VHN149" s="60"/>
      <c r="VHO149" s="61"/>
      <c r="VHP149" s="83"/>
      <c r="VHQ149" s="57"/>
      <c r="VHR149" s="56"/>
      <c r="VHS149" s="59"/>
      <c r="VHT149" s="60"/>
      <c r="VHU149" s="61"/>
      <c r="VHV149" s="83"/>
      <c r="VHW149" s="57"/>
      <c r="VHX149" s="56"/>
      <c r="VHY149" s="59"/>
      <c r="VHZ149" s="60"/>
      <c r="VIA149" s="61"/>
      <c r="VIB149" s="83"/>
      <c r="VIC149" s="57"/>
      <c r="VID149" s="56"/>
      <c r="VIE149" s="59"/>
      <c r="VIF149" s="60"/>
      <c r="VIG149" s="61"/>
      <c r="VIH149" s="83"/>
      <c r="VII149" s="57"/>
      <c r="VIJ149" s="56"/>
      <c r="VIK149" s="59"/>
      <c r="VIL149" s="60"/>
      <c r="VIM149" s="61"/>
      <c r="VIN149" s="83"/>
      <c r="VIO149" s="57"/>
      <c r="VIP149" s="56"/>
      <c r="VIQ149" s="59"/>
      <c r="VIR149" s="60"/>
      <c r="VIS149" s="61"/>
      <c r="VIT149" s="83"/>
      <c r="VIU149" s="57"/>
      <c r="VIV149" s="56"/>
      <c r="VIW149" s="59"/>
      <c r="VIX149" s="60"/>
      <c r="VIY149" s="61"/>
      <c r="VIZ149" s="83"/>
      <c r="VJA149" s="57"/>
      <c r="VJB149" s="56"/>
      <c r="VJC149" s="59"/>
      <c r="VJD149" s="60"/>
      <c r="VJE149" s="61"/>
      <c r="VJF149" s="83"/>
      <c r="VJG149" s="57"/>
      <c r="VJH149" s="56"/>
      <c r="VJI149" s="59"/>
      <c r="VJJ149" s="60"/>
      <c r="VJK149" s="61"/>
      <c r="VJL149" s="83"/>
      <c r="VJM149" s="57"/>
      <c r="VJN149" s="56"/>
      <c r="VJO149" s="59"/>
      <c r="VJP149" s="60"/>
      <c r="VJQ149" s="61"/>
      <c r="VJR149" s="83"/>
      <c r="VJS149" s="57"/>
      <c r="VJT149" s="56"/>
      <c r="VJU149" s="59"/>
      <c r="VJV149" s="60"/>
      <c r="VJW149" s="61"/>
      <c r="VJX149" s="83"/>
      <c r="VJY149" s="57"/>
      <c r="VJZ149" s="56"/>
      <c r="VKA149" s="59"/>
      <c r="VKB149" s="60"/>
      <c r="VKC149" s="61"/>
      <c r="VKD149" s="83"/>
      <c r="VKE149" s="57"/>
      <c r="VKF149" s="56"/>
      <c r="VKG149" s="59"/>
      <c r="VKH149" s="60"/>
      <c r="VKI149" s="61"/>
      <c r="VKJ149" s="83"/>
      <c r="VKK149" s="57"/>
      <c r="VKL149" s="56"/>
      <c r="VKM149" s="59"/>
      <c r="VKN149" s="60"/>
      <c r="VKO149" s="61"/>
      <c r="VKP149" s="83"/>
      <c r="VKQ149" s="57"/>
      <c r="VKR149" s="56"/>
      <c r="VKS149" s="59"/>
      <c r="VKT149" s="60"/>
      <c r="VKU149" s="61"/>
      <c r="VKV149" s="83"/>
      <c r="VKW149" s="57"/>
      <c r="VKX149" s="56"/>
      <c r="VKY149" s="59"/>
      <c r="VKZ149" s="60"/>
      <c r="VLA149" s="61"/>
      <c r="VLB149" s="83"/>
      <c r="VLC149" s="57"/>
      <c r="VLD149" s="56"/>
      <c r="VLE149" s="59"/>
      <c r="VLF149" s="60"/>
      <c r="VLG149" s="61"/>
      <c r="VLH149" s="83"/>
      <c r="VLI149" s="57"/>
      <c r="VLJ149" s="56"/>
      <c r="VLK149" s="59"/>
      <c r="VLL149" s="60"/>
      <c r="VLM149" s="61"/>
      <c r="VLN149" s="83"/>
      <c r="VLO149" s="57"/>
      <c r="VLP149" s="56"/>
      <c r="VLQ149" s="59"/>
      <c r="VLR149" s="60"/>
      <c r="VLS149" s="61"/>
      <c r="VLT149" s="83"/>
      <c r="VLU149" s="57"/>
      <c r="VLV149" s="56"/>
      <c r="VLW149" s="59"/>
      <c r="VLX149" s="60"/>
      <c r="VLY149" s="61"/>
      <c r="VLZ149" s="83"/>
      <c r="VMA149" s="57"/>
      <c r="VMB149" s="56"/>
      <c r="VMC149" s="59"/>
      <c r="VMD149" s="60"/>
      <c r="VME149" s="61"/>
      <c r="VMF149" s="83"/>
      <c r="VMG149" s="57"/>
      <c r="VMH149" s="56"/>
      <c r="VMI149" s="59"/>
      <c r="VMJ149" s="60"/>
      <c r="VMK149" s="61"/>
      <c r="VML149" s="83"/>
      <c r="VMM149" s="57"/>
      <c r="VMN149" s="56"/>
      <c r="VMO149" s="59"/>
      <c r="VMP149" s="60"/>
      <c r="VMQ149" s="61"/>
      <c r="VMR149" s="83"/>
      <c r="VMS149" s="57"/>
      <c r="VMT149" s="56"/>
      <c r="VMU149" s="59"/>
      <c r="VMV149" s="60"/>
      <c r="VMW149" s="61"/>
      <c r="VMX149" s="83"/>
      <c r="VMY149" s="57"/>
      <c r="VMZ149" s="56"/>
      <c r="VNA149" s="59"/>
      <c r="VNB149" s="60"/>
      <c r="VNC149" s="61"/>
      <c r="VND149" s="83"/>
      <c r="VNE149" s="57"/>
      <c r="VNF149" s="56"/>
      <c r="VNG149" s="59"/>
      <c r="VNH149" s="60"/>
      <c r="VNI149" s="61"/>
      <c r="VNJ149" s="83"/>
      <c r="VNK149" s="57"/>
      <c r="VNL149" s="56"/>
      <c r="VNM149" s="59"/>
      <c r="VNN149" s="60"/>
      <c r="VNO149" s="61"/>
      <c r="VNP149" s="83"/>
      <c r="VNQ149" s="57"/>
      <c r="VNR149" s="56"/>
      <c r="VNS149" s="59"/>
      <c r="VNT149" s="60"/>
      <c r="VNU149" s="61"/>
      <c r="VNV149" s="83"/>
      <c r="VNW149" s="57"/>
      <c r="VNX149" s="56"/>
      <c r="VNY149" s="59"/>
      <c r="VNZ149" s="60"/>
      <c r="VOA149" s="61"/>
      <c r="VOB149" s="83"/>
      <c r="VOC149" s="57"/>
      <c r="VOD149" s="56"/>
      <c r="VOE149" s="59"/>
      <c r="VOF149" s="60"/>
      <c r="VOG149" s="61"/>
      <c r="VOH149" s="83"/>
      <c r="VOI149" s="57"/>
      <c r="VOJ149" s="56"/>
      <c r="VOK149" s="59"/>
      <c r="VOL149" s="60"/>
      <c r="VOM149" s="61"/>
      <c r="VON149" s="83"/>
      <c r="VOO149" s="57"/>
      <c r="VOP149" s="56"/>
      <c r="VOQ149" s="59"/>
      <c r="VOR149" s="60"/>
      <c r="VOS149" s="61"/>
      <c r="VOT149" s="83"/>
      <c r="VOU149" s="57"/>
      <c r="VOV149" s="56"/>
      <c r="VOW149" s="59"/>
      <c r="VOX149" s="60"/>
      <c r="VOY149" s="61"/>
      <c r="VOZ149" s="83"/>
      <c r="VPA149" s="57"/>
      <c r="VPB149" s="56"/>
      <c r="VPC149" s="59"/>
      <c r="VPD149" s="60"/>
      <c r="VPE149" s="61"/>
      <c r="VPF149" s="83"/>
      <c r="VPG149" s="57"/>
      <c r="VPH149" s="56"/>
      <c r="VPI149" s="59"/>
      <c r="VPJ149" s="60"/>
      <c r="VPK149" s="61"/>
      <c r="VPL149" s="83"/>
      <c r="VPM149" s="57"/>
      <c r="VPN149" s="56"/>
      <c r="VPO149" s="59"/>
      <c r="VPP149" s="60"/>
      <c r="VPQ149" s="61"/>
      <c r="VPR149" s="83"/>
      <c r="VPS149" s="57"/>
      <c r="VPT149" s="56"/>
      <c r="VPU149" s="59"/>
      <c r="VPV149" s="60"/>
      <c r="VPW149" s="61"/>
      <c r="VPX149" s="83"/>
      <c r="VPY149" s="57"/>
      <c r="VPZ149" s="56"/>
      <c r="VQA149" s="59"/>
      <c r="VQB149" s="60"/>
      <c r="VQC149" s="61"/>
      <c r="VQD149" s="83"/>
      <c r="VQE149" s="57"/>
      <c r="VQF149" s="56"/>
      <c r="VQG149" s="59"/>
      <c r="VQH149" s="60"/>
      <c r="VQI149" s="61"/>
      <c r="VQJ149" s="83"/>
      <c r="VQK149" s="57"/>
      <c r="VQL149" s="56"/>
      <c r="VQM149" s="59"/>
      <c r="VQN149" s="60"/>
      <c r="VQO149" s="61"/>
      <c r="VQP149" s="83"/>
      <c r="VQQ149" s="57"/>
      <c r="VQR149" s="56"/>
      <c r="VQS149" s="59"/>
      <c r="VQT149" s="60"/>
      <c r="VQU149" s="61"/>
      <c r="VQV149" s="83"/>
      <c r="VQW149" s="57"/>
      <c r="VQX149" s="56"/>
      <c r="VQY149" s="59"/>
      <c r="VQZ149" s="60"/>
      <c r="VRA149" s="61"/>
      <c r="VRB149" s="83"/>
      <c r="VRC149" s="57"/>
      <c r="VRD149" s="56"/>
      <c r="VRE149" s="59"/>
      <c r="VRF149" s="60"/>
      <c r="VRG149" s="61"/>
      <c r="VRH149" s="83"/>
      <c r="VRI149" s="57"/>
      <c r="VRJ149" s="56"/>
      <c r="VRK149" s="59"/>
      <c r="VRL149" s="60"/>
      <c r="VRM149" s="61"/>
      <c r="VRN149" s="83"/>
      <c r="VRO149" s="57"/>
      <c r="VRP149" s="56"/>
      <c r="VRQ149" s="59"/>
      <c r="VRR149" s="60"/>
      <c r="VRS149" s="61"/>
      <c r="VRT149" s="83"/>
      <c r="VRU149" s="57"/>
      <c r="VRV149" s="56"/>
      <c r="VRW149" s="59"/>
      <c r="VRX149" s="60"/>
      <c r="VRY149" s="61"/>
      <c r="VRZ149" s="83"/>
      <c r="VSA149" s="57"/>
      <c r="VSB149" s="56"/>
      <c r="VSC149" s="59"/>
      <c r="VSD149" s="60"/>
      <c r="VSE149" s="61"/>
      <c r="VSF149" s="83"/>
      <c r="VSG149" s="57"/>
      <c r="VSH149" s="56"/>
      <c r="VSI149" s="59"/>
      <c r="VSJ149" s="60"/>
      <c r="VSK149" s="61"/>
      <c r="VSL149" s="83"/>
      <c r="VSM149" s="57"/>
      <c r="VSN149" s="56"/>
      <c r="VSO149" s="59"/>
      <c r="VSP149" s="60"/>
      <c r="VSQ149" s="61"/>
      <c r="VSR149" s="83"/>
      <c r="VSS149" s="57"/>
      <c r="VST149" s="56"/>
      <c r="VSU149" s="59"/>
      <c r="VSV149" s="60"/>
      <c r="VSW149" s="61"/>
      <c r="VSX149" s="83"/>
      <c r="VSY149" s="57"/>
      <c r="VSZ149" s="56"/>
      <c r="VTA149" s="59"/>
      <c r="VTB149" s="60"/>
      <c r="VTC149" s="61"/>
      <c r="VTD149" s="83"/>
      <c r="VTE149" s="57"/>
      <c r="VTF149" s="56"/>
      <c r="VTG149" s="59"/>
      <c r="VTH149" s="60"/>
      <c r="VTI149" s="61"/>
      <c r="VTJ149" s="83"/>
      <c r="VTK149" s="57"/>
      <c r="VTL149" s="56"/>
      <c r="VTM149" s="59"/>
      <c r="VTN149" s="60"/>
      <c r="VTO149" s="61"/>
      <c r="VTP149" s="83"/>
      <c r="VTQ149" s="57"/>
      <c r="VTR149" s="56"/>
      <c r="VTS149" s="59"/>
      <c r="VTT149" s="60"/>
      <c r="VTU149" s="61"/>
      <c r="VTV149" s="83"/>
      <c r="VTW149" s="57"/>
      <c r="VTX149" s="56"/>
      <c r="VTY149" s="59"/>
      <c r="VTZ149" s="60"/>
      <c r="VUA149" s="61"/>
      <c r="VUB149" s="83"/>
      <c r="VUC149" s="57"/>
      <c r="VUD149" s="56"/>
      <c r="VUE149" s="59"/>
      <c r="VUF149" s="60"/>
      <c r="VUG149" s="61"/>
      <c r="VUH149" s="83"/>
      <c r="VUI149" s="57"/>
      <c r="VUJ149" s="56"/>
      <c r="VUK149" s="59"/>
      <c r="VUL149" s="60"/>
      <c r="VUM149" s="61"/>
      <c r="VUN149" s="83"/>
      <c r="VUO149" s="57"/>
      <c r="VUP149" s="56"/>
      <c r="VUQ149" s="59"/>
      <c r="VUR149" s="60"/>
      <c r="VUS149" s="61"/>
      <c r="VUT149" s="83"/>
      <c r="VUU149" s="57"/>
      <c r="VUV149" s="56"/>
      <c r="VUW149" s="59"/>
      <c r="VUX149" s="60"/>
      <c r="VUY149" s="61"/>
      <c r="VUZ149" s="83"/>
      <c r="VVA149" s="57"/>
      <c r="VVB149" s="56"/>
      <c r="VVC149" s="59"/>
      <c r="VVD149" s="60"/>
      <c r="VVE149" s="61"/>
      <c r="VVF149" s="83"/>
      <c r="VVG149" s="57"/>
      <c r="VVH149" s="56"/>
      <c r="VVI149" s="59"/>
      <c r="VVJ149" s="60"/>
      <c r="VVK149" s="61"/>
      <c r="VVL149" s="83"/>
      <c r="VVM149" s="57"/>
      <c r="VVN149" s="56"/>
      <c r="VVO149" s="59"/>
      <c r="VVP149" s="60"/>
      <c r="VVQ149" s="61"/>
      <c r="VVR149" s="83"/>
      <c r="VVS149" s="57"/>
      <c r="VVT149" s="56"/>
      <c r="VVU149" s="59"/>
      <c r="VVV149" s="60"/>
      <c r="VVW149" s="61"/>
      <c r="VVX149" s="83"/>
      <c r="VVY149" s="57"/>
      <c r="VVZ149" s="56"/>
      <c r="VWA149" s="59"/>
      <c r="VWB149" s="60"/>
      <c r="VWC149" s="61"/>
      <c r="VWD149" s="83"/>
      <c r="VWE149" s="57"/>
      <c r="VWF149" s="56"/>
      <c r="VWG149" s="59"/>
      <c r="VWH149" s="60"/>
      <c r="VWI149" s="61"/>
      <c r="VWJ149" s="83"/>
      <c r="VWK149" s="57"/>
      <c r="VWL149" s="56"/>
      <c r="VWM149" s="59"/>
      <c r="VWN149" s="60"/>
      <c r="VWO149" s="61"/>
      <c r="VWP149" s="83"/>
      <c r="VWQ149" s="57"/>
      <c r="VWR149" s="56"/>
      <c r="VWS149" s="59"/>
      <c r="VWT149" s="60"/>
      <c r="VWU149" s="61"/>
      <c r="VWV149" s="83"/>
      <c r="VWW149" s="57"/>
      <c r="VWX149" s="56"/>
      <c r="VWY149" s="59"/>
      <c r="VWZ149" s="60"/>
      <c r="VXA149" s="61"/>
      <c r="VXB149" s="83"/>
      <c r="VXC149" s="57"/>
      <c r="VXD149" s="56"/>
      <c r="VXE149" s="59"/>
      <c r="VXF149" s="60"/>
      <c r="VXG149" s="61"/>
      <c r="VXH149" s="83"/>
      <c r="VXI149" s="57"/>
      <c r="VXJ149" s="56"/>
      <c r="VXK149" s="59"/>
      <c r="VXL149" s="60"/>
      <c r="VXM149" s="61"/>
      <c r="VXN149" s="83"/>
      <c r="VXO149" s="57"/>
      <c r="VXP149" s="56"/>
      <c r="VXQ149" s="59"/>
      <c r="VXR149" s="60"/>
      <c r="VXS149" s="61"/>
      <c r="VXT149" s="83"/>
      <c r="VXU149" s="57"/>
      <c r="VXV149" s="56"/>
      <c r="VXW149" s="59"/>
      <c r="VXX149" s="60"/>
      <c r="VXY149" s="61"/>
      <c r="VXZ149" s="83"/>
      <c r="VYA149" s="57"/>
      <c r="VYB149" s="56"/>
      <c r="VYC149" s="59"/>
      <c r="VYD149" s="60"/>
      <c r="VYE149" s="61"/>
      <c r="VYF149" s="83"/>
      <c r="VYG149" s="57"/>
      <c r="VYH149" s="56"/>
      <c r="VYI149" s="59"/>
      <c r="VYJ149" s="60"/>
      <c r="VYK149" s="61"/>
      <c r="VYL149" s="83"/>
      <c r="VYM149" s="57"/>
      <c r="VYN149" s="56"/>
      <c r="VYO149" s="59"/>
      <c r="VYP149" s="60"/>
      <c r="VYQ149" s="61"/>
      <c r="VYR149" s="83"/>
      <c r="VYS149" s="57"/>
      <c r="VYT149" s="56"/>
      <c r="VYU149" s="59"/>
      <c r="VYV149" s="60"/>
      <c r="VYW149" s="61"/>
      <c r="VYX149" s="83"/>
      <c r="VYY149" s="57"/>
      <c r="VYZ149" s="56"/>
      <c r="VZA149" s="59"/>
      <c r="VZB149" s="60"/>
      <c r="VZC149" s="61"/>
      <c r="VZD149" s="83"/>
      <c r="VZE149" s="57"/>
      <c r="VZF149" s="56"/>
      <c r="VZG149" s="59"/>
      <c r="VZH149" s="60"/>
      <c r="VZI149" s="61"/>
      <c r="VZJ149" s="83"/>
      <c r="VZK149" s="57"/>
      <c r="VZL149" s="56"/>
      <c r="VZM149" s="59"/>
      <c r="VZN149" s="60"/>
      <c r="VZO149" s="61"/>
      <c r="VZP149" s="83"/>
      <c r="VZQ149" s="57"/>
      <c r="VZR149" s="56"/>
      <c r="VZS149" s="59"/>
      <c r="VZT149" s="60"/>
      <c r="VZU149" s="61"/>
      <c r="VZV149" s="83"/>
      <c r="VZW149" s="57"/>
      <c r="VZX149" s="56"/>
      <c r="VZY149" s="59"/>
      <c r="VZZ149" s="60"/>
      <c r="WAA149" s="61"/>
      <c r="WAB149" s="83"/>
      <c r="WAC149" s="57"/>
      <c r="WAD149" s="56"/>
      <c r="WAE149" s="59"/>
      <c r="WAF149" s="60"/>
      <c r="WAG149" s="61"/>
      <c r="WAH149" s="83"/>
      <c r="WAI149" s="57"/>
      <c r="WAJ149" s="56"/>
      <c r="WAK149" s="59"/>
      <c r="WAL149" s="60"/>
      <c r="WAM149" s="61"/>
      <c r="WAN149" s="83"/>
      <c r="WAO149" s="57"/>
      <c r="WAP149" s="56"/>
      <c r="WAQ149" s="59"/>
      <c r="WAR149" s="60"/>
      <c r="WAS149" s="61"/>
      <c r="WAT149" s="83"/>
      <c r="WAU149" s="57"/>
      <c r="WAV149" s="56"/>
      <c r="WAW149" s="59"/>
      <c r="WAX149" s="60"/>
      <c r="WAY149" s="61"/>
      <c r="WAZ149" s="83"/>
      <c r="WBA149" s="57"/>
      <c r="WBB149" s="56"/>
      <c r="WBC149" s="59"/>
      <c r="WBD149" s="60"/>
      <c r="WBE149" s="61"/>
      <c r="WBF149" s="83"/>
      <c r="WBG149" s="57"/>
      <c r="WBH149" s="56"/>
      <c r="WBI149" s="59"/>
      <c r="WBJ149" s="60"/>
      <c r="WBK149" s="61"/>
      <c r="WBL149" s="83"/>
      <c r="WBM149" s="57"/>
      <c r="WBN149" s="56"/>
      <c r="WBO149" s="59"/>
      <c r="WBP149" s="60"/>
      <c r="WBQ149" s="61"/>
      <c r="WBR149" s="83"/>
      <c r="WBS149" s="57"/>
      <c r="WBT149" s="56"/>
      <c r="WBU149" s="59"/>
      <c r="WBV149" s="60"/>
      <c r="WBW149" s="61"/>
      <c r="WBX149" s="83"/>
      <c r="WBY149" s="57"/>
      <c r="WBZ149" s="56"/>
      <c r="WCA149" s="59"/>
      <c r="WCB149" s="60"/>
      <c r="WCC149" s="61"/>
      <c r="WCD149" s="83"/>
      <c r="WCE149" s="57"/>
      <c r="WCF149" s="56"/>
      <c r="WCG149" s="59"/>
      <c r="WCH149" s="60"/>
      <c r="WCI149" s="61"/>
      <c r="WCJ149" s="83"/>
      <c r="WCK149" s="57"/>
      <c r="WCL149" s="56"/>
      <c r="WCM149" s="59"/>
      <c r="WCN149" s="60"/>
      <c r="WCO149" s="61"/>
      <c r="WCP149" s="83"/>
      <c r="WCQ149" s="57"/>
      <c r="WCR149" s="56"/>
      <c r="WCS149" s="59"/>
      <c r="WCT149" s="60"/>
      <c r="WCU149" s="61"/>
      <c r="WCV149" s="83"/>
      <c r="WCW149" s="57"/>
      <c r="WCX149" s="56"/>
      <c r="WCY149" s="59"/>
      <c r="WCZ149" s="60"/>
      <c r="WDA149" s="61"/>
      <c r="WDB149" s="83"/>
      <c r="WDC149" s="57"/>
      <c r="WDD149" s="56"/>
      <c r="WDE149" s="59"/>
      <c r="WDF149" s="60"/>
      <c r="WDG149" s="61"/>
      <c r="WDH149" s="83"/>
      <c r="WDI149" s="57"/>
      <c r="WDJ149" s="56"/>
      <c r="WDK149" s="59"/>
      <c r="WDL149" s="60"/>
      <c r="WDM149" s="61"/>
      <c r="WDN149" s="83"/>
      <c r="WDO149" s="57"/>
      <c r="WDP149" s="56"/>
      <c r="WDQ149" s="59"/>
      <c r="WDR149" s="60"/>
      <c r="WDS149" s="61"/>
      <c r="WDT149" s="83"/>
      <c r="WDU149" s="57"/>
      <c r="WDV149" s="56"/>
      <c r="WDW149" s="59"/>
      <c r="WDX149" s="60"/>
      <c r="WDY149" s="61"/>
      <c r="WDZ149" s="83"/>
      <c r="WEA149" s="57"/>
      <c r="WEB149" s="56"/>
      <c r="WEC149" s="59"/>
      <c r="WED149" s="60"/>
      <c r="WEE149" s="61"/>
      <c r="WEF149" s="83"/>
      <c r="WEG149" s="57"/>
      <c r="WEH149" s="56"/>
      <c r="WEI149" s="59"/>
      <c r="WEJ149" s="60"/>
      <c r="WEK149" s="61"/>
      <c r="WEL149" s="83"/>
      <c r="WEM149" s="57"/>
      <c r="WEN149" s="56"/>
      <c r="WEO149" s="59"/>
      <c r="WEP149" s="60"/>
      <c r="WEQ149" s="61"/>
      <c r="WER149" s="83"/>
      <c r="WES149" s="57"/>
      <c r="WET149" s="56"/>
      <c r="WEU149" s="59"/>
      <c r="WEV149" s="60"/>
      <c r="WEW149" s="61"/>
      <c r="WEX149" s="83"/>
      <c r="WEY149" s="57"/>
      <c r="WEZ149" s="56"/>
      <c r="WFA149" s="59"/>
      <c r="WFB149" s="60"/>
      <c r="WFC149" s="61"/>
      <c r="WFD149" s="83"/>
      <c r="WFE149" s="57"/>
      <c r="WFF149" s="56"/>
      <c r="WFG149" s="59"/>
      <c r="WFH149" s="60"/>
      <c r="WFI149" s="61"/>
      <c r="WFJ149" s="83"/>
      <c r="WFK149" s="57"/>
      <c r="WFL149" s="56"/>
      <c r="WFM149" s="59"/>
      <c r="WFN149" s="60"/>
      <c r="WFO149" s="61"/>
      <c r="WFP149" s="83"/>
      <c r="WFQ149" s="57"/>
      <c r="WFR149" s="56"/>
      <c r="WFS149" s="59"/>
      <c r="WFT149" s="60"/>
      <c r="WFU149" s="61"/>
      <c r="WFV149" s="83"/>
      <c r="WFW149" s="57"/>
      <c r="WFX149" s="56"/>
      <c r="WFY149" s="59"/>
      <c r="WFZ149" s="60"/>
      <c r="WGA149" s="61"/>
      <c r="WGB149" s="83"/>
      <c r="WGC149" s="57"/>
      <c r="WGD149" s="56"/>
      <c r="WGE149" s="59"/>
      <c r="WGF149" s="60"/>
      <c r="WGG149" s="61"/>
      <c r="WGH149" s="83"/>
      <c r="WGI149" s="57"/>
      <c r="WGJ149" s="56"/>
      <c r="WGK149" s="59"/>
      <c r="WGL149" s="60"/>
      <c r="WGM149" s="61"/>
      <c r="WGN149" s="83"/>
      <c r="WGO149" s="57"/>
      <c r="WGP149" s="56"/>
      <c r="WGQ149" s="59"/>
      <c r="WGR149" s="60"/>
      <c r="WGS149" s="61"/>
      <c r="WGT149" s="83"/>
      <c r="WGU149" s="57"/>
      <c r="WGV149" s="56"/>
      <c r="WGW149" s="59"/>
      <c r="WGX149" s="60"/>
      <c r="WGY149" s="61"/>
      <c r="WGZ149" s="83"/>
      <c r="WHA149" s="57"/>
      <c r="WHB149" s="56"/>
      <c r="WHC149" s="59"/>
      <c r="WHD149" s="60"/>
      <c r="WHE149" s="61"/>
      <c r="WHF149" s="83"/>
      <c r="WHG149" s="57"/>
      <c r="WHH149" s="56"/>
      <c r="WHI149" s="59"/>
      <c r="WHJ149" s="60"/>
      <c r="WHK149" s="61"/>
      <c r="WHL149" s="83"/>
      <c r="WHM149" s="57"/>
      <c r="WHN149" s="56"/>
      <c r="WHO149" s="59"/>
      <c r="WHP149" s="60"/>
      <c r="WHQ149" s="61"/>
      <c r="WHR149" s="83"/>
      <c r="WHS149" s="57"/>
      <c r="WHT149" s="56"/>
      <c r="WHU149" s="59"/>
      <c r="WHV149" s="60"/>
      <c r="WHW149" s="61"/>
      <c r="WHX149" s="83"/>
      <c r="WHY149" s="57"/>
      <c r="WHZ149" s="56"/>
      <c r="WIA149" s="59"/>
      <c r="WIB149" s="60"/>
      <c r="WIC149" s="61"/>
      <c r="WID149" s="83"/>
      <c r="WIE149" s="57"/>
      <c r="WIF149" s="56"/>
      <c r="WIG149" s="59"/>
      <c r="WIH149" s="60"/>
      <c r="WII149" s="61"/>
      <c r="WIJ149" s="83"/>
      <c r="WIK149" s="57"/>
      <c r="WIL149" s="56"/>
      <c r="WIM149" s="59"/>
      <c r="WIN149" s="60"/>
      <c r="WIO149" s="61"/>
      <c r="WIP149" s="83"/>
      <c r="WIQ149" s="57"/>
      <c r="WIR149" s="56"/>
      <c r="WIS149" s="59"/>
      <c r="WIT149" s="60"/>
      <c r="WIU149" s="61"/>
      <c r="WIV149" s="83"/>
      <c r="WIW149" s="57"/>
      <c r="WIX149" s="56"/>
      <c r="WIY149" s="59"/>
      <c r="WIZ149" s="60"/>
      <c r="WJA149" s="61"/>
      <c r="WJB149" s="83"/>
      <c r="WJC149" s="57"/>
      <c r="WJD149" s="56"/>
      <c r="WJE149" s="59"/>
      <c r="WJF149" s="60"/>
      <c r="WJG149" s="61"/>
      <c r="WJH149" s="83"/>
      <c r="WJI149" s="57"/>
      <c r="WJJ149" s="56"/>
      <c r="WJK149" s="59"/>
      <c r="WJL149" s="60"/>
      <c r="WJM149" s="61"/>
      <c r="WJN149" s="83"/>
      <c r="WJO149" s="57"/>
      <c r="WJP149" s="56"/>
      <c r="WJQ149" s="59"/>
      <c r="WJR149" s="60"/>
      <c r="WJS149" s="61"/>
      <c r="WJT149" s="83"/>
      <c r="WJU149" s="57"/>
      <c r="WJV149" s="56"/>
      <c r="WJW149" s="59"/>
      <c r="WJX149" s="60"/>
      <c r="WJY149" s="61"/>
      <c r="WJZ149" s="83"/>
      <c r="WKA149" s="57"/>
      <c r="WKB149" s="56"/>
      <c r="WKC149" s="59"/>
      <c r="WKD149" s="60"/>
      <c r="WKE149" s="61"/>
      <c r="WKF149" s="83"/>
      <c r="WKG149" s="57"/>
      <c r="WKH149" s="56"/>
      <c r="WKI149" s="59"/>
      <c r="WKJ149" s="60"/>
      <c r="WKK149" s="61"/>
      <c r="WKL149" s="83"/>
      <c r="WKM149" s="57"/>
      <c r="WKN149" s="56"/>
      <c r="WKO149" s="59"/>
      <c r="WKP149" s="60"/>
      <c r="WKQ149" s="61"/>
      <c r="WKR149" s="83"/>
      <c r="WKS149" s="57"/>
      <c r="WKT149" s="56"/>
      <c r="WKU149" s="59"/>
      <c r="WKV149" s="60"/>
      <c r="WKW149" s="61"/>
      <c r="WKX149" s="83"/>
      <c r="WKY149" s="57"/>
      <c r="WKZ149" s="56"/>
      <c r="WLA149" s="59"/>
      <c r="WLB149" s="60"/>
      <c r="WLC149" s="61"/>
      <c r="WLD149" s="83"/>
      <c r="WLE149" s="57"/>
      <c r="WLF149" s="56"/>
      <c r="WLG149" s="59"/>
      <c r="WLH149" s="60"/>
      <c r="WLI149" s="61"/>
      <c r="WLJ149" s="83"/>
      <c r="WLK149" s="57"/>
      <c r="WLL149" s="56"/>
      <c r="WLM149" s="59"/>
      <c r="WLN149" s="60"/>
      <c r="WLO149" s="61"/>
      <c r="WLP149" s="83"/>
      <c r="WLQ149" s="57"/>
      <c r="WLR149" s="56"/>
      <c r="WLS149" s="59"/>
      <c r="WLT149" s="60"/>
      <c r="WLU149" s="61"/>
      <c r="WLV149" s="83"/>
      <c r="WLW149" s="57"/>
      <c r="WLX149" s="56"/>
      <c r="WLY149" s="59"/>
      <c r="WLZ149" s="60"/>
      <c r="WMA149" s="61"/>
      <c r="WMB149" s="83"/>
      <c r="WMC149" s="57"/>
      <c r="WMD149" s="56"/>
      <c r="WME149" s="59"/>
      <c r="WMF149" s="60"/>
      <c r="WMG149" s="61"/>
      <c r="WMH149" s="83"/>
      <c r="WMI149" s="57"/>
      <c r="WMJ149" s="56"/>
      <c r="WMK149" s="59"/>
      <c r="WML149" s="60"/>
      <c r="WMM149" s="61"/>
      <c r="WMN149" s="83"/>
      <c r="WMO149" s="57"/>
      <c r="WMP149" s="56"/>
      <c r="WMQ149" s="59"/>
      <c r="WMR149" s="60"/>
      <c r="WMS149" s="61"/>
      <c r="WMT149" s="83"/>
      <c r="WMU149" s="57"/>
      <c r="WMV149" s="56"/>
      <c r="WMW149" s="59"/>
      <c r="WMX149" s="60"/>
      <c r="WMY149" s="61"/>
      <c r="WMZ149" s="83"/>
      <c r="WNA149" s="57"/>
      <c r="WNB149" s="56"/>
      <c r="WNC149" s="59"/>
      <c r="WND149" s="60"/>
      <c r="WNE149" s="61"/>
      <c r="WNF149" s="83"/>
      <c r="WNG149" s="57"/>
      <c r="WNH149" s="56"/>
      <c r="WNI149" s="59"/>
      <c r="WNJ149" s="60"/>
      <c r="WNK149" s="61"/>
      <c r="WNL149" s="83"/>
      <c r="WNM149" s="57"/>
      <c r="WNN149" s="56"/>
      <c r="WNO149" s="59"/>
      <c r="WNP149" s="60"/>
      <c r="WNQ149" s="61"/>
      <c r="WNR149" s="83"/>
      <c r="WNS149" s="57"/>
      <c r="WNT149" s="56"/>
      <c r="WNU149" s="59"/>
      <c r="WNV149" s="60"/>
      <c r="WNW149" s="61"/>
      <c r="WNX149" s="83"/>
      <c r="WNY149" s="57"/>
      <c r="WNZ149" s="56"/>
      <c r="WOA149" s="59"/>
      <c r="WOB149" s="60"/>
      <c r="WOC149" s="61"/>
      <c r="WOD149" s="83"/>
      <c r="WOE149" s="57"/>
      <c r="WOF149" s="56"/>
      <c r="WOG149" s="59"/>
      <c r="WOH149" s="60"/>
      <c r="WOI149" s="61"/>
      <c r="WOJ149" s="83"/>
      <c r="WOK149" s="57"/>
      <c r="WOL149" s="56"/>
      <c r="WOM149" s="59"/>
      <c r="WON149" s="60"/>
      <c r="WOO149" s="61"/>
      <c r="WOP149" s="83"/>
      <c r="WOQ149" s="57"/>
      <c r="WOR149" s="56"/>
      <c r="WOS149" s="59"/>
      <c r="WOT149" s="60"/>
      <c r="WOU149" s="61"/>
      <c r="WOV149" s="83"/>
      <c r="WOW149" s="57"/>
      <c r="WOX149" s="56"/>
      <c r="WOY149" s="59"/>
      <c r="WOZ149" s="60"/>
      <c r="WPA149" s="61"/>
      <c r="WPB149" s="83"/>
      <c r="WPC149" s="57"/>
      <c r="WPD149" s="56"/>
      <c r="WPE149" s="59"/>
      <c r="WPF149" s="60"/>
      <c r="WPG149" s="61"/>
      <c r="WPH149" s="83"/>
      <c r="WPI149" s="57"/>
      <c r="WPJ149" s="56"/>
      <c r="WPK149" s="59"/>
      <c r="WPL149" s="60"/>
      <c r="WPM149" s="61"/>
      <c r="WPN149" s="83"/>
      <c r="WPO149" s="57"/>
      <c r="WPP149" s="56"/>
      <c r="WPQ149" s="59"/>
      <c r="WPR149" s="60"/>
      <c r="WPS149" s="61"/>
      <c r="WPT149" s="83"/>
      <c r="WPU149" s="57"/>
      <c r="WPV149" s="56"/>
      <c r="WPW149" s="59"/>
      <c r="WPX149" s="60"/>
      <c r="WPY149" s="61"/>
      <c r="WPZ149" s="83"/>
      <c r="WQA149" s="57"/>
      <c r="WQB149" s="56"/>
      <c r="WQC149" s="59"/>
      <c r="WQD149" s="60"/>
      <c r="WQE149" s="61"/>
      <c r="WQF149" s="83"/>
      <c r="WQG149" s="57"/>
      <c r="WQH149" s="56"/>
      <c r="WQI149" s="59"/>
      <c r="WQJ149" s="60"/>
      <c r="WQK149" s="61"/>
      <c r="WQL149" s="83"/>
      <c r="WQM149" s="57"/>
      <c r="WQN149" s="56"/>
      <c r="WQO149" s="59"/>
      <c r="WQP149" s="60"/>
      <c r="WQQ149" s="61"/>
      <c r="WQR149" s="83"/>
      <c r="WQS149" s="57"/>
      <c r="WQT149" s="56"/>
      <c r="WQU149" s="59"/>
      <c r="WQV149" s="60"/>
      <c r="WQW149" s="61"/>
      <c r="WQX149" s="83"/>
      <c r="WQY149" s="57"/>
      <c r="WQZ149" s="56"/>
      <c r="WRA149" s="59"/>
      <c r="WRB149" s="60"/>
      <c r="WRC149" s="61"/>
      <c r="WRD149" s="83"/>
      <c r="WRE149" s="57"/>
      <c r="WRF149" s="56"/>
      <c r="WRG149" s="59"/>
      <c r="WRH149" s="60"/>
      <c r="WRI149" s="61"/>
      <c r="WRJ149" s="83"/>
      <c r="WRK149" s="57"/>
      <c r="WRL149" s="56"/>
      <c r="WRM149" s="59"/>
      <c r="WRN149" s="60"/>
      <c r="WRO149" s="61"/>
      <c r="WRP149" s="83"/>
      <c r="WRQ149" s="57"/>
      <c r="WRR149" s="56"/>
      <c r="WRS149" s="59"/>
      <c r="WRT149" s="60"/>
      <c r="WRU149" s="61"/>
      <c r="WRV149" s="83"/>
      <c r="WRW149" s="57"/>
      <c r="WRX149" s="56"/>
      <c r="WRY149" s="59"/>
      <c r="WRZ149" s="60"/>
      <c r="WSA149" s="61"/>
      <c r="WSB149" s="83"/>
      <c r="WSC149" s="57"/>
      <c r="WSD149" s="56"/>
      <c r="WSE149" s="59"/>
      <c r="WSF149" s="60"/>
      <c r="WSG149" s="61"/>
      <c r="WSH149" s="83"/>
      <c r="WSI149" s="57"/>
      <c r="WSJ149" s="56"/>
      <c r="WSK149" s="59"/>
      <c r="WSL149" s="60"/>
      <c r="WSM149" s="61"/>
      <c r="WSN149" s="83"/>
      <c r="WSO149" s="57"/>
      <c r="WSP149" s="56"/>
      <c r="WSQ149" s="59"/>
      <c r="WSR149" s="60"/>
      <c r="WSS149" s="61"/>
      <c r="WST149" s="83"/>
      <c r="WSU149" s="57"/>
      <c r="WSV149" s="56"/>
      <c r="WSW149" s="59"/>
      <c r="WSX149" s="60"/>
      <c r="WSY149" s="61"/>
      <c r="WSZ149" s="83"/>
      <c r="WTA149" s="57"/>
      <c r="WTB149" s="56"/>
      <c r="WTC149" s="59"/>
      <c r="WTD149" s="60"/>
      <c r="WTE149" s="61"/>
      <c r="WTF149" s="83"/>
      <c r="WTG149" s="57"/>
      <c r="WTH149" s="56"/>
      <c r="WTI149" s="59"/>
      <c r="WTJ149" s="60"/>
      <c r="WTK149" s="61"/>
      <c r="WTL149" s="83"/>
      <c r="WTM149" s="57"/>
      <c r="WTN149" s="56"/>
      <c r="WTO149" s="59"/>
      <c r="WTP149" s="60"/>
      <c r="WTQ149" s="61"/>
      <c r="WTR149" s="83"/>
      <c r="WTS149" s="57"/>
      <c r="WTT149" s="56"/>
      <c r="WTU149" s="59"/>
      <c r="WTV149" s="60"/>
      <c r="WTW149" s="61"/>
      <c r="WTX149" s="83"/>
      <c r="WTY149" s="57"/>
      <c r="WTZ149" s="56"/>
      <c r="WUA149" s="59"/>
      <c r="WUB149" s="60"/>
      <c r="WUC149" s="61"/>
      <c r="WUD149" s="83"/>
      <c r="WUE149" s="57"/>
      <c r="WUF149" s="56"/>
      <c r="WUG149" s="59"/>
      <c r="WUH149" s="60"/>
      <c r="WUI149" s="61"/>
      <c r="WUJ149" s="83"/>
      <c r="WUK149" s="57"/>
      <c r="WUL149" s="56"/>
      <c r="WUM149" s="59"/>
      <c r="WUN149" s="60"/>
      <c r="WUO149" s="61"/>
      <c r="WUP149" s="83"/>
      <c r="WUQ149" s="57"/>
      <c r="WUR149" s="56"/>
      <c r="WUS149" s="59"/>
      <c r="WUT149" s="60"/>
      <c r="WUU149" s="61"/>
      <c r="WUV149" s="83"/>
      <c r="WUW149" s="57"/>
      <c r="WUX149" s="56"/>
      <c r="WUY149" s="59"/>
      <c r="WUZ149" s="60"/>
      <c r="WVA149" s="61"/>
      <c r="WVB149" s="83"/>
      <c r="WVC149" s="57"/>
      <c r="WVD149" s="56"/>
      <c r="WVE149" s="59"/>
      <c r="WVF149" s="60"/>
      <c r="WVG149" s="61"/>
      <c r="WVH149" s="83"/>
      <c r="WVI149" s="57"/>
      <c r="WVJ149" s="56"/>
      <c r="WVK149" s="59"/>
      <c r="WVL149" s="60"/>
      <c r="WVM149" s="61"/>
      <c r="WVN149" s="83"/>
      <c r="WVO149" s="57"/>
      <c r="WVP149" s="56"/>
      <c r="WVQ149" s="59"/>
      <c r="WVR149" s="60"/>
      <c r="WVS149" s="61"/>
      <c r="WVT149" s="83"/>
      <c r="WVU149" s="57"/>
      <c r="WVV149" s="56"/>
      <c r="WVW149" s="59"/>
      <c r="WVX149" s="60"/>
      <c r="WVY149" s="61"/>
      <c r="WVZ149" s="83"/>
      <c r="WWA149" s="57"/>
      <c r="WWB149" s="56"/>
      <c r="WWC149" s="59"/>
      <c r="WWD149" s="60"/>
      <c r="WWE149" s="61"/>
      <c r="WWF149" s="83"/>
      <c r="WWG149" s="57"/>
      <c r="WWH149" s="56"/>
      <c r="WWI149" s="59"/>
      <c r="WWJ149" s="60"/>
      <c r="WWK149" s="61"/>
      <c r="WWL149" s="83"/>
      <c r="WWM149" s="57"/>
      <c r="WWN149" s="56"/>
      <c r="WWO149" s="59"/>
      <c r="WWP149" s="60"/>
      <c r="WWQ149" s="61"/>
      <c r="WWR149" s="83"/>
      <c r="WWS149" s="57"/>
      <c r="WWT149" s="56"/>
      <c r="WWU149" s="59"/>
      <c r="WWV149" s="60"/>
      <c r="WWW149" s="61"/>
      <c r="WWX149" s="83"/>
      <c r="WWY149" s="57"/>
      <c r="WWZ149" s="56"/>
      <c r="WXA149" s="59"/>
      <c r="WXB149" s="60"/>
      <c r="WXC149" s="61"/>
      <c r="WXD149" s="83"/>
      <c r="WXE149" s="57"/>
      <c r="WXF149" s="56"/>
      <c r="WXG149" s="59"/>
      <c r="WXH149" s="60"/>
      <c r="WXI149" s="61"/>
      <c r="WXJ149" s="83"/>
      <c r="WXK149" s="57"/>
      <c r="WXL149" s="56"/>
      <c r="WXM149" s="59"/>
      <c r="WXN149" s="60"/>
      <c r="WXO149" s="61"/>
      <c r="WXP149" s="83"/>
      <c r="WXQ149" s="57"/>
      <c r="WXR149" s="56"/>
      <c r="WXS149" s="59"/>
      <c r="WXT149" s="60"/>
      <c r="WXU149" s="61"/>
      <c r="WXV149" s="83"/>
      <c r="WXW149" s="57"/>
      <c r="WXX149" s="56"/>
      <c r="WXY149" s="59"/>
      <c r="WXZ149" s="60"/>
      <c r="WYA149" s="61"/>
      <c r="WYB149" s="83"/>
      <c r="WYC149" s="57"/>
      <c r="WYD149" s="56"/>
      <c r="WYE149" s="59"/>
      <c r="WYF149" s="60"/>
      <c r="WYG149" s="61"/>
      <c r="WYH149" s="83"/>
      <c r="WYI149" s="57"/>
      <c r="WYJ149" s="56"/>
      <c r="WYK149" s="59"/>
      <c r="WYL149" s="60"/>
      <c r="WYM149" s="61"/>
      <c r="WYN149" s="83"/>
      <c r="WYO149" s="57"/>
      <c r="WYP149" s="56"/>
      <c r="WYQ149" s="59"/>
      <c r="WYR149" s="60"/>
      <c r="WYS149" s="61"/>
      <c r="WYT149" s="83"/>
      <c r="WYU149" s="57"/>
      <c r="WYV149" s="56"/>
      <c r="WYW149" s="59"/>
      <c r="WYX149" s="60"/>
      <c r="WYY149" s="61"/>
      <c r="WYZ149" s="83"/>
      <c r="WZA149" s="57"/>
      <c r="WZB149" s="56"/>
      <c r="WZC149" s="59"/>
      <c r="WZD149" s="60"/>
      <c r="WZE149" s="61"/>
      <c r="WZF149" s="83"/>
      <c r="WZG149" s="57"/>
      <c r="WZH149" s="56"/>
      <c r="WZI149" s="59"/>
      <c r="WZJ149" s="60"/>
      <c r="WZK149" s="61"/>
      <c r="WZL149" s="83"/>
      <c r="WZM149" s="57"/>
      <c r="WZN149" s="56"/>
      <c r="WZO149" s="59"/>
      <c r="WZP149" s="60"/>
      <c r="WZQ149" s="61"/>
      <c r="WZR149" s="83"/>
      <c r="WZS149" s="57"/>
      <c r="WZT149" s="56"/>
      <c r="WZU149" s="59"/>
      <c r="WZV149" s="60"/>
      <c r="WZW149" s="61"/>
      <c r="WZX149" s="83"/>
      <c r="WZY149" s="57"/>
      <c r="WZZ149" s="56"/>
      <c r="XAA149" s="59"/>
      <c r="XAB149" s="60"/>
      <c r="XAC149" s="61"/>
      <c r="XAD149" s="83"/>
      <c r="XAE149" s="57"/>
      <c r="XAF149" s="56"/>
      <c r="XAG149" s="59"/>
      <c r="XAH149" s="60"/>
      <c r="XAI149" s="61"/>
      <c r="XAJ149" s="83"/>
      <c r="XAK149" s="57"/>
      <c r="XAL149" s="56"/>
      <c r="XAM149" s="59"/>
      <c r="XAN149" s="60"/>
      <c r="XAO149" s="61"/>
      <c r="XAP149" s="83"/>
      <c r="XAQ149" s="57"/>
      <c r="XAR149" s="56"/>
      <c r="XAS149" s="59"/>
      <c r="XAT149" s="60"/>
      <c r="XAU149" s="61"/>
      <c r="XAV149" s="83"/>
      <c r="XAW149" s="57"/>
      <c r="XAX149" s="56"/>
      <c r="XAY149" s="59"/>
      <c r="XAZ149" s="60"/>
      <c r="XBA149" s="61"/>
      <c r="XBB149" s="83"/>
      <c r="XBC149" s="57"/>
      <c r="XBD149" s="56"/>
      <c r="XBE149" s="59"/>
      <c r="XBF149" s="60"/>
      <c r="XBG149" s="61"/>
      <c r="XBH149" s="83"/>
      <c r="XBI149" s="57"/>
      <c r="XBJ149" s="56"/>
      <c r="XBK149" s="59"/>
      <c r="XBL149" s="60"/>
      <c r="XBM149" s="61"/>
      <c r="XBN149" s="83"/>
      <c r="XBO149" s="57"/>
      <c r="XBP149" s="56"/>
      <c r="XBQ149" s="59"/>
      <c r="XBR149" s="60"/>
      <c r="XBS149" s="61"/>
      <c r="XBT149" s="83"/>
      <c r="XBU149" s="57"/>
      <c r="XBV149" s="56"/>
      <c r="XBW149" s="59"/>
      <c r="XBX149" s="60"/>
      <c r="XBY149" s="61"/>
      <c r="XBZ149" s="83"/>
      <c r="XCA149" s="57"/>
      <c r="XCB149" s="56"/>
      <c r="XCC149" s="59"/>
      <c r="XCD149" s="60"/>
      <c r="XCE149" s="61"/>
      <c r="XCF149" s="83"/>
      <c r="XCG149" s="57"/>
      <c r="XCH149" s="56"/>
      <c r="XCI149" s="59"/>
      <c r="XCJ149" s="60"/>
      <c r="XCK149" s="61"/>
      <c r="XCL149" s="83"/>
      <c r="XCM149" s="57"/>
      <c r="XCN149" s="56"/>
      <c r="XCO149" s="59"/>
      <c r="XCP149" s="60"/>
      <c r="XCQ149" s="61"/>
      <c r="XCR149" s="83"/>
      <c r="XCS149" s="57"/>
      <c r="XCT149" s="56"/>
      <c r="XCU149" s="59"/>
      <c r="XCV149" s="60"/>
      <c r="XCW149" s="61"/>
      <c r="XCX149" s="83"/>
      <c r="XCY149" s="57"/>
      <c r="XCZ149" s="56"/>
      <c r="XDA149" s="59"/>
      <c r="XDB149" s="60"/>
      <c r="XDC149" s="61"/>
      <c r="XDD149" s="83"/>
      <c r="XDE149" s="57"/>
      <c r="XDF149" s="56"/>
      <c r="XDG149" s="59"/>
      <c r="XDH149" s="60"/>
      <c r="XDI149" s="61"/>
      <c r="XDJ149" s="83"/>
      <c r="XDK149" s="57"/>
      <c r="XDL149" s="56"/>
      <c r="XDM149" s="59"/>
      <c r="XDN149" s="60"/>
      <c r="XDO149" s="61"/>
      <c r="XDP149" s="83"/>
      <c r="XDQ149" s="57"/>
      <c r="XDR149" s="56"/>
      <c r="XDS149" s="59"/>
      <c r="XDT149" s="60"/>
      <c r="XDU149" s="61"/>
      <c r="XDV149" s="83"/>
      <c r="XDW149" s="57"/>
      <c r="XDX149" s="56"/>
      <c r="XDY149" s="59"/>
      <c r="XDZ149" s="60"/>
      <c r="XEA149" s="61"/>
      <c r="XEB149" s="83"/>
      <c r="XEC149" s="57"/>
      <c r="XED149" s="56"/>
      <c r="XEE149" s="59"/>
      <c r="XEF149" s="60"/>
      <c r="XEG149" s="61"/>
      <c r="XEH149" s="83"/>
      <c r="XEI149" s="57"/>
      <c r="XEJ149" s="56"/>
      <c r="XEK149" s="59"/>
      <c r="XEL149" s="60"/>
      <c r="XEM149" s="61"/>
      <c r="XEN149" s="83"/>
      <c r="XEO149" s="57"/>
      <c r="XEP149" s="56"/>
      <c r="XEQ149" s="59"/>
      <c r="XER149" s="60"/>
      <c r="XES149" s="61"/>
      <c r="XET149" s="83"/>
      <c r="XEU149" s="57"/>
      <c r="XEV149" s="56"/>
      <c r="XEW149" s="59"/>
      <c r="XEX149" s="60"/>
      <c r="XEY149" s="61"/>
      <c r="XEZ149" s="83"/>
      <c r="XFA149" s="57"/>
      <c r="XFB149" s="56"/>
      <c r="XFC149" s="59"/>
      <c r="XFD149" s="60"/>
    </row>
    <row r="150" spans="1:16384" ht="15" customHeight="1" x14ac:dyDescent="0.25">
      <c r="A150" s="18"/>
      <c r="B150" s="8"/>
      <c r="C150" s="8"/>
      <c r="D150" s="8"/>
      <c r="E150" s="300" t="s">
        <v>340</v>
      </c>
      <c r="F150" s="717" t="s">
        <v>324</v>
      </c>
      <c r="G150" s="717"/>
      <c r="H150" s="717"/>
      <c r="I150" s="717"/>
      <c r="J150" s="718"/>
      <c r="K150" s="191" t="s">
        <v>2</v>
      </c>
      <c r="L150" s="167">
        <v>4</v>
      </c>
      <c r="M150" s="55">
        <v>1</v>
      </c>
      <c r="N150" s="30">
        <f t="shared" ref="N150" si="19">+L150*M150</f>
        <v>4</v>
      </c>
      <c r="O150" s="30">
        <v>1</v>
      </c>
      <c r="P150" s="89">
        <f t="shared" ref="P150" si="20">+L150*O150</f>
        <v>4</v>
      </c>
      <c r="Q150" s="90"/>
      <c r="R150" s="8"/>
      <c r="S150" s="791"/>
      <c r="T150" s="45"/>
      <c r="U150" s="45"/>
      <c r="V150" s="45"/>
      <c r="W150" s="45"/>
      <c r="X150" s="45"/>
      <c r="Y150" s="45"/>
      <c r="Z150" s="45"/>
      <c r="AA150" s="45"/>
      <c r="AB150" s="45"/>
      <c r="AC150" s="45"/>
      <c r="AD150" s="45"/>
      <c r="AE150" s="45"/>
      <c r="AF150" s="45"/>
      <c r="AG150" s="45"/>
      <c r="AH150" s="45"/>
      <c r="AI150" s="45"/>
      <c r="AJ150" s="45"/>
      <c r="AK150" s="45"/>
      <c r="AL150" s="45"/>
      <c r="AM150" s="45"/>
      <c r="AN150" s="45"/>
      <c r="AO150" s="45"/>
      <c r="AP150" s="45"/>
      <c r="AQ150" s="45"/>
      <c r="AR150" s="45"/>
      <c r="AS150" s="45"/>
      <c r="CJ150" s="45"/>
      <c r="CK150" s="45"/>
      <c r="CL150" s="45"/>
      <c r="CM150" s="45"/>
      <c r="CN150" s="45"/>
      <c r="CO150" s="45"/>
      <c r="CP150" s="45"/>
      <c r="CQ150" s="45"/>
      <c r="CR150" s="45"/>
      <c r="CS150" s="45"/>
      <c r="CT150" s="45"/>
      <c r="CU150" s="45"/>
      <c r="CV150" s="45"/>
      <c r="CW150" s="45"/>
      <c r="CX150" s="45"/>
      <c r="CY150" s="45"/>
      <c r="CZ150" s="45"/>
      <c r="DA150" s="45"/>
      <c r="DB150" s="45"/>
      <c r="DC150" s="45"/>
      <c r="DD150" s="45"/>
      <c r="DE150" s="45"/>
      <c r="DF150" s="45"/>
      <c r="DG150" s="45"/>
      <c r="DH150" s="45"/>
      <c r="DI150" s="45"/>
      <c r="DJ150" s="45"/>
      <c r="DK150" s="45"/>
      <c r="DL150" s="45"/>
      <c r="DM150" s="45"/>
      <c r="DN150" s="45"/>
      <c r="DO150" s="45"/>
      <c r="DP150" s="45"/>
      <c r="DQ150" s="45"/>
      <c r="DR150" s="45"/>
      <c r="DS150" s="45"/>
      <c r="DT150" s="45"/>
      <c r="DU150" s="45"/>
      <c r="DV150" s="45"/>
      <c r="DW150" s="45"/>
      <c r="DX150" s="45"/>
      <c r="DY150" s="45"/>
      <c r="DZ150" s="45"/>
      <c r="EA150" s="45"/>
      <c r="EB150" s="45"/>
      <c r="EC150" s="45"/>
      <c r="ED150" s="45"/>
      <c r="EE150" s="45"/>
      <c r="EF150" s="45"/>
      <c r="EG150" s="45"/>
      <c r="EH150" s="45"/>
      <c r="EI150" s="45"/>
      <c r="EJ150" s="45"/>
      <c r="EK150" s="45"/>
      <c r="EL150" s="45"/>
      <c r="EM150" s="45"/>
      <c r="EN150" s="45"/>
      <c r="EO150" s="45"/>
      <c r="EP150" s="45"/>
      <c r="EQ150" s="45"/>
      <c r="ER150" s="45"/>
      <c r="ES150" s="45"/>
      <c r="ET150" s="45"/>
      <c r="EU150" s="45"/>
      <c r="EV150" s="45"/>
      <c r="EW150" s="45"/>
      <c r="EX150" s="45"/>
      <c r="EY150" s="45"/>
      <c r="EZ150" s="45"/>
      <c r="FA150" s="45"/>
      <c r="FB150" s="45"/>
      <c r="FC150" s="45"/>
      <c r="FD150" s="45"/>
      <c r="FE150" s="45"/>
      <c r="FF150" s="45"/>
      <c r="FG150" s="45"/>
      <c r="FH150" s="45"/>
      <c r="FI150" s="45"/>
      <c r="FJ150" s="45"/>
      <c r="FK150" s="45"/>
      <c r="FL150" s="45"/>
      <c r="FM150" s="45"/>
      <c r="FN150" s="45"/>
      <c r="FO150" s="45"/>
      <c r="FP150" s="45"/>
      <c r="FQ150" s="45"/>
      <c r="FR150" s="45"/>
      <c r="FS150" s="45"/>
      <c r="FT150" s="45"/>
      <c r="FU150" s="45"/>
      <c r="FV150" s="45"/>
      <c r="FW150" s="45"/>
      <c r="FX150" s="45"/>
      <c r="FY150" s="45"/>
      <c r="FZ150" s="45"/>
      <c r="GA150" s="45"/>
      <c r="GB150" s="45"/>
      <c r="GC150" s="45"/>
      <c r="GD150" s="45"/>
      <c r="GE150" s="45"/>
      <c r="GF150" s="45"/>
      <c r="GG150" s="45"/>
      <c r="GH150" s="45"/>
      <c r="GI150" s="45"/>
      <c r="GJ150" s="45"/>
      <c r="GK150" s="45"/>
      <c r="GL150" s="45"/>
      <c r="GM150" s="45"/>
      <c r="GN150" s="45"/>
      <c r="GO150" s="45"/>
      <c r="GP150" s="45"/>
      <c r="GQ150" s="45"/>
      <c r="GR150" s="45"/>
      <c r="GS150" s="45"/>
      <c r="GT150" s="45"/>
      <c r="GU150" s="45"/>
      <c r="GV150" s="45"/>
      <c r="GW150" s="45"/>
      <c r="GX150" s="45"/>
      <c r="GY150" s="45"/>
      <c r="GZ150" s="45"/>
      <c r="HA150" s="45"/>
      <c r="HB150" s="45"/>
      <c r="HC150" s="45"/>
      <c r="HD150" s="45"/>
      <c r="HE150" s="45"/>
      <c r="HF150" s="45"/>
      <c r="HG150" s="45"/>
      <c r="HH150" s="45"/>
      <c r="HI150" s="45"/>
      <c r="HJ150" s="45"/>
      <c r="HK150" s="45"/>
      <c r="HL150" s="45"/>
      <c r="HM150" s="45"/>
      <c r="HN150" s="45"/>
      <c r="HO150" s="45"/>
      <c r="HP150" s="45"/>
      <c r="HQ150" s="45"/>
      <c r="HR150" s="45"/>
      <c r="HS150" s="45"/>
      <c r="HT150" s="45"/>
      <c r="HU150" s="45"/>
      <c r="HV150" s="45"/>
      <c r="HW150" s="45"/>
      <c r="HX150" s="45"/>
      <c r="HY150" s="45"/>
      <c r="HZ150" s="45"/>
      <c r="IA150" s="45"/>
      <c r="IB150" s="45"/>
      <c r="IC150" s="45"/>
      <c r="ID150" s="45"/>
      <c r="IE150" s="45"/>
      <c r="IF150" s="45"/>
      <c r="IG150" s="45"/>
      <c r="IH150" s="45"/>
      <c r="II150" s="45"/>
      <c r="IJ150" s="45"/>
      <c r="IK150" s="45"/>
      <c r="IL150" s="45"/>
      <c r="IM150" s="45"/>
      <c r="IN150" s="45"/>
      <c r="IO150" s="45"/>
      <c r="IP150" s="45"/>
      <c r="IQ150" s="45"/>
      <c r="IR150" s="45"/>
      <c r="IS150" s="45"/>
      <c r="IT150" s="45"/>
      <c r="IU150" s="45"/>
      <c r="IV150" s="45"/>
      <c r="IW150" s="45"/>
      <c r="IX150" s="45"/>
      <c r="IY150" s="45"/>
      <c r="IZ150" s="45"/>
      <c r="JA150" s="45"/>
      <c r="JB150" s="45"/>
      <c r="JC150" s="45"/>
      <c r="JD150" s="45"/>
      <c r="JE150" s="45"/>
      <c r="JF150" s="45"/>
      <c r="JG150" s="45"/>
      <c r="JH150" s="45"/>
      <c r="JI150" s="45"/>
      <c r="JJ150" s="45"/>
      <c r="JK150" s="45"/>
      <c r="JL150" s="45"/>
      <c r="JM150" s="45"/>
      <c r="JN150" s="45"/>
      <c r="JO150" s="45"/>
      <c r="JP150" s="45"/>
      <c r="JQ150" s="45"/>
      <c r="JR150" s="45"/>
      <c r="JS150" s="45"/>
      <c r="JT150" s="45"/>
      <c r="JU150" s="45"/>
      <c r="JV150" s="45"/>
      <c r="JW150" s="45"/>
      <c r="JX150" s="45"/>
      <c r="JY150" s="45"/>
      <c r="JZ150" s="45"/>
      <c r="KA150" s="45"/>
      <c r="KB150" s="45"/>
      <c r="KC150" s="45"/>
      <c r="KD150" s="45"/>
      <c r="KE150" s="45"/>
      <c r="KF150" s="45"/>
      <c r="KG150" s="45"/>
      <c r="KH150" s="45"/>
      <c r="KI150" s="45"/>
      <c r="KJ150" s="45"/>
      <c r="KK150" s="45"/>
      <c r="KL150" s="45"/>
      <c r="KM150" s="45"/>
      <c r="KN150" s="45"/>
      <c r="KO150" s="45"/>
      <c r="KP150" s="45"/>
      <c r="KQ150" s="45"/>
      <c r="KR150" s="45"/>
      <c r="KS150" s="45"/>
      <c r="KT150" s="45"/>
      <c r="KU150" s="45"/>
    </row>
    <row r="151" spans="1:16384" x14ac:dyDescent="0.25">
      <c r="A151" s="18"/>
      <c r="B151" s="8"/>
      <c r="C151" s="8"/>
      <c r="D151" s="8"/>
      <c r="E151" s="299" t="s">
        <v>341</v>
      </c>
      <c r="F151" s="863" t="s">
        <v>140</v>
      </c>
      <c r="G151" s="863"/>
      <c r="H151" s="863"/>
      <c r="I151" s="863"/>
      <c r="J151" s="864"/>
      <c r="K151" s="191" t="s">
        <v>2</v>
      </c>
      <c r="L151" s="167">
        <v>3</v>
      </c>
      <c r="M151" s="55">
        <v>1</v>
      </c>
      <c r="N151" s="30">
        <f t="shared" ref="N151" si="21">+L151*M151</f>
        <v>3</v>
      </c>
      <c r="O151" s="30">
        <v>1</v>
      </c>
      <c r="P151" s="89">
        <f t="shared" ref="P151" si="22">+L151*O151</f>
        <v>3</v>
      </c>
      <c r="Q151" s="722" t="s">
        <v>219</v>
      </c>
      <c r="R151" s="788"/>
      <c r="S151" s="791"/>
      <c r="T151" s="45"/>
      <c r="U151" s="45"/>
      <c r="V151" s="45"/>
      <c r="W151" s="45"/>
      <c r="X151" s="45"/>
      <c r="Y151" s="45"/>
      <c r="Z151" s="45"/>
      <c r="AA151" s="45"/>
      <c r="AB151" s="45"/>
      <c r="AC151" s="45"/>
      <c r="AD151" s="45"/>
      <c r="AE151" s="45"/>
      <c r="AF151" s="45"/>
      <c r="AG151" s="45"/>
      <c r="AH151" s="45"/>
      <c r="AI151" s="45"/>
      <c r="AJ151" s="45"/>
      <c r="AK151" s="45"/>
      <c r="AL151" s="45"/>
      <c r="AM151" s="45"/>
      <c r="AN151" s="45"/>
      <c r="AO151" s="45"/>
      <c r="AP151" s="45"/>
      <c r="AQ151" s="45"/>
      <c r="AR151" s="45"/>
      <c r="AS151" s="45"/>
      <c r="CJ151" s="45"/>
      <c r="CK151" s="45"/>
      <c r="CL151" s="45"/>
      <c r="CM151" s="45"/>
      <c r="CN151" s="45"/>
      <c r="CO151" s="45"/>
      <c r="CP151" s="45"/>
      <c r="CQ151" s="45"/>
      <c r="CR151" s="45"/>
      <c r="CS151" s="45"/>
      <c r="CT151" s="45"/>
      <c r="CU151" s="45"/>
      <c r="CV151" s="45"/>
      <c r="CW151" s="45"/>
      <c r="CX151" s="45"/>
      <c r="CY151" s="45"/>
      <c r="CZ151" s="45"/>
      <c r="DA151" s="45"/>
      <c r="DB151" s="45"/>
      <c r="DC151" s="45"/>
      <c r="DD151" s="45"/>
      <c r="DE151" s="45"/>
      <c r="DF151" s="45"/>
      <c r="DG151" s="45"/>
      <c r="DH151" s="45"/>
      <c r="DI151" s="45"/>
      <c r="DJ151" s="45"/>
      <c r="DK151" s="45"/>
      <c r="DL151" s="45"/>
      <c r="DM151" s="45"/>
      <c r="DN151" s="45"/>
      <c r="DO151" s="45"/>
      <c r="DP151" s="45"/>
      <c r="DQ151" s="45"/>
      <c r="DR151" s="45"/>
      <c r="DS151" s="45"/>
      <c r="DT151" s="45"/>
      <c r="DU151" s="45"/>
      <c r="DV151" s="45"/>
      <c r="DW151" s="45"/>
      <c r="DX151" s="45"/>
      <c r="DY151" s="45"/>
      <c r="DZ151" s="45"/>
      <c r="EA151" s="45"/>
      <c r="EB151" s="45"/>
      <c r="EC151" s="45"/>
      <c r="ED151" s="45"/>
      <c r="EE151" s="45"/>
      <c r="EF151" s="45"/>
      <c r="EG151" s="45"/>
      <c r="EH151" s="45"/>
      <c r="EI151" s="45"/>
      <c r="EJ151" s="45"/>
      <c r="EK151" s="45"/>
      <c r="EL151" s="45"/>
      <c r="EM151" s="45"/>
      <c r="EN151" s="45"/>
      <c r="EO151" s="45"/>
      <c r="EP151" s="45"/>
      <c r="EQ151" s="45"/>
      <c r="ER151" s="45"/>
      <c r="ES151" s="45"/>
      <c r="ET151" s="45"/>
      <c r="EU151" s="45"/>
      <c r="EV151" s="45"/>
      <c r="EW151" s="45"/>
      <c r="EX151" s="45"/>
      <c r="EY151" s="45"/>
      <c r="EZ151" s="45"/>
      <c r="FA151" s="45"/>
      <c r="FB151" s="45"/>
      <c r="FC151" s="45"/>
      <c r="FD151" s="45"/>
      <c r="FE151" s="45"/>
      <c r="FF151" s="45"/>
      <c r="FG151" s="45"/>
      <c r="FH151" s="45"/>
      <c r="FI151" s="45"/>
      <c r="FJ151" s="45"/>
      <c r="FK151" s="45"/>
      <c r="FL151" s="45"/>
      <c r="FM151" s="45"/>
      <c r="FN151" s="45"/>
      <c r="FO151" s="45"/>
      <c r="FP151" s="45"/>
      <c r="FQ151" s="45"/>
      <c r="FR151" s="45"/>
      <c r="FS151" s="45"/>
      <c r="FT151" s="45"/>
      <c r="FU151" s="45"/>
      <c r="FV151" s="45"/>
      <c r="FW151" s="45"/>
      <c r="FX151" s="45"/>
      <c r="FY151" s="45"/>
      <c r="FZ151" s="45"/>
      <c r="GA151" s="45"/>
      <c r="GB151" s="45"/>
      <c r="GC151" s="45"/>
      <c r="GD151" s="45"/>
      <c r="GE151" s="45"/>
      <c r="GF151" s="45"/>
      <c r="GG151" s="45"/>
      <c r="GH151" s="45"/>
      <c r="GI151" s="45"/>
      <c r="GJ151" s="45"/>
      <c r="GK151" s="45"/>
      <c r="GL151" s="45"/>
      <c r="GM151" s="45"/>
      <c r="GN151" s="45"/>
      <c r="GO151" s="45"/>
      <c r="GP151" s="45"/>
      <c r="GQ151" s="45"/>
      <c r="GR151" s="45"/>
      <c r="GS151" s="45"/>
      <c r="GT151" s="45"/>
      <c r="GU151" s="45"/>
      <c r="GV151" s="45"/>
      <c r="GW151" s="45"/>
      <c r="GX151" s="45"/>
      <c r="GY151" s="45"/>
      <c r="GZ151" s="45"/>
      <c r="HA151" s="45"/>
      <c r="HB151" s="45"/>
      <c r="HC151" s="45"/>
      <c r="HD151" s="45"/>
      <c r="HE151" s="45"/>
      <c r="HF151" s="45"/>
      <c r="HG151" s="45"/>
      <c r="HH151" s="45"/>
      <c r="HI151" s="45"/>
      <c r="HJ151" s="45"/>
      <c r="HK151" s="45"/>
      <c r="HL151" s="45"/>
      <c r="HM151" s="45"/>
      <c r="HN151" s="45"/>
      <c r="HO151" s="45"/>
      <c r="HP151" s="45"/>
      <c r="HQ151" s="45"/>
      <c r="HR151" s="45"/>
      <c r="HS151" s="45"/>
      <c r="HT151" s="45"/>
      <c r="HU151" s="45"/>
      <c r="HV151" s="45"/>
      <c r="HW151" s="45"/>
      <c r="HX151" s="45"/>
      <c r="HY151" s="45"/>
      <c r="HZ151" s="45"/>
      <c r="IA151" s="45"/>
      <c r="IB151" s="45"/>
      <c r="IC151" s="45"/>
      <c r="ID151" s="45"/>
      <c r="IE151" s="45"/>
      <c r="IF151" s="45"/>
      <c r="IG151" s="45"/>
      <c r="IH151" s="45"/>
      <c r="II151" s="45"/>
      <c r="IJ151" s="45"/>
      <c r="IK151" s="45"/>
      <c r="IL151" s="45"/>
      <c r="IM151" s="45"/>
      <c r="IN151" s="45"/>
      <c r="IO151" s="45"/>
      <c r="IP151" s="45"/>
      <c r="IQ151" s="45"/>
      <c r="IR151" s="45"/>
      <c r="IS151" s="45"/>
      <c r="IT151" s="45"/>
      <c r="IU151" s="45"/>
      <c r="IV151" s="45"/>
      <c r="IW151" s="45"/>
      <c r="IX151" s="45"/>
      <c r="IY151" s="45"/>
      <c r="IZ151" s="45"/>
      <c r="JA151" s="45"/>
      <c r="JB151" s="45"/>
      <c r="JC151" s="45"/>
      <c r="JD151" s="45"/>
      <c r="JE151" s="45"/>
      <c r="JF151" s="45"/>
      <c r="JG151" s="45"/>
      <c r="JH151" s="45"/>
      <c r="JI151" s="45"/>
      <c r="JJ151" s="45"/>
      <c r="JK151" s="45"/>
      <c r="JL151" s="45"/>
      <c r="JM151" s="45"/>
      <c r="JN151" s="45"/>
      <c r="JO151" s="45"/>
      <c r="JP151" s="45"/>
      <c r="JQ151" s="45"/>
      <c r="JR151" s="45"/>
      <c r="JS151" s="45"/>
      <c r="JT151" s="45"/>
      <c r="JU151" s="45"/>
      <c r="JV151" s="45"/>
      <c r="JW151" s="45"/>
      <c r="JX151" s="45"/>
      <c r="JY151" s="45"/>
      <c r="JZ151" s="45"/>
      <c r="KA151" s="45"/>
      <c r="KB151" s="45"/>
      <c r="KC151" s="45"/>
      <c r="KD151" s="45"/>
      <c r="KE151" s="45"/>
      <c r="KF151" s="45"/>
      <c r="KG151" s="45"/>
      <c r="KH151" s="45"/>
      <c r="KI151" s="45"/>
      <c r="KJ151" s="45"/>
      <c r="KK151" s="45"/>
      <c r="KL151" s="45"/>
      <c r="KM151" s="45"/>
      <c r="KN151" s="45"/>
      <c r="KO151" s="45"/>
      <c r="KP151" s="45"/>
      <c r="KQ151" s="45"/>
      <c r="KR151" s="45"/>
      <c r="KS151" s="45"/>
      <c r="KT151" s="45"/>
      <c r="KU151" s="45"/>
    </row>
    <row r="152" spans="1:16384" ht="15.75" thickBot="1" x14ac:dyDescent="0.3">
      <c r="A152" s="181"/>
      <c r="B152" s="13"/>
      <c r="C152" s="13"/>
      <c r="D152" s="13"/>
      <c r="E152" s="13"/>
      <c r="F152" s="182"/>
      <c r="G152" s="13"/>
      <c r="H152" s="66"/>
      <c r="I152" s="67"/>
      <c r="J152" s="285"/>
      <c r="K152" s="183"/>
      <c r="L152" s="152"/>
      <c r="M152" s="160" t="s">
        <v>174</v>
      </c>
      <c r="N152" s="161">
        <f>SUM(N149:N151)</f>
        <v>12</v>
      </c>
      <c r="O152" s="160" t="s">
        <v>175</v>
      </c>
      <c r="P152" s="162">
        <f>SUM(P149:P151)</f>
        <v>12</v>
      </c>
      <c r="Q152" s="130">
        <f>+N152/P152*10</f>
        <v>10</v>
      </c>
      <c r="R152" s="163" t="str">
        <f>+IF(Q152&lt;7,"INACEPTABLE","ACEPTABLE")</f>
        <v>ACEPTABLE</v>
      </c>
      <c r="S152" s="792"/>
      <c r="T152" s="45"/>
      <c r="U152" s="45"/>
      <c r="V152" s="45"/>
      <c r="W152" s="45"/>
      <c r="AA152" s="45"/>
      <c r="AB152" s="45"/>
      <c r="AC152" s="45"/>
      <c r="AD152" s="45"/>
      <c r="AE152" s="45"/>
      <c r="AF152" s="45"/>
      <c r="AG152" s="45"/>
      <c r="AH152" s="45"/>
      <c r="AI152" s="45"/>
      <c r="AJ152" s="45"/>
      <c r="AK152" s="45"/>
      <c r="AL152" s="45"/>
      <c r="AM152" s="45"/>
      <c r="AN152" s="45"/>
      <c r="AO152" s="45"/>
      <c r="AP152" s="45"/>
      <c r="AQ152" s="45"/>
      <c r="AR152" s="45"/>
      <c r="AS152" s="45"/>
      <c r="CJ152" s="45"/>
      <c r="CK152" s="45"/>
      <c r="CL152" s="45"/>
      <c r="CM152" s="45"/>
      <c r="CN152" s="45"/>
      <c r="CO152" s="45"/>
      <c r="CP152" s="45"/>
      <c r="CQ152" s="45"/>
      <c r="CR152" s="45"/>
      <c r="CS152" s="45"/>
      <c r="CT152" s="45"/>
      <c r="CU152" s="45"/>
      <c r="CV152" s="45"/>
      <c r="CW152" s="45"/>
      <c r="CX152" s="45"/>
      <c r="CY152" s="45"/>
      <c r="CZ152" s="45"/>
      <c r="DA152" s="45"/>
      <c r="DB152" s="45"/>
      <c r="DC152" s="45"/>
      <c r="DD152" s="45"/>
      <c r="DE152" s="45"/>
      <c r="DF152" s="45"/>
      <c r="DG152" s="45"/>
      <c r="DH152" s="45"/>
      <c r="DI152" s="45"/>
      <c r="DJ152" s="45"/>
      <c r="DK152" s="45"/>
      <c r="DL152" s="45"/>
      <c r="DM152" s="45"/>
      <c r="DN152" s="45"/>
      <c r="DO152" s="45"/>
      <c r="DP152" s="45"/>
      <c r="DQ152" s="45"/>
      <c r="DR152" s="45"/>
      <c r="DS152" s="45"/>
      <c r="DT152" s="45"/>
      <c r="DU152" s="45"/>
      <c r="DV152" s="45"/>
      <c r="DW152" s="45"/>
      <c r="DX152" s="45"/>
      <c r="DY152" s="45"/>
      <c r="DZ152" s="45"/>
      <c r="EA152" s="45"/>
      <c r="EB152" s="45"/>
      <c r="EC152" s="45"/>
      <c r="ED152" s="45"/>
      <c r="EE152" s="45"/>
      <c r="EF152" s="45"/>
      <c r="EG152" s="45"/>
      <c r="EH152" s="45"/>
      <c r="EI152" s="45"/>
      <c r="EJ152" s="45"/>
      <c r="EK152" s="45"/>
      <c r="EL152" s="45"/>
      <c r="EM152" s="45"/>
      <c r="EN152" s="45"/>
      <c r="EO152" s="45"/>
      <c r="EP152" s="45"/>
      <c r="EQ152" s="45"/>
      <c r="ER152" s="45"/>
      <c r="ES152" s="45"/>
      <c r="ET152" s="45"/>
      <c r="EU152" s="45"/>
      <c r="EV152" s="45"/>
      <c r="EW152" s="45"/>
      <c r="EX152" s="45"/>
      <c r="EY152" s="45"/>
      <c r="EZ152" s="45"/>
      <c r="FA152" s="45"/>
      <c r="FB152" s="45"/>
      <c r="FC152" s="45"/>
      <c r="FD152" s="45"/>
      <c r="FE152" s="45"/>
      <c r="FF152" s="45"/>
      <c r="FG152" s="45"/>
      <c r="FH152" s="45"/>
      <c r="FI152" s="45"/>
      <c r="FJ152" s="45"/>
      <c r="FK152" s="45"/>
      <c r="FL152" s="45"/>
      <c r="FM152" s="45"/>
      <c r="FN152" s="45"/>
      <c r="FO152" s="45"/>
      <c r="FP152" s="45"/>
      <c r="FQ152" s="45"/>
      <c r="FR152" s="45"/>
      <c r="FS152" s="45"/>
      <c r="FT152" s="45"/>
      <c r="FU152" s="45"/>
      <c r="FV152" s="45"/>
      <c r="FW152" s="45"/>
      <c r="FX152" s="45"/>
      <c r="FY152" s="45"/>
      <c r="FZ152" s="45"/>
      <c r="GA152" s="45"/>
      <c r="GB152" s="45"/>
      <c r="GC152" s="45"/>
      <c r="GD152" s="45"/>
      <c r="GE152" s="45"/>
      <c r="GF152" s="45"/>
      <c r="GG152" s="45"/>
      <c r="GH152" s="45"/>
      <c r="GI152" s="45"/>
      <c r="GJ152" s="45"/>
      <c r="GK152" s="45"/>
      <c r="GL152" s="45"/>
      <c r="GM152" s="45"/>
      <c r="GN152" s="45"/>
      <c r="GO152" s="45"/>
      <c r="GP152" s="45"/>
      <c r="GQ152" s="45"/>
      <c r="GR152" s="45"/>
      <c r="GS152" s="45"/>
      <c r="GT152" s="45"/>
      <c r="GU152" s="45"/>
      <c r="GV152" s="45"/>
      <c r="GW152" s="45"/>
      <c r="GX152" s="45"/>
      <c r="GY152" s="45"/>
      <c r="GZ152" s="45"/>
      <c r="HA152" s="45"/>
      <c r="HB152" s="45"/>
      <c r="HC152" s="45"/>
      <c r="HD152" s="45"/>
      <c r="HE152" s="45"/>
      <c r="HF152" s="45"/>
      <c r="HG152" s="45"/>
      <c r="HH152" s="45"/>
      <c r="HI152" s="45"/>
      <c r="HJ152" s="45"/>
      <c r="HK152" s="45"/>
      <c r="HL152" s="45"/>
      <c r="HM152" s="45"/>
      <c r="HN152" s="45"/>
      <c r="HO152" s="45"/>
      <c r="HP152" s="45"/>
      <c r="HQ152" s="45"/>
      <c r="HR152" s="45"/>
      <c r="HS152" s="45"/>
      <c r="HT152" s="45"/>
      <c r="HU152" s="45"/>
      <c r="HV152" s="45"/>
      <c r="HW152" s="45"/>
      <c r="HX152" s="45"/>
      <c r="HY152" s="45"/>
      <c r="HZ152" s="45"/>
      <c r="IA152" s="45"/>
      <c r="IB152" s="45"/>
      <c r="IC152" s="45"/>
      <c r="ID152" s="45"/>
      <c r="IE152" s="45"/>
      <c r="IF152" s="45"/>
      <c r="IG152" s="45"/>
      <c r="IH152" s="45"/>
      <c r="II152" s="45"/>
      <c r="IJ152" s="45"/>
      <c r="IK152" s="45"/>
      <c r="IL152" s="45"/>
      <c r="IM152" s="45"/>
      <c r="IN152" s="45"/>
      <c r="IO152" s="45"/>
      <c r="IP152" s="45"/>
      <c r="IQ152" s="45"/>
      <c r="IR152" s="45"/>
      <c r="IS152" s="45"/>
      <c r="IT152" s="45"/>
      <c r="IU152" s="45"/>
      <c r="IV152" s="45"/>
      <c r="IW152" s="45"/>
      <c r="IX152" s="45"/>
      <c r="IY152" s="45"/>
      <c r="IZ152" s="45"/>
      <c r="JA152" s="45"/>
      <c r="JB152" s="45"/>
      <c r="JC152" s="45"/>
      <c r="JD152" s="45"/>
      <c r="JE152" s="45"/>
      <c r="JF152" s="45"/>
      <c r="JG152" s="45"/>
      <c r="JH152" s="45"/>
      <c r="JI152" s="45"/>
      <c r="JJ152" s="45"/>
      <c r="JK152" s="45"/>
      <c r="JL152" s="45"/>
      <c r="JM152" s="45"/>
      <c r="JN152" s="45"/>
      <c r="JO152" s="45"/>
      <c r="JP152" s="45"/>
      <c r="JQ152" s="45"/>
      <c r="JR152" s="45"/>
      <c r="JS152" s="45"/>
      <c r="JT152" s="45"/>
      <c r="JU152" s="45"/>
      <c r="JV152" s="45"/>
      <c r="JW152" s="45"/>
      <c r="JX152" s="45"/>
      <c r="JY152" s="45"/>
      <c r="JZ152" s="45"/>
      <c r="KA152" s="45"/>
      <c r="KB152" s="45"/>
      <c r="KC152" s="45"/>
      <c r="KD152" s="45"/>
      <c r="KE152" s="45"/>
      <c r="KF152" s="45"/>
      <c r="KG152" s="45"/>
      <c r="KH152" s="45"/>
      <c r="KI152" s="45"/>
      <c r="KJ152" s="45"/>
      <c r="KK152" s="45"/>
      <c r="KL152" s="45"/>
      <c r="KM152" s="45"/>
      <c r="KN152" s="45"/>
      <c r="KO152" s="45"/>
      <c r="KP152" s="45"/>
      <c r="KQ152" s="45"/>
      <c r="KR152" s="45"/>
      <c r="KS152" s="45"/>
      <c r="KT152" s="45"/>
      <c r="KU152" s="45"/>
    </row>
    <row r="153" spans="1:16384" ht="15.75" thickBot="1" x14ac:dyDescent="0.3">
      <c r="A153" s="49"/>
      <c r="B153" s="8"/>
      <c r="C153" s="8"/>
      <c r="D153" s="8"/>
      <c r="E153" s="8"/>
      <c r="F153" s="9"/>
      <c r="G153" s="8"/>
      <c r="H153" s="185"/>
      <c r="I153" s="186"/>
      <c r="J153" s="73"/>
      <c r="K153" s="73"/>
      <c r="L153" s="187"/>
      <c r="M153" s="155"/>
      <c r="N153" s="74"/>
      <c r="O153" s="155"/>
      <c r="P153" s="74"/>
      <c r="Q153" s="54"/>
      <c r="R153" s="53"/>
      <c r="S153" s="126"/>
      <c r="T153" s="45"/>
      <c r="U153" s="45"/>
      <c r="V153" s="45"/>
      <c r="W153" s="45"/>
      <c r="AA153" s="45"/>
      <c r="AB153" s="45"/>
      <c r="AC153" s="45"/>
      <c r="AD153" s="45"/>
      <c r="AE153" s="45"/>
      <c r="AF153" s="45"/>
      <c r="AG153" s="45"/>
      <c r="AH153" s="45"/>
      <c r="AI153" s="45"/>
      <c r="AJ153" s="45"/>
      <c r="AK153" s="45"/>
      <c r="AL153" s="45"/>
      <c r="AM153" s="45"/>
      <c r="AN153" s="45"/>
      <c r="AO153" s="45"/>
      <c r="AP153" s="45"/>
      <c r="AQ153" s="45"/>
      <c r="AR153" s="45"/>
      <c r="AS153" s="45"/>
      <c r="CJ153" s="45"/>
      <c r="CK153" s="45"/>
      <c r="CL153" s="45"/>
      <c r="CM153" s="45"/>
      <c r="CN153" s="45"/>
      <c r="CO153" s="45"/>
      <c r="CP153" s="45"/>
      <c r="CQ153" s="45"/>
      <c r="CR153" s="45"/>
      <c r="CS153" s="45"/>
      <c r="CT153" s="45"/>
      <c r="CU153" s="45"/>
      <c r="CV153" s="45"/>
      <c r="CW153" s="45"/>
      <c r="CX153" s="45"/>
      <c r="CY153" s="45"/>
      <c r="CZ153" s="45"/>
      <c r="DA153" s="45"/>
      <c r="DB153" s="45"/>
      <c r="DC153" s="45"/>
      <c r="DD153" s="45"/>
      <c r="DE153" s="45"/>
      <c r="DF153" s="45"/>
      <c r="DG153" s="45"/>
      <c r="DH153" s="45"/>
      <c r="DI153" s="45"/>
      <c r="DJ153" s="45"/>
      <c r="DK153" s="45"/>
      <c r="DL153" s="45"/>
      <c r="DM153" s="45"/>
      <c r="DN153" s="45"/>
      <c r="DO153" s="45"/>
      <c r="DP153" s="45"/>
      <c r="DQ153" s="45"/>
      <c r="DR153" s="45"/>
      <c r="DS153" s="45"/>
      <c r="DT153" s="45"/>
      <c r="DU153" s="45"/>
      <c r="DV153" s="45"/>
      <c r="DW153" s="45"/>
      <c r="DX153" s="45"/>
      <c r="DY153" s="45"/>
      <c r="DZ153" s="45"/>
      <c r="EA153" s="45"/>
      <c r="EB153" s="45"/>
      <c r="EC153" s="45"/>
      <c r="ED153" s="45"/>
      <c r="EE153" s="45"/>
      <c r="EF153" s="45"/>
      <c r="EG153" s="45"/>
      <c r="EH153" s="45"/>
      <c r="EI153" s="45"/>
      <c r="EJ153" s="45"/>
      <c r="EK153" s="45"/>
      <c r="EL153" s="45"/>
      <c r="EM153" s="45"/>
      <c r="EN153" s="45"/>
      <c r="EO153" s="45"/>
      <c r="EP153" s="45"/>
      <c r="EQ153" s="45"/>
      <c r="ER153" s="45"/>
      <c r="ES153" s="45"/>
      <c r="ET153" s="45"/>
      <c r="EU153" s="45"/>
      <c r="EV153" s="45"/>
      <c r="EW153" s="45"/>
      <c r="EX153" s="45"/>
      <c r="EY153" s="45"/>
      <c r="EZ153" s="45"/>
      <c r="FA153" s="45"/>
      <c r="FB153" s="45"/>
      <c r="FC153" s="45"/>
      <c r="FD153" s="45"/>
      <c r="FE153" s="45"/>
      <c r="FF153" s="45"/>
      <c r="FG153" s="45"/>
      <c r="FH153" s="45"/>
      <c r="FI153" s="45"/>
      <c r="FJ153" s="45"/>
      <c r="FK153" s="45"/>
      <c r="FL153" s="45"/>
      <c r="FM153" s="45"/>
      <c r="FN153" s="45"/>
      <c r="FO153" s="45"/>
      <c r="FP153" s="45"/>
      <c r="FQ153" s="45"/>
      <c r="FR153" s="45"/>
      <c r="FS153" s="45"/>
      <c r="FT153" s="45"/>
      <c r="FU153" s="45"/>
      <c r="FV153" s="45"/>
      <c r="FW153" s="45"/>
      <c r="FX153" s="45"/>
      <c r="FY153" s="45"/>
      <c r="FZ153" s="45"/>
      <c r="GA153" s="45"/>
      <c r="GB153" s="45"/>
      <c r="GC153" s="45"/>
      <c r="GD153" s="45"/>
      <c r="GE153" s="45"/>
      <c r="GF153" s="45"/>
      <c r="GG153" s="45"/>
      <c r="GH153" s="45"/>
      <c r="GI153" s="45"/>
      <c r="GJ153" s="45"/>
      <c r="GK153" s="45"/>
      <c r="GL153" s="45"/>
      <c r="GM153" s="45"/>
      <c r="GN153" s="45"/>
      <c r="GO153" s="45"/>
      <c r="GP153" s="45"/>
      <c r="GQ153" s="45"/>
      <c r="GR153" s="45"/>
      <c r="GS153" s="45"/>
      <c r="GT153" s="45"/>
      <c r="GU153" s="45"/>
      <c r="GV153" s="45"/>
      <c r="GW153" s="45"/>
      <c r="GX153" s="45"/>
      <c r="GY153" s="45"/>
      <c r="GZ153" s="45"/>
      <c r="HA153" s="45"/>
      <c r="HB153" s="45"/>
      <c r="HC153" s="45"/>
      <c r="HD153" s="45"/>
      <c r="HE153" s="45"/>
      <c r="HF153" s="45"/>
      <c r="HG153" s="45"/>
      <c r="HH153" s="45"/>
      <c r="HI153" s="45"/>
      <c r="HJ153" s="45"/>
      <c r="HK153" s="45"/>
      <c r="HL153" s="45"/>
      <c r="HM153" s="45"/>
      <c r="HN153" s="45"/>
      <c r="HO153" s="45"/>
      <c r="HP153" s="45"/>
      <c r="HQ153" s="45"/>
      <c r="HR153" s="45"/>
      <c r="HS153" s="45"/>
      <c r="HT153" s="45"/>
      <c r="HU153" s="45"/>
      <c r="HV153" s="45"/>
      <c r="HW153" s="45"/>
      <c r="HX153" s="45"/>
      <c r="HY153" s="45"/>
      <c r="HZ153" s="45"/>
      <c r="IA153" s="45"/>
      <c r="IB153" s="45"/>
      <c r="IC153" s="45"/>
      <c r="ID153" s="45"/>
      <c r="IE153" s="45"/>
      <c r="IF153" s="45"/>
      <c r="IG153" s="45"/>
      <c r="IH153" s="45"/>
      <c r="II153" s="45"/>
      <c r="IJ153" s="45"/>
      <c r="IK153" s="45"/>
      <c r="IL153" s="45"/>
      <c r="IM153" s="45"/>
      <c r="IN153" s="45"/>
      <c r="IO153" s="45"/>
      <c r="IP153" s="45"/>
      <c r="IQ153" s="45"/>
      <c r="IR153" s="45"/>
      <c r="IS153" s="45"/>
      <c r="IT153" s="45"/>
      <c r="IU153" s="45"/>
      <c r="IV153" s="45"/>
      <c r="IW153" s="45"/>
      <c r="IX153" s="45"/>
      <c r="IY153" s="45"/>
      <c r="IZ153" s="45"/>
      <c r="JA153" s="45"/>
      <c r="JB153" s="45"/>
      <c r="JC153" s="45"/>
      <c r="JD153" s="45"/>
      <c r="JE153" s="45"/>
      <c r="JF153" s="45"/>
      <c r="JG153" s="45"/>
      <c r="JH153" s="45"/>
      <c r="JI153" s="45"/>
      <c r="JJ153" s="45"/>
      <c r="JK153" s="45"/>
      <c r="JL153" s="45"/>
      <c r="JM153" s="45"/>
      <c r="JN153" s="45"/>
      <c r="JO153" s="45"/>
      <c r="JP153" s="45"/>
      <c r="JQ153" s="45"/>
      <c r="JR153" s="45"/>
      <c r="JS153" s="45"/>
      <c r="JT153" s="45"/>
      <c r="JU153" s="45"/>
      <c r="JV153" s="45"/>
      <c r="JW153" s="45"/>
      <c r="JX153" s="45"/>
      <c r="JY153" s="45"/>
      <c r="JZ153" s="45"/>
      <c r="KA153" s="45"/>
      <c r="KB153" s="45"/>
      <c r="KC153" s="45"/>
      <c r="KD153" s="45"/>
      <c r="KE153" s="45"/>
      <c r="KF153" s="45"/>
      <c r="KG153" s="45"/>
      <c r="KH153" s="45"/>
      <c r="KI153" s="45"/>
      <c r="KJ153" s="45"/>
      <c r="KK153" s="45"/>
      <c r="KL153" s="45"/>
      <c r="KM153" s="45"/>
      <c r="KN153" s="45"/>
      <c r="KO153" s="45"/>
      <c r="KP153" s="45"/>
      <c r="KQ153" s="45"/>
      <c r="KR153" s="45"/>
      <c r="KS153" s="45"/>
      <c r="KT153" s="45"/>
      <c r="KU153" s="45"/>
    </row>
    <row r="154" spans="1:16384" ht="15.75" thickBot="1" x14ac:dyDescent="0.3">
      <c r="A154" s="49"/>
      <c r="B154" s="8"/>
      <c r="C154" s="8"/>
      <c r="D154" s="869" t="s">
        <v>223</v>
      </c>
      <c r="E154" s="870"/>
      <c r="F154" s="870"/>
      <c r="G154" s="870"/>
      <c r="H154" s="870"/>
      <c r="I154" s="870"/>
      <c r="J154" s="870"/>
      <c r="K154" s="871"/>
      <c r="L154" s="365" t="s">
        <v>224</v>
      </c>
      <c r="M154" s="205" t="s">
        <v>270</v>
      </c>
      <c r="N154" s="20"/>
      <c r="O154" s="20"/>
      <c r="P154" s="150"/>
      <c r="Q154" s="20"/>
      <c r="R154" s="20"/>
      <c r="S154" s="134"/>
      <c r="T154" s="45"/>
      <c r="U154" s="45"/>
      <c r="V154" s="45"/>
      <c r="W154" s="45"/>
      <c r="AA154" s="45"/>
      <c r="AB154" s="45"/>
      <c r="AC154" s="45"/>
      <c r="AD154" s="45"/>
      <c r="AE154" s="45"/>
      <c r="AF154" s="45"/>
      <c r="AG154" s="45"/>
      <c r="AH154" s="45"/>
      <c r="AI154" s="45"/>
      <c r="AJ154" s="45"/>
      <c r="AK154" s="45"/>
      <c r="AL154" s="45"/>
      <c r="AM154" s="45"/>
      <c r="AN154" s="45"/>
      <c r="AO154" s="45"/>
      <c r="AP154" s="45"/>
      <c r="AQ154" s="45"/>
      <c r="AR154" s="45"/>
      <c r="AS154" s="45"/>
    </row>
    <row r="155" spans="1:16384" ht="15.75" thickBot="1" x14ac:dyDescent="0.3">
      <c r="A155" s="49"/>
      <c r="B155" s="8"/>
      <c r="C155" s="8"/>
      <c r="D155" s="8"/>
      <c r="E155" s="8"/>
      <c r="F155" s="9"/>
      <c r="G155" s="8"/>
      <c r="H155" s="72"/>
      <c r="I155" s="184"/>
      <c r="J155" s="184"/>
      <c r="K155" s="184"/>
      <c r="L155" s="190"/>
      <c r="M155" s="74"/>
      <c r="N155" s="74"/>
      <c r="O155" s="74"/>
      <c r="P155" s="198"/>
      <c r="Q155" s="74"/>
      <c r="R155" s="74"/>
      <c r="S155" s="126"/>
      <c r="T155" s="45"/>
      <c r="U155" s="45"/>
      <c r="V155" s="45"/>
      <c r="W155" s="45"/>
      <c r="AA155" s="45"/>
      <c r="AB155" s="45"/>
      <c r="AC155" s="45"/>
      <c r="AD155" s="45"/>
      <c r="AE155" s="45"/>
      <c r="AF155" s="45"/>
      <c r="AG155" s="45"/>
      <c r="AH155" s="45"/>
      <c r="AI155" s="45"/>
      <c r="AJ155" s="45"/>
      <c r="AK155" s="45"/>
      <c r="AL155" s="45"/>
      <c r="AM155" s="45"/>
      <c r="AN155" s="45"/>
      <c r="AO155" s="45"/>
      <c r="AP155" s="45"/>
      <c r="AQ155" s="45"/>
      <c r="AR155" s="45"/>
      <c r="AS155" s="45"/>
    </row>
    <row r="156" spans="1:16384" ht="15.75" thickBot="1" x14ac:dyDescent="0.3">
      <c r="A156" s="49"/>
      <c r="B156" s="8"/>
      <c r="C156" s="8"/>
      <c r="D156" s="8"/>
      <c r="E156" s="8"/>
      <c r="F156" s="9"/>
      <c r="G156" s="8"/>
      <c r="H156" s="72"/>
      <c r="I156" s="184"/>
      <c r="J156" s="184"/>
      <c r="K156" s="184"/>
      <c r="L156" s="221" t="s">
        <v>3</v>
      </c>
      <c r="M156" s="222" t="s">
        <v>227</v>
      </c>
      <c r="N156" s="222" t="s">
        <v>228</v>
      </c>
      <c r="O156" s="223" t="s">
        <v>229</v>
      </c>
      <c r="P156" s="221" t="s">
        <v>3</v>
      </c>
      <c r="Q156" s="223" t="s">
        <v>214</v>
      </c>
      <c r="R156" s="74"/>
      <c r="S156" s="126"/>
      <c r="T156" s="45"/>
      <c r="U156" s="45"/>
      <c r="V156" s="45"/>
      <c r="W156" s="45"/>
      <c r="AA156" s="45"/>
      <c r="AB156" s="45"/>
      <c r="AC156" s="45"/>
      <c r="AD156" s="45"/>
      <c r="AE156" s="45"/>
      <c r="AF156" s="45"/>
      <c r="AG156" s="45"/>
      <c r="AH156" s="45"/>
      <c r="AI156" s="45"/>
      <c r="AJ156" s="45"/>
      <c r="AK156" s="45"/>
      <c r="AL156" s="45"/>
      <c r="AM156" s="45"/>
      <c r="AN156" s="45"/>
      <c r="AO156" s="45"/>
      <c r="AP156" s="45"/>
      <c r="AQ156" s="45"/>
      <c r="AR156" s="45"/>
      <c r="AS156" s="45"/>
    </row>
    <row r="157" spans="1:16384" x14ac:dyDescent="0.25">
      <c r="A157" s="853" t="s">
        <v>240</v>
      </c>
      <c r="B157" s="854"/>
      <c r="C157" s="854"/>
      <c r="D157" s="855"/>
      <c r="E157" s="301"/>
      <c r="F157" s="912" t="s">
        <v>231</v>
      </c>
      <c r="G157" s="912"/>
      <c r="H157" s="912"/>
      <c r="I157" s="912"/>
      <c r="J157" s="912"/>
      <c r="K157" s="913"/>
      <c r="L157" s="218">
        <f>$T$28</f>
        <v>8.0066666666666659</v>
      </c>
      <c r="M157" s="166">
        <v>5</v>
      </c>
      <c r="N157" s="203">
        <f>+L157*M157</f>
        <v>40.033333333333331</v>
      </c>
      <c r="O157" s="872">
        <f>+(M157*10+M158*10+M159*10+M160*10+M161*10+M162*10+M163*10)</f>
        <v>200</v>
      </c>
      <c r="P157" s="835">
        <f>+IF(M154="NO",(N164/O157*10),0)</f>
        <v>0</v>
      </c>
      <c r="Q157" s="838" t="str">
        <f>+IF(P157&lt;=8,"PENALIZACIÓN","ACEPTABLE")</f>
        <v>PENALIZACIÓN</v>
      </c>
      <c r="S157" s="126"/>
      <c r="T157" s="45"/>
      <c r="U157" s="45"/>
      <c r="V157" s="45"/>
      <c r="W157" s="45"/>
      <c r="AA157" s="45"/>
      <c r="AB157" s="45"/>
      <c r="AC157" s="45"/>
      <c r="AD157" s="45"/>
      <c r="AE157" s="45"/>
      <c r="AF157" s="45"/>
      <c r="AG157" s="45"/>
      <c r="AH157" s="45"/>
      <c r="AI157" s="45"/>
      <c r="AJ157" s="45"/>
      <c r="AK157" s="45"/>
      <c r="AL157" s="45"/>
      <c r="AM157" s="45"/>
      <c r="AN157" s="45"/>
      <c r="AO157" s="45"/>
      <c r="AP157" s="45"/>
      <c r="AQ157" s="45"/>
      <c r="AR157" s="45"/>
      <c r="AS157" s="45"/>
    </row>
    <row r="158" spans="1:16384" x14ac:dyDescent="0.25">
      <c r="A158" s="856"/>
      <c r="B158" s="857"/>
      <c r="C158" s="857"/>
      <c r="D158" s="858"/>
      <c r="E158" s="302"/>
      <c r="F158" s="774" t="s">
        <v>230</v>
      </c>
      <c r="G158" s="774"/>
      <c r="H158" s="774"/>
      <c r="I158" s="774"/>
      <c r="J158" s="774"/>
      <c r="K158" s="865"/>
      <c r="L158" s="219">
        <f>$Q$55</f>
        <v>6.8</v>
      </c>
      <c r="M158" s="167">
        <v>4</v>
      </c>
      <c r="N158" s="204">
        <f t="shared" ref="N158:N163" si="23">+L158*M158</f>
        <v>27.2</v>
      </c>
      <c r="O158" s="851"/>
      <c r="P158" s="836"/>
      <c r="Q158" s="839"/>
      <c r="S158" s="126"/>
      <c r="T158" s="45"/>
      <c r="U158" s="45"/>
      <c r="V158" s="45"/>
      <c r="W158" s="45"/>
      <c r="AA158" s="45"/>
      <c r="AB158" s="45"/>
      <c r="AC158" s="45"/>
      <c r="AD158" s="45"/>
      <c r="AE158" s="45"/>
      <c r="AF158" s="45"/>
      <c r="AG158" s="45"/>
      <c r="AH158" s="45"/>
      <c r="AI158" s="45"/>
      <c r="AJ158" s="45"/>
      <c r="AK158" s="45"/>
      <c r="AL158" s="45"/>
      <c r="AM158" s="45"/>
      <c r="AN158" s="45"/>
      <c r="AO158" s="45"/>
      <c r="AP158" s="45"/>
      <c r="AQ158" s="45"/>
      <c r="AR158" s="45"/>
      <c r="AS158" s="45"/>
    </row>
    <row r="159" spans="1:16384" x14ac:dyDescent="0.25">
      <c r="A159" s="856"/>
      <c r="B159" s="857"/>
      <c r="C159" s="857"/>
      <c r="D159" s="858"/>
      <c r="E159" s="303"/>
      <c r="F159" s="863" t="s">
        <v>232</v>
      </c>
      <c r="G159" s="863"/>
      <c r="H159" s="863"/>
      <c r="I159" s="863"/>
      <c r="J159" s="863"/>
      <c r="K159" s="864"/>
      <c r="L159" s="219">
        <f>$Q$65</f>
        <v>6.6666666666666661</v>
      </c>
      <c r="M159" s="167">
        <v>3</v>
      </c>
      <c r="N159" s="204">
        <f t="shared" si="23"/>
        <v>20</v>
      </c>
      <c r="O159" s="851"/>
      <c r="P159" s="836"/>
      <c r="Q159" s="839"/>
      <c r="S159" s="126"/>
      <c r="T159" s="45"/>
      <c r="U159" s="45"/>
      <c r="V159" s="45"/>
      <c r="W159" s="45"/>
      <c r="AA159" s="45"/>
      <c r="AB159" s="45"/>
      <c r="AC159" s="45"/>
      <c r="AD159" s="45"/>
      <c r="AE159" s="45"/>
      <c r="AF159" s="45"/>
      <c r="AG159" s="45"/>
      <c r="AH159" s="45"/>
      <c r="AI159" s="45"/>
      <c r="AJ159" s="45"/>
      <c r="AK159" s="45"/>
      <c r="AL159" s="45"/>
      <c r="AM159" s="45"/>
      <c r="AN159" s="45"/>
      <c r="AO159" s="45"/>
      <c r="AP159" s="45"/>
      <c r="AQ159" s="45"/>
      <c r="AR159" s="45"/>
      <c r="AS159" s="45"/>
    </row>
    <row r="160" spans="1:16384" x14ac:dyDescent="0.25">
      <c r="A160" s="856"/>
      <c r="B160" s="857"/>
      <c r="C160" s="857"/>
      <c r="D160" s="858"/>
      <c r="E160" s="302"/>
      <c r="F160" s="774" t="s">
        <v>234</v>
      </c>
      <c r="G160" s="774"/>
      <c r="H160" s="774"/>
      <c r="I160" s="774"/>
      <c r="J160" s="774"/>
      <c r="K160" s="865"/>
      <c r="L160" s="218">
        <f>$Q$73</f>
        <v>6.1538461538461542</v>
      </c>
      <c r="M160" s="166">
        <v>4</v>
      </c>
      <c r="N160" s="203">
        <f t="shared" si="23"/>
        <v>24.615384615384617</v>
      </c>
      <c r="O160" s="851"/>
      <c r="P160" s="836"/>
      <c r="Q160" s="839"/>
      <c r="R160" s="20"/>
      <c r="S160" s="126"/>
      <c r="T160" s="45"/>
      <c r="U160" s="45"/>
      <c r="V160" s="45"/>
      <c r="W160" s="45"/>
      <c r="AA160" s="45"/>
      <c r="AB160" s="45"/>
      <c r="AC160" s="45"/>
      <c r="AD160" s="45"/>
      <c r="AE160" s="45"/>
      <c r="AF160" s="45"/>
      <c r="AG160" s="45"/>
      <c r="AH160" s="45"/>
      <c r="AI160" s="45"/>
      <c r="AJ160" s="45"/>
      <c r="AK160" s="45"/>
      <c r="AL160" s="45"/>
      <c r="AM160" s="45"/>
      <c r="AN160" s="45"/>
      <c r="AO160" s="45"/>
      <c r="AP160" s="45"/>
      <c r="AQ160" s="45"/>
      <c r="AR160" s="45"/>
      <c r="AS160" s="45"/>
    </row>
    <row r="161" spans="1:45" x14ac:dyDescent="0.25">
      <c r="A161" s="856"/>
      <c r="B161" s="857"/>
      <c r="C161" s="857"/>
      <c r="D161" s="858"/>
      <c r="E161" s="303"/>
      <c r="F161" s="863" t="s">
        <v>235</v>
      </c>
      <c r="G161" s="863"/>
      <c r="H161" s="863"/>
      <c r="I161" s="863"/>
      <c r="J161" s="863"/>
      <c r="K161" s="864"/>
      <c r="L161" s="219">
        <f>$Q$134</f>
        <v>7.5</v>
      </c>
      <c r="M161" s="167">
        <v>2</v>
      </c>
      <c r="N161" s="204">
        <f t="shared" si="23"/>
        <v>15</v>
      </c>
      <c r="O161" s="851"/>
      <c r="P161" s="836"/>
      <c r="Q161" s="839"/>
      <c r="R161" s="20"/>
      <c r="S161" s="126"/>
      <c r="T161" s="45"/>
      <c r="U161" s="45"/>
      <c r="V161" s="45"/>
      <c r="W161" s="45"/>
      <c r="AA161" s="45"/>
      <c r="AB161" s="45"/>
      <c r="AC161" s="45"/>
      <c r="AD161" s="45"/>
      <c r="AE161" s="45"/>
      <c r="AF161" s="45"/>
      <c r="AG161" s="45"/>
      <c r="AH161" s="45"/>
      <c r="AI161" s="45"/>
      <c r="AJ161" s="45"/>
      <c r="AK161" s="45"/>
      <c r="AL161" s="45"/>
      <c r="AM161" s="45"/>
      <c r="AN161" s="45"/>
      <c r="AO161" s="45"/>
      <c r="AP161" s="45"/>
      <c r="AQ161" s="45"/>
      <c r="AR161" s="45"/>
      <c r="AS161" s="45"/>
    </row>
    <row r="162" spans="1:45" x14ac:dyDescent="0.25">
      <c r="A162" s="856"/>
      <c r="B162" s="857"/>
      <c r="C162" s="857"/>
      <c r="D162" s="858"/>
      <c r="E162" s="302"/>
      <c r="F162" s="774" t="s">
        <v>236</v>
      </c>
      <c r="G162" s="774"/>
      <c r="H162" s="774"/>
      <c r="I162" s="774"/>
      <c r="J162" s="774"/>
      <c r="K162" s="865"/>
      <c r="L162" s="219">
        <f>$Q$146</f>
        <v>6.8421052631578947</v>
      </c>
      <c r="M162" s="167">
        <v>1</v>
      </c>
      <c r="N162" s="204">
        <f t="shared" si="23"/>
        <v>6.8421052631578947</v>
      </c>
      <c r="O162" s="851"/>
      <c r="P162" s="836"/>
      <c r="Q162" s="839"/>
      <c r="R162" s="20"/>
      <c r="S162" s="126"/>
      <c r="T162" s="45"/>
      <c r="U162" s="45"/>
      <c r="V162" s="45"/>
      <c r="W162" s="45"/>
      <c r="AA162" s="45"/>
      <c r="AB162" s="45"/>
      <c r="AC162" s="45"/>
      <c r="AD162" s="45"/>
      <c r="AE162" s="45"/>
      <c r="AF162" s="45"/>
      <c r="AG162" s="45"/>
      <c r="AH162" s="45"/>
      <c r="AI162" s="45"/>
      <c r="AJ162" s="45"/>
      <c r="AK162" s="45"/>
      <c r="AL162" s="45"/>
      <c r="AM162" s="45"/>
      <c r="AN162" s="45"/>
      <c r="AO162" s="45"/>
      <c r="AP162" s="45"/>
      <c r="AQ162" s="45"/>
      <c r="AR162" s="45"/>
      <c r="AS162" s="45"/>
    </row>
    <row r="163" spans="1:45" ht="15.75" thickBot="1" x14ac:dyDescent="0.3">
      <c r="A163" s="859"/>
      <c r="B163" s="860"/>
      <c r="C163" s="860"/>
      <c r="D163" s="861"/>
      <c r="E163" s="304"/>
      <c r="F163" s="866" t="s">
        <v>238</v>
      </c>
      <c r="G163" s="866"/>
      <c r="H163" s="866"/>
      <c r="I163" s="866"/>
      <c r="J163" s="866"/>
      <c r="K163" s="867"/>
      <c r="L163" s="220">
        <f>$Q$152</f>
        <v>10</v>
      </c>
      <c r="M163" s="366">
        <v>1</v>
      </c>
      <c r="N163" s="367">
        <f t="shared" si="23"/>
        <v>10</v>
      </c>
      <c r="O163" s="852"/>
      <c r="P163" s="837"/>
      <c r="Q163" s="840"/>
      <c r="R163" s="20"/>
      <c r="S163" s="126"/>
      <c r="T163" s="45"/>
      <c r="U163" s="45"/>
      <c r="V163" s="45"/>
      <c r="W163" s="45"/>
      <c r="AA163" s="45"/>
      <c r="AB163" s="45"/>
      <c r="AC163" s="45"/>
      <c r="AD163" s="45"/>
      <c r="AE163" s="45"/>
      <c r="AF163" s="45"/>
      <c r="AG163" s="45"/>
      <c r="AH163" s="45"/>
      <c r="AI163" s="45"/>
      <c r="AJ163" s="45"/>
      <c r="AK163" s="45"/>
      <c r="AL163" s="45"/>
      <c r="AM163" s="45"/>
      <c r="AN163" s="45"/>
      <c r="AO163" s="45"/>
      <c r="AP163" s="45"/>
      <c r="AQ163" s="45"/>
      <c r="AR163" s="45"/>
      <c r="AS163" s="45"/>
    </row>
    <row r="164" spans="1:45" ht="15.75" thickBot="1" x14ac:dyDescent="0.3">
      <c r="A164" s="49"/>
      <c r="B164" s="8"/>
      <c r="C164" s="8"/>
      <c r="D164" s="8"/>
      <c r="E164" s="305" t="s">
        <v>239</v>
      </c>
      <c r="F164" s="306"/>
      <c r="G164" s="306"/>
      <c r="H164" s="307"/>
      <c r="I164" s="308"/>
      <c r="J164" s="308"/>
      <c r="K164" s="309"/>
      <c r="L164" s="73"/>
      <c r="M164" s="368" t="s">
        <v>174</v>
      </c>
      <c r="N164" s="369">
        <f>SUM(N155:N163)</f>
        <v>143.69082321187585</v>
      </c>
      <c r="O164" s="20"/>
      <c r="P164" s="150"/>
      <c r="Q164" s="20"/>
      <c r="R164" s="20"/>
      <c r="S164" s="126"/>
      <c r="T164" s="45"/>
      <c r="U164" s="45"/>
      <c r="V164" s="45"/>
      <c r="W164" s="45"/>
      <c r="AA164" s="45"/>
      <c r="AB164" s="45"/>
      <c r="AC164" s="45"/>
      <c r="AD164" s="45"/>
      <c r="AE164" s="45"/>
      <c r="AF164" s="45"/>
      <c r="AG164" s="45"/>
      <c r="AH164" s="45"/>
      <c r="AI164" s="45"/>
      <c r="AJ164" s="45"/>
      <c r="AK164" s="45"/>
      <c r="AL164" s="45"/>
      <c r="AM164" s="45"/>
      <c r="AN164" s="45"/>
      <c r="AO164" s="45"/>
      <c r="AP164" s="45"/>
      <c r="AQ164" s="45"/>
      <c r="AR164" s="45"/>
      <c r="AS164" s="45"/>
    </row>
    <row r="165" spans="1:45" x14ac:dyDescent="0.25">
      <c r="A165" s="49"/>
      <c r="B165" s="8"/>
      <c r="C165" s="8"/>
      <c r="D165" s="8"/>
      <c r="L165" s="184"/>
      <c r="M165" s="20"/>
      <c r="N165" s="20"/>
      <c r="O165" s="20" t="s">
        <v>420</v>
      </c>
      <c r="P165" s="150"/>
      <c r="Q165" s="20"/>
      <c r="R165" s="20"/>
      <c r="S165" s="126"/>
      <c r="T165" s="45"/>
      <c r="U165" s="45"/>
      <c r="V165" s="45"/>
      <c r="W165" s="45"/>
      <c r="AA165" s="45"/>
      <c r="AB165" s="45"/>
      <c r="AC165" s="45"/>
      <c r="AD165" s="45"/>
      <c r="AE165" s="45"/>
      <c r="AF165" s="45"/>
      <c r="AG165" s="45"/>
      <c r="AH165" s="45"/>
      <c r="AI165" s="45"/>
      <c r="AJ165" s="45"/>
      <c r="AK165" s="45"/>
      <c r="AL165" s="45"/>
      <c r="AM165" s="45"/>
      <c r="AN165" s="45"/>
      <c r="AO165" s="45"/>
      <c r="AP165" s="45"/>
      <c r="AQ165" s="45"/>
      <c r="AR165" s="45"/>
      <c r="AS165" s="45"/>
    </row>
    <row r="166" spans="1:45" x14ac:dyDescent="0.25">
      <c r="A166" s="49"/>
      <c r="B166" s="8"/>
      <c r="C166" s="8"/>
      <c r="D166" s="8"/>
      <c r="E166" s="8"/>
      <c r="F166" s="9"/>
      <c r="G166" s="8"/>
      <c r="H166" s="72"/>
      <c r="I166" s="184"/>
      <c r="J166" s="184"/>
      <c r="K166" s="184"/>
      <c r="L166" s="184"/>
      <c r="M166" s="20"/>
      <c r="N166" s="20"/>
      <c r="O166" s="20"/>
      <c r="P166" s="150"/>
      <c r="Q166" s="20"/>
      <c r="R166" s="20"/>
      <c r="S166" s="126"/>
      <c r="T166" s="45"/>
      <c r="U166" s="45"/>
      <c r="V166" s="45"/>
      <c r="W166" s="45"/>
      <c r="AA166" s="45"/>
      <c r="AB166" s="45"/>
      <c r="AC166" s="45"/>
      <c r="AD166" s="45"/>
      <c r="AE166" s="45"/>
      <c r="AF166" s="45"/>
      <c r="AG166" s="45"/>
      <c r="AH166" s="45"/>
      <c r="AI166" s="45"/>
      <c r="AJ166" s="45"/>
      <c r="AK166" s="45"/>
      <c r="AL166" s="45"/>
      <c r="AM166" s="45"/>
      <c r="AN166" s="45"/>
      <c r="AO166" s="45"/>
      <c r="AP166" s="45"/>
      <c r="AQ166" s="45"/>
      <c r="AR166" s="45"/>
      <c r="AS166" s="45"/>
    </row>
    <row r="167" spans="1:45" ht="15.75" thickBot="1" x14ac:dyDescent="0.3">
      <c r="A167" s="49"/>
      <c r="B167" s="8"/>
      <c r="C167" s="8"/>
      <c r="D167" s="8"/>
      <c r="E167" s="8"/>
      <c r="F167" s="9"/>
      <c r="G167" s="8"/>
      <c r="H167" s="72"/>
      <c r="I167" s="184"/>
      <c r="J167" s="184"/>
      <c r="K167" s="184"/>
      <c r="L167" s="184"/>
      <c r="M167" s="20"/>
      <c r="N167" s="20"/>
      <c r="O167" s="20"/>
      <c r="P167" s="150"/>
      <c r="Q167" s="20"/>
      <c r="R167" s="20"/>
      <c r="S167" s="126"/>
      <c r="T167" s="45"/>
      <c r="U167" s="45"/>
      <c r="V167" s="45"/>
      <c r="W167" s="45"/>
      <c r="AA167" s="45"/>
      <c r="AB167" s="45"/>
      <c r="AC167" s="45"/>
      <c r="AD167" s="45"/>
      <c r="AE167" s="45"/>
      <c r="AF167" s="45"/>
      <c r="AG167" s="45"/>
      <c r="AH167" s="45"/>
      <c r="AI167" s="45"/>
      <c r="AJ167" s="45"/>
      <c r="AK167" s="45"/>
      <c r="AL167" s="45"/>
      <c r="AM167" s="45"/>
      <c r="AN167" s="45"/>
      <c r="AO167" s="45"/>
      <c r="AP167" s="45"/>
      <c r="AQ167" s="45"/>
      <c r="AR167" s="45"/>
      <c r="AS167" s="45"/>
    </row>
    <row r="168" spans="1:45" ht="15.75" thickBot="1" x14ac:dyDescent="0.3">
      <c r="A168" s="885" t="s">
        <v>222</v>
      </c>
      <c r="B168" s="886"/>
      <c r="C168" s="886"/>
      <c r="D168" s="886"/>
      <c r="E168" s="886"/>
      <c r="F168" s="886"/>
      <c r="G168" s="886"/>
      <c r="H168" s="886"/>
      <c r="I168" s="886"/>
      <c r="J168" s="886"/>
      <c r="K168" s="886"/>
      <c r="L168" s="886"/>
      <c r="M168" s="886"/>
      <c r="N168" s="886"/>
      <c r="O168" s="886"/>
      <c r="P168" s="886"/>
      <c r="Q168" s="886"/>
      <c r="R168" s="886"/>
      <c r="S168" s="881"/>
      <c r="T168" s="882"/>
    </row>
    <row r="169" spans="1:45" ht="15.75" thickBot="1" x14ac:dyDescent="0.3">
      <c r="A169" s="49"/>
      <c r="B169" s="8"/>
      <c r="C169" s="8"/>
      <c r="D169" s="8"/>
      <c r="E169" s="8"/>
      <c r="F169" s="9"/>
      <c r="G169" s="8"/>
      <c r="H169" s="72"/>
      <c r="I169" s="184"/>
      <c r="J169" s="184"/>
      <c r="K169" s="184"/>
      <c r="L169" s="184"/>
      <c r="M169" s="20"/>
      <c r="N169" s="20"/>
      <c r="O169" s="20"/>
      <c r="P169" s="150"/>
      <c r="Q169" s="20"/>
      <c r="R169" s="20"/>
      <c r="S169" s="126"/>
      <c r="T169" s="45"/>
      <c r="U169" s="45"/>
      <c r="V169" s="45"/>
      <c r="W169" s="45"/>
      <c r="AA169" s="45"/>
      <c r="AB169" s="45"/>
      <c r="AC169" s="45"/>
      <c r="AD169" s="45"/>
      <c r="AE169" s="45"/>
      <c r="AF169" s="45"/>
      <c r="AG169" s="45"/>
      <c r="AH169" s="45"/>
      <c r="AI169" s="45"/>
      <c r="AJ169" s="45"/>
      <c r="AK169" s="45"/>
      <c r="AL169" s="45"/>
      <c r="AM169" s="45"/>
      <c r="AN169" s="45"/>
      <c r="AO169" s="45"/>
      <c r="AP169" s="45"/>
      <c r="AQ169" s="45"/>
      <c r="AR169" s="45"/>
      <c r="AS169" s="45"/>
    </row>
    <row r="170" spans="1:45" ht="15.75" thickBot="1" x14ac:dyDescent="0.3">
      <c r="A170" s="879" t="s">
        <v>106</v>
      </c>
      <c r="B170" s="880"/>
      <c r="C170" s="880"/>
      <c r="D170" s="880"/>
      <c r="E170" s="880"/>
      <c r="F170" s="880"/>
      <c r="G170" s="880"/>
      <c r="H170" s="880"/>
      <c r="I170" s="880"/>
      <c r="J170" s="880"/>
      <c r="K170" s="880"/>
      <c r="L170" s="880"/>
      <c r="M170" s="880"/>
      <c r="N170" s="880"/>
      <c r="O170" s="880"/>
      <c r="P170" s="880"/>
      <c r="Q170" s="880"/>
      <c r="R170" s="880"/>
      <c r="S170" s="881"/>
      <c r="T170" s="882"/>
    </row>
    <row r="172" spans="1:45" x14ac:dyDescent="0.25">
      <c r="A172" s="23" t="s">
        <v>60</v>
      </c>
      <c r="B172" s="23"/>
      <c r="C172" s="43"/>
    </row>
    <row r="174" spans="1:45" ht="17.25" customHeight="1" x14ac:dyDescent="0.25">
      <c r="A174" s="757" t="s">
        <v>478</v>
      </c>
      <c r="B174" s="757"/>
      <c r="C174" s="757"/>
      <c r="D174" s="757"/>
      <c r="E174" s="757"/>
      <c r="F174" s="757"/>
      <c r="G174" s="757"/>
      <c r="H174" s="757"/>
      <c r="I174" s="757"/>
      <c r="J174" s="757"/>
      <c r="K174" s="757"/>
      <c r="L174" s="757"/>
      <c r="M174" s="757"/>
      <c r="N174" s="757"/>
      <c r="O174" s="757"/>
      <c r="P174" s="757"/>
      <c r="Q174" s="757"/>
      <c r="R174" s="757"/>
    </row>
    <row r="176" spans="1:45" ht="66" customHeight="1" x14ac:dyDescent="0.25">
      <c r="A176" s="757" t="s">
        <v>37</v>
      </c>
      <c r="B176" s="757"/>
      <c r="C176" s="757"/>
      <c r="D176" s="757"/>
      <c r="E176" s="757"/>
      <c r="F176" s="757"/>
      <c r="G176" s="757"/>
      <c r="H176" s="757"/>
      <c r="I176" s="757"/>
      <c r="J176" s="757"/>
      <c r="K176" s="757"/>
      <c r="L176" s="757"/>
      <c r="M176" s="757"/>
      <c r="N176" s="757"/>
      <c r="O176" s="757"/>
      <c r="P176" s="757"/>
      <c r="Q176" s="757"/>
      <c r="R176" s="757"/>
    </row>
    <row r="178" spans="1:7" x14ac:dyDescent="0.25">
      <c r="A178" s="1" t="s">
        <v>5</v>
      </c>
    </row>
    <row r="179" spans="1:7" x14ac:dyDescent="0.25">
      <c r="A179" t="s">
        <v>6</v>
      </c>
    </row>
    <row r="180" spans="1:7" x14ac:dyDescent="0.25">
      <c r="A180" t="s">
        <v>326</v>
      </c>
    </row>
    <row r="182" spans="1:7" ht="17.25" x14ac:dyDescent="0.25">
      <c r="B182" t="s">
        <v>7</v>
      </c>
    </row>
    <row r="184" spans="1:7" ht="17.25" x14ac:dyDescent="0.25">
      <c r="A184" t="s">
        <v>8</v>
      </c>
    </row>
    <row r="185" spans="1:7" x14ac:dyDescent="0.25">
      <c r="A185" t="s">
        <v>9</v>
      </c>
    </row>
    <row r="187" spans="1:7" x14ac:dyDescent="0.25">
      <c r="A187" s="1" t="s">
        <v>23</v>
      </c>
    </row>
    <row r="189" spans="1:7" x14ac:dyDescent="0.25">
      <c r="A189" s="756" t="s">
        <v>18</v>
      </c>
      <c r="B189" s="756"/>
      <c r="C189" s="756"/>
      <c r="D189" s="756"/>
      <c r="E189" s="756"/>
      <c r="F189" s="756"/>
      <c r="G189" s="775" t="s">
        <v>96</v>
      </c>
    </row>
    <row r="190" spans="1:7" x14ac:dyDescent="0.25">
      <c r="A190" s="755" t="s">
        <v>14</v>
      </c>
      <c r="B190" s="755"/>
      <c r="C190" s="253" t="s">
        <v>10</v>
      </c>
      <c r="D190" s="253" t="s">
        <v>11</v>
      </c>
      <c r="E190" s="253" t="s">
        <v>12</v>
      </c>
      <c r="F190" s="253" t="s">
        <v>13</v>
      </c>
      <c r="G190" s="777"/>
    </row>
    <row r="191" spans="1:7" x14ac:dyDescent="0.25">
      <c r="A191" s="754" t="s">
        <v>15</v>
      </c>
      <c r="B191" s="754"/>
      <c r="C191" s="25">
        <v>3</v>
      </c>
      <c r="D191" s="26">
        <v>5</v>
      </c>
      <c r="E191" s="27">
        <v>6</v>
      </c>
      <c r="F191" s="26">
        <v>8</v>
      </c>
      <c r="G191" s="816">
        <v>8</v>
      </c>
    </row>
    <row r="192" spans="1:7" x14ac:dyDescent="0.25">
      <c r="A192" s="868" t="s">
        <v>16</v>
      </c>
      <c r="B192" s="868"/>
      <c r="C192" s="25">
        <v>5</v>
      </c>
      <c r="D192" s="26">
        <v>7</v>
      </c>
      <c r="E192" s="27">
        <v>8</v>
      </c>
      <c r="F192" s="26">
        <v>11</v>
      </c>
      <c r="G192" s="817"/>
    </row>
    <row r="193" spans="1:18" x14ac:dyDescent="0.25">
      <c r="A193" s="754" t="s">
        <v>17</v>
      </c>
      <c r="B193" s="754"/>
      <c r="C193" s="25">
        <v>7</v>
      </c>
      <c r="D193" s="26">
        <v>9</v>
      </c>
      <c r="E193" s="27">
        <v>10</v>
      </c>
      <c r="F193" s="26">
        <v>12</v>
      </c>
      <c r="G193" s="818"/>
    </row>
    <row r="194" spans="1:18" ht="10.5" customHeight="1" x14ac:dyDescent="0.25"/>
    <row r="195" spans="1:18" ht="17.25" customHeight="1" x14ac:dyDescent="0.25">
      <c r="A195" s="827" t="s">
        <v>107</v>
      </c>
      <c r="B195" s="827"/>
      <c r="C195" s="827"/>
      <c r="D195" s="827"/>
      <c r="E195" s="827"/>
      <c r="F195" s="827"/>
      <c r="G195" s="827"/>
      <c r="H195" s="827"/>
    </row>
    <row r="196" spans="1:18" ht="17.25" customHeight="1" x14ac:dyDescent="0.25">
      <c r="B196" s="22"/>
      <c r="C196" s="22"/>
      <c r="D196" s="22"/>
      <c r="E196" s="22"/>
      <c r="F196" s="22"/>
      <c r="G196" s="22"/>
      <c r="H196" s="22"/>
    </row>
    <row r="197" spans="1:18" ht="17.25" x14ac:dyDescent="0.25">
      <c r="A197" s="829" t="s">
        <v>100</v>
      </c>
      <c r="B197" s="830"/>
      <c r="C197" s="829" t="s">
        <v>95</v>
      </c>
      <c r="D197" s="830"/>
      <c r="E197" s="832" t="s">
        <v>102</v>
      </c>
      <c r="F197" s="24" t="s">
        <v>101</v>
      </c>
      <c r="G197" s="24" t="s">
        <v>95</v>
      </c>
    </row>
    <row r="198" spans="1:18" ht="24.75" customHeight="1" x14ac:dyDescent="0.25">
      <c r="A198" s="38" t="s">
        <v>97</v>
      </c>
      <c r="B198" s="39">
        <v>300</v>
      </c>
      <c r="C198" s="38" t="s">
        <v>93</v>
      </c>
      <c r="D198" s="40">
        <f>+ROUNDUP((B198/G191),0)</f>
        <v>38</v>
      </c>
      <c r="E198" s="832"/>
      <c r="F198" s="833">
        <v>400</v>
      </c>
      <c r="G198" s="725">
        <f>IF(F198=300,D198,IF(F198=400,D199,D200))</f>
        <v>50</v>
      </c>
    </row>
    <row r="199" spans="1:18" ht="21.75" customHeight="1" x14ac:dyDescent="0.25">
      <c r="A199" s="38" t="s">
        <v>98</v>
      </c>
      <c r="B199" s="39">
        <v>400</v>
      </c>
      <c r="C199" s="38" t="s">
        <v>94</v>
      </c>
      <c r="D199" s="40">
        <f>+ROUNDUP((B199/G191),0)</f>
        <v>50</v>
      </c>
      <c r="E199" s="832"/>
      <c r="F199" s="833"/>
      <c r="G199" s="725"/>
    </row>
    <row r="200" spans="1:18" ht="22.5" customHeight="1" x14ac:dyDescent="0.25">
      <c r="A200" s="38" t="s">
        <v>99</v>
      </c>
      <c r="B200" s="39">
        <v>500</v>
      </c>
      <c r="C200" s="38" t="s">
        <v>94</v>
      </c>
      <c r="D200" s="40">
        <f>+ROUNDUP((B200/G191),0)</f>
        <v>63</v>
      </c>
      <c r="E200" s="832"/>
      <c r="F200" s="833"/>
      <c r="G200" s="725"/>
    </row>
    <row r="201" spans="1:18" x14ac:dyDescent="0.25">
      <c r="C201" s="37"/>
      <c r="E201" s="22"/>
    </row>
    <row r="202" spans="1:18" x14ac:dyDescent="0.25">
      <c r="A202" s="1" t="s">
        <v>79</v>
      </c>
    </row>
    <row r="203" spans="1:18" ht="17.25" customHeight="1" x14ac:dyDescent="0.25">
      <c r="A203" s="757" t="s">
        <v>19</v>
      </c>
      <c r="B203" s="757"/>
      <c r="C203" s="757"/>
      <c r="D203" s="757"/>
      <c r="E203" s="757"/>
      <c r="F203" s="757"/>
      <c r="G203" s="757"/>
      <c r="H203" s="757"/>
      <c r="I203" s="757"/>
      <c r="J203" s="757"/>
      <c r="K203" s="757"/>
      <c r="L203" s="757"/>
      <c r="M203" s="757"/>
      <c r="N203" s="757"/>
      <c r="O203" s="757"/>
      <c r="P203" s="757"/>
      <c r="Q203" s="757"/>
      <c r="R203" s="757"/>
    </row>
    <row r="204" spans="1:18" x14ac:dyDescent="0.25">
      <c r="A204" t="s">
        <v>20</v>
      </c>
    </row>
    <row r="205" spans="1:18" x14ac:dyDescent="0.25">
      <c r="A205" t="s">
        <v>36</v>
      </c>
    </row>
    <row r="206" spans="1:18" x14ac:dyDescent="0.25">
      <c r="A206" t="s">
        <v>21</v>
      </c>
    </row>
    <row r="207" spans="1:18" x14ac:dyDescent="0.25">
      <c r="A207" t="s">
        <v>22</v>
      </c>
    </row>
    <row r="209" spans="1:18" x14ac:dyDescent="0.25">
      <c r="A209" s="1" t="s">
        <v>108</v>
      </c>
    </row>
    <row r="211" spans="1:18" x14ac:dyDescent="0.25">
      <c r="A211" s="770" t="s">
        <v>24</v>
      </c>
      <c r="B211" s="770"/>
      <c r="C211" s="770"/>
      <c r="D211" s="770"/>
      <c r="E211" s="770"/>
      <c r="F211" s="775" t="s">
        <v>34</v>
      </c>
    </row>
    <row r="212" spans="1:18" x14ac:dyDescent="0.25">
      <c r="A212" s="769" t="s">
        <v>25</v>
      </c>
      <c r="B212" s="769"/>
      <c r="C212" s="767" t="s">
        <v>26</v>
      </c>
      <c r="D212" s="767"/>
      <c r="E212" s="767"/>
      <c r="F212" s="776"/>
    </row>
    <row r="213" spans="1:18" x14ac:dyDescent="0.25">
      <c r="A213" s="769"/>
      <c r="B213" s="769"/>
      <c r="C213" s="26" t="s">
        <v>27</v>
      </c>
      <c r="D213" s="26" t="s">
        <v>28</v>
      </c>
      <c r="E213" s="26" t="s">
        <v>29</v>
      </c>
      <c r="F213" s="777"/>
    </row>
    <row r="214" spans="1:18" x14ac:dyDescent="0.25">
      <c r="A214" s="769" t="s">
        <v>32</v>
      </c>
      <c r="B214" s="25" t="s">
        <v>30</v>
      </c>
      <c r="C214" s="29">
        <v>1</v>
      </c>
      <c r="D214" s="25">
        <v>0.8</v>
      </c>
      <c r="E214" s="29">
        <v>0.6</v>
      </c>
      <c r="F214" s="816">
        <v>0.7</v>
      </c>
    </row>
    <row r="215" spans="1:18" x14ac:dyDescent="0.25">
      <c r="A215" s="769"/>
      <c r="B215" s="25" t="s">
        <v>31</v>
      </c>
      <c r="C215" s="29">
        <v>0.9</v>
      </c>
      <c r="D215" s="25">
        <v>0.7</v>
      </c>
      <c r="E215" s="29">
        <v>0.5</v>
      </c>
      <c r="F215" s="817"/>
    </row>
    <row r="216" spans="1:18" x14ac:dyDescent="0.25">
      <c r="A216" s="768" t="s">
        <v>33</v>
      </c>
      <c r="B216" s="768"/>
      <c r="C216" s="29">
        <v>0.8</v>
      </c>
      <c r="D216" s="25">
        <v>0.6</v>
      </c>
      <c r="E216" s="29">
        <v>0.5</v>
      </c>
      <c r="F216" s="818"/>
      <c r="G216" s="28"/>
    </row>
    <row r="217" spans="1:18" x14ac:dyDescent="0.25">
      <c r="A217" t="s">
        <v>35</v>
      </c>
    </row>
    <row r="219" spans="1:18" x14ac:dyDescent="0.25">
      <c r="A219" s="1" t="s">
        <v>40</v>
      </c>
    </row>
    <row r="220" spans="1:18" ht="19.5" customHeight="1" x14ac:dyDescent="0.25">
      <c r="A220" s="757" t="s">
        <v>38</v>
      </c>
      <c r="B220" s="757"/>
      <c r="C220" s="757"/>
      <c r="D220" s="757"/>
      <c r="E220" s="757"/>
      <c r="F220" s="757"/>
      <c r="G220" s="757"/>
      <c r="H220" s="757"/>
      <c r="I220" s="757"/>
      <c r="J220" s="757"/>
      <c r="K220" s="757"/>
      <c r="L220" s="757"/>
      <c r="M220" s="757"/>
      <c r="N220" s="757"/>
      <c r="O220" s="757"/>
      <c r="P220" s="757"/>
      <c r="Q220" s="757"/>
      <c r="R220" s="757"/>
    </row>
    <row r="221" spans="1:18" ht="15" customHeight="1" x14ac:dyDescent="0.25">
      <c r="A221" s="21"/>
      <c r="B221" s="21"/>
      <c r="C221" s="21"/>
      <c r="D221" s="21"/>
      <c r="E221" s="21"/>
      <c r="F221" s="21"/>
      <c r="G221" s="21"/>
      <c r="H221" s="21"/>
      <c r="I221" s="21"/>
      <c r="J221" s="21"/>
      <c r="K221" s="21"/>
      <c r="L221" s="21"/>
      <c r="M221" s="21"/>
      <c r="N221" s="47"/>
      <c r="O221" s="47"/>
      <c r="P221" s="21"/>
      <c r="Q221" s="21"/>
      <c r="R221" s="21"/>
    </row>
    <row r="222" spans="1:18" ht="15" customHeight="1" x14ac:dyDescent="0.25">
      <c r="A222" s="828" t="s">
        <v>109</v>
      </c>
      <c r="B222" s="828"/>
      <c r="C222" s="828"/>
      <c r="D222" s="828"/>
      <c r="E222" s="828"/>
      <c r="F222" s="828"/>
      <c r="G222" s="21"/>
      <c r="H222" s="21"/>
      <c r="I222" s="21"/>
      <c r="J222" s="21"/>
      <c r="K222" s="21"/>
      <c r="L222" s="21"/>
      <c r="M222" s="21"/>
      <c r="N222" s="47"/>
      <c r="O222" s="47"/>
      <c r="P222" s="21"/>
      <c r="Q222" s="21"/>
      <c r="R222" s="21"/>
    </row>
    <row r="223" spans="1:18" ht="15" customHeight="1" x14ac:dyDescent="0.25">
      <c r="A223" s="21"/>
      <c r="B223" s="21"/>
      <c r="C223" s="21"/>
      <c r="D223" s="21"/>
      <c r="E223" s="21"/>
      <c r="F223" s="21"/>
      <c r="G223" s="21"/>
      <c r="H223" s="21"/>
      <c r="I223" s="21"/>
      <c r="J223" s="21"/>
      <c r="K223" s="21"/>
      <c r="L223" s="21"/>
      <c r="M223" s="21"/>
      <c r="N223" s="47"/>
      <c r="O223" s="47"/>
      <c r="P223" s="21"/>
      <c r="Q223" s="21"/>
      <c r="R223" s="21"/>
    </row>
    <row r="224" spans="1:18" x14ac:dyDescent="0.25">
      <c r="B224" s="33" t="s">
        <v>85</v>
      </c>
      <c r="C224" s="33" t="s">
        <v>88</v>
      </c>
      <c r="D224" s="34" t="s">
        <v>89</v>
      </c>
      <c r="E224" s="36" t="s">
        <v>91</v>
      </c>
      <c r="F224" s="32" t="s">
        <v>90</v>
      </c>
    </row>
    <row r="225" spans="1:18" x14ac:dyDescent="0.25">
      <c r="B225" s="35" t="s">
        <v>87</v>
      </c>
      <c r="C225" s="27">
        <v>1</v>
      </c>
      <c r="D225" s="831">
        <v>0</v>
      </c>
      <c r="E225" s="725">
        <f>SUM(F225:F229)</f>
        <v>1</v>
      </c>
      <c r="F225" s="22">
        <f>IF(AND(D225&gt;=0,D225&lt;=1),C225,0)</f>
        <v>1</v>
      </c>
    </row>
    <row r="226" spans="1:18" x14ac:dyDescent="0.25">
      <c r="B226" s="35" t="s">
        <v>80</v>
      </c>
      <c r="C226" s="27">
        <v>1.2</v>
      </c>
      <c r="D226" s="831"/>
      <c r="E226" s="725"/>
      <c r="F226" s="22">
        <f>IF(AND(D225&gt;1,D225&lt;=3),C226,0)</f>
        <v>0</v>
      </c>
    </row>
    <row r="227" spans="1:18" x14ac:dyDescent="0.25">
      <c r="B227" s="26" t="s">
        <v>81</v>
      </c>
      <c r="C227" s="27">
        <v>1.5</v>
      </c>
      <c r="D227" s="831"/>
      <c r="E227" s="725"/>
      <c r="F227" s="22">
        <f>IF(AND(D225&gt;3,D225&lt;=6),C227,0)</f>
        <v>0</v>
      </c>
    </row>
    <row r="228" spans="1:18" x14ac:dyDescent="0.25">
      <c r="B228" s="26" t="s">
        <v>82</v>
      </c>
      <c r="C228" s="27">
        <v>1.7</v>
      </c>
      <c r="D228" s="831"/>
      <c r="E228" s="725"/>
      <c r="F228" s="22">
        <f>IF(AND(D225&gt;6,D225&lt;=9),C228,0)</f>
        <v>0</v>
      </c>
    </row>
    <row r="229" spans="1:18" x14ac:dyDescent="0.25">
      <c r="B229" s="26" t="s">
        <v>86</v>
      </c>
      <c r="C229" s="27">
        <v>2</v>
      </c>
      <c r="D229" s="831"/>
      <c r="E229" s="725"/>
      <c r="F229" s="22">
        <f>IF(D225&gt;9,C229,0)</f>
        <v>0</v>
      </c>
    </row>
    <row r="230" spans="1:18" x14ac:dyDescent="0.25">
      <c r="A230" s="31" t="s">
        <v>39</v>
      </c>
    </row>
    <row r="231" spans="1:18" ht="111" customHeight="1" x14ac:dyDescent="0.25">
      <c r="A231" s="757" t="s">
        <v>342</v>
      </c>
      <c r="B231" s="757"/>
      <c r="C231" s="757"/>
      <c r="D231" s="757"/>
      <c r="E231" s="757"/>
      <c r="F231" s="757"/>
      <c r="G231" s="757"/>
      <c r="H231" s="757"/>
      <c r="I231" s="757"/>
      <c r="J231" s="757"/>
      <c r="K231" s="757"/>
      <c r="L231" s="757"/>
      <c r="M231" s="757"/>
      <c r="N231" s="757"/>
      <c r="O231" s="757"/>
      <c r="P231" s="757"/>
      <c r="Q231" s="757"/>
      <c r="R231" s="757"/>
    </row>
    <row r="233" spans="1:18" x14ac:dyDescent="0.25">
      <c r="A233" s="1" t="s">
        <v>110</v>
      </c>
    </row>
    <row r="234" spans="1:18" ht="15.75" thickBot="1" x14ac:dyDescent="0.3"/>
    <row r="235" spans="1:18" x14ac:dyDescent="0.25">
      <c r="A235" s="764" t="s">
        <v>41</v>
      </c>
      <c r="B235" s="765"/>
      <c r="C235" s="766"/>
      <c r="D235" s="227" t="s">
        <v>47</v>
      </c>
      <c r="E235" s="764" t="s">
        <v>46</v>
      </c>
      <c r="F235" s="766"/>
      <c r="G235" s="227" t="s">
        <v>59</v>
      </c>
      <c r="H235" s="227" t="s">
        <v>128</v>
      </c>
      <c r="I235" s="227" t="s">
        <v>129</v>
      </c>
    </row>
    <row r="236" spans="1:18" ht="15" customHeight="1" x14ac:dyDescent="0.25">
      <c r="A236" s="758" t="s">
        <v>42</v>
      </c>
      <c r="B236" s="759"/>
      <c r="C236" s="224" t="s">
        <v>43</v>
      </c>
      <c r="D236" s="228">
        <v>3</v>
      </c>
      <c r="E236" s="780">
        <v>1</v>
      </c>
      <c r="F236" s="781"/>
      <c r="G236" s="771">
        <f>+E236*D236+E237*D237+E238*D238</f>
        <v>3</v>
      </c>
      <c r="H236" s="232" t="s">
        <v>130</v>
      </c>
      <c r="I236" s="232" t="s">
        <v>134</v>
      </c>
    </row>
    <row r="237" spans="1:18" ht="15" customHeight="1" x14ac:dyDescent="0.25">
      <c r="A237" s="760"/>
      <c r="B237" s="761"/>
      <c r="C237" s="224" t="s">
        <v>44</v>
      </c>
      <c r="D237" s="228">
        <v>0</v>
      </c>
      <c r="E237" s="782">
        <v>2</v>
      </c>
      <c r="F237" s="783"/>
      <c r="G237" s="772"/>
      <c r="H237" s="233" t="s">
        <v>131</v>
      </c>
      <c r="I237" s="234" t="s">
        <v>135</v>
      </c>
    </row>
    <row r="238" spans="1:18" x14ac:dyDescent="0.25">
      <c r="A238" s="762"/>
      <c r="B238" s="763"/>
      <c r="C238" s="224" t="s">
        <v>45</v>
      </c>
      <c r="D238" s="228">
        <v>0</v>
      </c>
      <c r="E238" s="780">
        <v>4</v>
      </c>
      <c r="F238" s="781"/>
      <c r="G238" s="773"/>
      <c r="H238" s="232" t="s">
        <v>132</v>
      </c>
      <c r="I238" s="232" t="s">
        <v>133</v>
      </c>
    </row>
    <row r="239" spans="1:18" ht="17.25" x14ac:dyDescent="0.25">
      <c r="A239" s="758" t="s">
        <v>48</v>
      </c>
      <c r="B239" s="759"/>
      <c r="C239" s="224" t="s">
        <v>43</v>
      </c>
      <c r="D239" s="228">
        <v>1</v>
      </c>
      <c r="E239" s="782">
        <v>2</v>
      </c>
      <c r="F239" s="783"/>
      <c r="G239" s="771">
        <f>+E239*D239+E240*D240+E241*D241</f>
        <v>2</v>
      </c>
      <c r="H239" s="234" t="s">
        <v>136</v>
      </c>
      <c r="I239" s="234" t="s">
        <v>134</v>
      </c>
    </row>
    <row r="240" spans="1:18" ht="30" x14ac:dyDescent="0.25">
      <c r="A240" s="760"/>
      <c r="B240" s="761"/>
      <c r="C240" s="224" t="s">
        <v>44</v>
      </c>
      <c r="D240" s="228">
        <v>0</v>
      </c>
      <c r="E240" s="780">
        <v>4</v>
      </c>
      <c r="F240" s="781"/>
      <c r="G240" s="772"/>
      <c r="H240" s="232" t="s">
        <v>137</v>
      </c>
      <c r="I240" s="232" t="s">
        <v>135</v>
      </c>
    </row>
    <row r="241" spans="1:9" x14ac:dyDescent="0.25">
      <c r="A241" s="762"/>
      <c r="B241" s="763"/>
      <c r="C241" s="224" t="s">
        <v>45</v>
      </c>
      <c r="D241" s="228">
        <v>0</v>
      </c>
      <c r="E241" s="782">
        <v>6</v>
      </c>
      <c r="F241" s="783"/>
      <c r="G241" s="773"/>
      <c r="H241" s="233" t="s">
        <v>138</v>
      </c>
      <c r="I241" s="234" t="s">
        <v>133</v>
      </c>
    </row>
    <row r="242" spans="1:9" x14ac:dyDescent="0.25">
      <c r="A242" s="821" t="s">
        <v>56</v>
      </c>
      <c r="B242" s="769"/>
      <c r="C242" s="224" t="s">
        <v>58</v>
      </c>
      <c r="D242" s="228">
        <v>3</v>
      </c>
      <c r="E242" s="780">
        <v>3</v>
      </c>
      <c r="F242" s="781"/>
      <c r="G242" s="771">
        <f>+E242*D242+E243*D243</f>
        <v>9</v>
      </c>
      <c r="H242" s="235"/>
      <c r="I242" s="235"/>
    </row>
    <row r="243" spans="1:9" x14ac:dyDescent="0.25">
      <c r="A243" s="821"/>
      <c r="B243" s="769"/>
      <c r="C243" s="224" t="s">
        <v>49</v>
      </c>
      <c r="D243" s="228">
        <v>0</v>
      </c>
      <c r="E243" s="782">
        <v>0</v>
      </c>
      <c r="F243" s="783"/>
      <c r="G243" s="773"/>
      <c r="H243" s="235"/>
      <c r="I243" s="235"/>
    </row>
    <row r="244" spans="1:9" x14ac:dyDescent="0.25">
      <c r="A244" s="778" t="s">
        <v>57</v>
      </c>
      <c r="B244" s="779"/>
      <c r="C244" s="224" t="s">
        <v>50</v>
      </c>
      <c r="D244" s="228">
        <v>1</v>
      </c>
      <c r="E244" s="780">
        <v>6</v>
      </c>
      <c r="F244" s="781"/>
      <c r="G244" s="771">
        <f>+E244*D244+E245*D245</f>
        <v>6</v>
      </c>
      <c r="H244" s="235"/>
      <c r="I244" s="235"/>
    </row>
    <row r="245" spans="1:9" x14ac:dyDescent="0.25">
      <c r="A245" s="778"/>
      <c r="B245" s="779"/>
      <c r="C245" s="224" t="s">
        <v>51</v>
      </c>
      <c r="D245" s="228">
        <v>20</v>
      </c>
      <c r="E245" s="782">
        <v>0</v>
      </c>
      <c r="F245" s="783"/>
      <c r="G245" s="773"/>
      <c r="H245" s="235"/>
      <c r="I245" s="235"/>
    </row>
    <row r="246" spans="1:9" x14ac:dyDescent="0.25">
      <c r="A246" s="225" t="s">
        <v>52</v>
      </c>
      <c r="B246" s="46"/>
      <c r="C246" s="226"/>
      <c r="D246" s="228">
        <v>1</v>
      </c>
      <c r="E246" s="780">
        <v>6</v>
      </c>
      <c r="F246" s="781"/>
      <c r="G246" s="230">
        <f>+E246*D246</f>
        <v>6</v>
      </c>
      <c r="H246" s="235"/>
      <c r="I246" s="235"/>
    </row>
    <row r="247" spans="1:9" x14ac:dyDescent="0.25">
      <c r="A247" s="821" t="s">
        <v>53</v>
      </c>
      <c r="B247" s="769"/>
      <c r="C247" s="822"/>
      <c r="D247" s="228">
        <v>2</v>
      </c>
      <c r="E247" s="782">
        <v>1</v>
      </c>
      <c r="F247" s="783"/>
      <c r="G247" s="230">
        <f>+E247*D247</f>
        <v>2</v>
      </c>
      <c r="H247" s="235"/>
      <c r="I247" s="235"/>
    </row>
    <row r="248" spans="1:9" x14ac:dyDescent="0.25">
      <c r="A248" s="821" t="s">
        <v>54</v>
      </c>
      <c r="B248" s="769"/>
      <c r="C248" s="822"/>
      <c r="D248" s="228">
        <v>1</v>
      </c>
      <c r="E248" s="780">
        <v>3</v>
      </c>
      <c r="F248" s="781"/>
      <c r="G248" s="230">
        <f>+E248*D248</f>
        <v>3</v>
      </c>
      <c r="H248" s="235"/>
      <c r="I248" s="235"/>
    </row>
    <row r="249" spans="1:9" ht="15.75" thickBot="1" x14ac:dyDescent="0.3">
      <c r="A249" s="823" t="s">
        <v>55</v>
      </c>
      <c r="B249" s="824"/>
      <c r="C249" s="825"/>
      <c r="D249" s="229">
        <v>2</v>
      </c>
      <c r="E249" s="819">
        <v>2</v>
      </c>
      <c r="F249" s="820"/>
      <c r="G249" s="231">
        <f>+E249*D249</f>
        <v>4</v>
      </c>
      <c r="H249" s="236"/>
      <c r="I249" s="236"/>
    </row>
    <row r="250" spans="1:9" ht="15.75" thickBot="1" x14ac:dyDescent="0.3">
      <c r="A250" s="844" t="s">
        <v>61</v>
      </c>
      <c r="B250" s="845"/>
      <c r="C250" s="845"/>
      <c r="D250" s="845"/>
      <c r="E250" s="845"/>
      <c r="F250" s="846"/>
      <c r="G250" s="237">
        <f>SUM(G236:G249)</f>
        <v>35</v>
      </c>
    </row>
    <row r="252" spans="1:9" x14ac:dyDescent="0.25">
      <c r="A252" t="s">
        <v>62</v>
      </c>
    </row>
    <row r="257" spans="1:18" ht="15.75" thickBot="1" x14ac:dyDescent="0.3"/>
    <row r="258" spans="1:18" x14ac:dyDescent="0.25">
      <c r="F258" s="314" t="s">
        <v>78</v>
      </c>
      <c r="G258" s="311">
        <f>$F$214</f>
        <v>0.7</v>
      </c>
    </row>
    <row r="259" spans="1:18" x14ac:dyDescent="0.25">
      <c r="F259" s="315" t="s">
        <v>92</v>
      </c>
      <c r="G259" s="230">
        <f>$E$225</f>
        <v>1</v>
      </c>
    </row>
    <row r="260" spans="1:18" x14ac:dyDescent="0.25">
      <c r="F260" s="315" t="s">
        <v>83</v>
      </c>
      <c r="G260" s="230">
        <f>$G$250</f>
        <v>35</v>
      </c>
    </row>
    <row r="261" spans="1:18" ht="15.75" thickBot="1" x14ac:dyDescent="0.3">
      <c r="F261" s="316" t="s">
        <v>84</v>
      </c>
      <c r="G261" s="231">
        <f>$F$198</f>
        <v>400</v>
      </c>
    </row>
    <row r="263" spans="1:18" ht="15.75" thickBot="1" x14ac:dyDescent="0.3"/>
    <row r="264" spans="1:18" ht="15.75" thickBot="1" x14ac:dyDescent="0.3">
      <c r="A264" s="842" t="s">
        <v>241</v>
      </c>
      <c r="B264" s="843"/>
      <c r="C264" s="843"/>
      <c r="D264" s="843"/>
      <c r="E264" s="843"/>
      <c r="F264" s="312" t="s">
        <v>103</v>
      </c>
      <c r="G264" s="313">
        <f>+ROUNDUP(G258*G260/G259/G261*1000,0)</f>
        <v>62</v>
      </c>
    </row>
    <row r="267" spans="1:18" ht="34.5" customHeight="1" x14ac:dyDescent="0.25">
      <c r="A267" s="757" t="s">
        <v>63</v>
      </c>
      <c r="B267" s="757"/>
      <c r="C267" s="757"/>
      <c r="D267" s="757"/>
      <c r="E267" s="757"/>
      <c r="F267" s="757"/>
      <c r="G267" s="757"/>
      <c r="H267" s="757"/>
      <c r="I267" s="757"/>
      <c r="J267" s="757"/>
      <c r="K267" s="757"/>
      <c r="L267" s="757"/>
      <c r="M267" s="757"/>
      <c r="N267" s="757"/>
      <c r="O267" s="757"/>
      <c r="P267" s="757"/>
      <c r="Q267" s="757"/>
      <c r="R267" s="757"/>
    </row>
    <row r="269" spans="1:18" x14ac:dyDescent="0.25">
      <c r="A269" t="s">
        <v>64</v>
      </c>
    </row>
    <row r="271" spans="1:18" x14ac:dyDescent="0.25">
      <c r="A271" s="770" t="s">
        <v>67</v>
      </c>
      <c r="B271" s="770"/>
      <c r="C271" s="770" t="s">
        <v>65</v>
      </c>
      <c r="D271" s="770"/>
      <c r="E271" s="770" t="s">
        <v>66</v>
      </c>
      <c r="F271" s="770"/>
    </row>
    <row r="272" spans="1:18" x14ac:dyDescent="0.25">
      <c r="A272" s="834" t="s">
        <v>68</v>
      </c>
      <c r="B272" s="834"/>
      <c r="C272" s="815">
        <v>1</v>
      </c>
      <c r="D272" s="815"/>
      <c r="E272" s="834" t="s">
        <v>73</v>
      </c>
      <c r="F272" s="834"/>
    </row>
    <row r="273" spans="1:6" x14ac:dyDescent="0.25">
      <c r="A273" s="834" t="s">
        <v>69</v>
      </c>
      <c r="B273" s="834"/>
      <c r="C273" s="815">
        <v>2</v>
      </c>
      <c r="D273" s="815"/>
      <c r="E273" s="834" t="s">
        <v>74</v>
      </c>
      <c r="F273" s="834"/>
    </row>
    <row r="274" spans="1:6" x14ac:dyDescent="0.25">
      <c r="A274" s="834" t="s">
        <v>70</v>
      </c>
      <c r="B274" s="834"/>
      <c r="C274" s="815">
        <v>3</v>
      </c>
      <c r="D274" s="815"/>
      <c r="E274" s="834" t="s">
        <v>75</v>
      </c>
      <c r="F274" s="834"/>
    </row>
    <row r="275" spans="1:6" x14ac:dyDescent="0.25">
      <c r="A275" s="834" t="s">
        <v>71</v>
      </c>
      <c r="B275" s="834"/>
      <c r="C275" s="815">
        <v>4</v>
      </c>
      <c r="D275" s="815"/>
      <c r="E275" s="834" t="s">
        <v>76</v>
      </c>
      <c r="F275" s="834"/>
    </row>
    <row r="276" spans="1:6" x14ac:dyDescent="0.25">
      <c r="A276" s="834" t="s">
        <v>72</v>
      </c>
      <c r="B276" s="834"/>
      <c r="C276" s="815">
        <v>5</v>
      </c>
      <c r="D276" s="815"/>
      <c r="E276" s="834" t="s">
        <v>77</v>
      </c>
      <c r="F276" s="834"/>
    </row>
    <row r="279" spans="1:6" x14ac:dyDescent="0.25">
      <c r="A279" s="826" t="s">
        <v>67</v>
      </c>
      <c r="B279" s="826"/>
      <c r="C279" s="41">
        <f>$G$264</f>
        <v>62</v>
      </c>
    </row>
    <row r="280" spans="1:6" x14ac:dyDescent="0.25">
      <c r="A280" s="42" t="s">
        <v>105</v>
      </c>
      <c r="B280" s="42"/>
      <c r="C280" s="41">
        <f>IF(G264&lt;=70,C272,IF(AND(G264&gt;70,G264&lt;=100),C273,IF(AND(G264&gt;100,G264&lt;150),C274,IF(AND(G264&gt;=150,G264&lt;200),C275,C276))))</f>
        <v>1</v>
      </c>
    </row>
    <row r="281" spans="1:6" x14ac:dyDescent="0.25">
      <c r="A281" s="42" t="s">
        <v>104</v>
      </c>
      <c r="B281" s="42"/>
      <c r="C281" s="41" t="str">
        <f>IF(G264&lt;=70,E272,IF(AND(G264&gt;70,G264&lt;=100),E273,IF(AND(G264&gt;100,G264&lt;150),E274,IF(AND(G264&gt;=150,G264&lt;200),E275,E276))))</f>
        <v>Muy buena</v>
      </c>
    </row>
    <row r="282" spans="1:6" ht="15.75" thickBot="1" x14ac:dyDescent="0.3"/>
    <row r="283" spans="1:6" x14ac:dyDescent="0.25">
      <c r="A283" s="745" t="s">
        <v>242</v>
      </c>
      <c r="B283" s="746"/>
      <c r="C283" s="746"/>
      <c r="D283" s="747"/>
      <c r="E283" s="310">
        <f>+C279</f>
        <v>62</v>
      </c>
      <c r="F283" s="311">
        <f>+IF(E283&gt;100,0,1)</f>
        <v>1</v>
      </c>
    </row>
    <row r="284" spans="1:6" x14ac:dyDescent="0.25">
      <c r="A284" s="748" t="s">
        <v>243</v>
      </c>
      <c r="B284" s="749"/>
      <c r="C284" s="749"/>
      <c r="D284" s="750"/>
      <c r="E284" s="228">
        <v>100</v>
      </c>
      <c r="F284" s="230">
        <f>+IF(E284&gt;100,0,1)</f>
        <v>1</v>
      </c>
    </row>
    <row r="285" spans="1:6" x14ac:dyDescent="0.25">
      <c r="A285" s="751" t="s">
        <v>244</v>
      </c>
      <c r="B285" s="752"/>
      <c r="C285" s="752"/>
      <c r="D285" s="753"/>
      <c r="E285" s="228">
        <v>24</v>
      </c>
      <c r="F285" s="230">
        <f t="shared" ref="F285:F286" si="24">+IF(E285&gt;100,0,1)</f>
        <v>1</v>
      </c>
    </row>
    <row r="286" spans="1:6" ht="15.75" thickBot="1" x14ac:dyDescent="0.3">
      <c r="A286" s="739" t="s">
        <v>245</v>
      </c>
      <c r="B286" s="740"/>
      <c r="C286" s="740"/>
      <c r="D286" s="741"/>
      <c r="E286" s="229">
        <v>50</v>
      </c>
      <c r="F286" s="231">
        <f t="shared" si="24"/>
        <v>1</v>
      </c>
    </row>
    <row r="287" spans="1:6" ht="15.75" thickBot="1" x14ac:dyDescent="0.3">
      <c r="A287" s="238"/>
      <c r="B287" s="238"/>
      <c r="C287" s="238"/>
      <c r="D287" s="317" t="s">
        <v>248</v>
      </c>
      <c r="E287" s="318">
        <f>SUM(E283:E286)</f>
        <v>236</v>
      </c>
      <c r="F287" s="318">
        <f>SUM(F283:F286)</f>
        <v>4</v>
      </c>
    </row>
    <row r="288" spans="1:6" x14ac:dyDescent="0.25">
      <c r="D288" t="s">
        <v>344</v>
      </c>
    </row>
    <row r="289" spans="1:8" ht="15.75" thickBot="1" x14ac:dyDescent="0.3"/>
    <row r="290" spans="1:8" ht="15.75" thickBot="1" x14ac:dyDescent="0.3">
      <c r="A290" s="241" t="s">
        <v>246</v>
      </c>
      <c r="B290" s="239"/>
      <c r="C290" s="239"/>
      <c r="D290" s="240"/>
      <c r="E290" s="242">
        <v>4</v>
      </c>
    </row>
    <row r="291" spans="1:8" ht="15.75" thickBot="1" x14ac:dyDescent="0.3"/>
    <row r="292" spans="1:8" ht="15.75" thickBot="1" x14ac:dyDescent="0.3">
      <c r="A292" s="742" t="s">
        <v>247</v>
      </c>
      <c r="B292" s="744"/>
      <c r="C292" s="744"/>
      <c r="D292" s="743"/>
      <c r="E292" s="319">
        <f>+IF(E290=1,(E287/1),IF(E290=2,(E287/2),IF(E290=3,(E287/3),(E287/4))))</f>
        <v>59</v>
      </c>
      <c r="F292" s="320">
        <f>+IF(AND(E292&lt;100,F283=1,F284=1,F285=1,F286=1),1,0)</f>
        <v>1</v>
      </c>
    </row>
    <row r="294" spans="1:8" x14ac:dyDescent="0.25">
      <c r="A294" s="243" t="s">
        <v>343</v>
      </c>
      <c r="B294" s="3"/>
      <c r="C294" s="3"/>
      <c r="D294" s="3"/>
      <c r="E294" s="3"/>
      <c r="F294" s="3"/>
      <c r="G294" s="3"/>
      <c r="H294" s="3"/>
    </row>
    <row r="295" spans="1:8" ht="15.75" thickBot="1" x14ac:dyDescent="0.3">
      <c r="A295" s="45"/>
      <c r="B295" s="45"/>
      <c r="C295" s="45"/>
      <c r="D295" s="45"/>
      <c r="E295" s="45"/>
      <c r="F295" s="45"/>
    </row>
    <row r="296" spans="1:8" ht="15.75" thickBot="1" x14ac:dyDescent="0.3">
      <c r="A296" s="742" t="s">
        <v>359</v>
      </c>
      <c r="B296" s="744"/>
      <c r="C296" s="744"/>
      <c r="D296" s="743"/>
      <c r="E296" s="320">
        <f>+F292</f>
        <v>1</v>
      </c>
      <c r="F296" s="45"/>
    </row>
    <row r="297" spans="1:8" ht="15.75" thickBot="1" x14ac:dyDescent="0.3"/>
    <row r="298" spans="1:8" x14ac:dyDescent="0.25">
      <c r="A298" s="745" t="s">
        <v>249</v>
      </c>
      <c r="B298" s="746"/>
      <c r="C298" s="746"/>
      <c r="D298" s="747"/>
      <c r="E298" s="311" t="s">
        <v>2</v>
      </c>
      <c r="F298" s="310">
        <v>1</v>
      </c>
    </row>
    <row r="299" spans="1:8" x14ac:dyDescent="0.25">
      <c r="A299" s="748" t="s">
        <v>250</v>
      </c>
      <c r="B299" s="749"/>
      <c r="C299" s="749"/>
      <c r="D299" s="750"/>
      <c r="E299" s="230" t="s">
        <v>2</v>
      </c>
      <c r="F299" s="228">
        <v>1</v>
      </c>
    </row>
    <row r="300" spans="1:8" x14ac:dyDescent="0.25">
      <c r="A300" s="751" t="s">
        <v>251</v>
      </c>
      <c r="B300" s="752"/>
      <c r="C300" s="752"/>
      <c r="D300" s="753"/>
      <c r="E300" s="230" t="s">
        <v>2</v>
      </c>
      <c r="F300" s="228">
        <v>1</v>
      </c>
    </row>
    <row r="301" spans="1:8" ht="15.75" thickBot="1" x14ac:dyDescent="0.3">
      <c r="A301" s="739" t="s">
        <v>252</v>
      </c>
      <c r="B301" s="740"/>
      <c r="C301" s="740"/>
      <c r="D301" s="741"/>
      <c r="E301" s="231" t="s">
        <v>2</v>
      </c>
      <c r="F301" s="229">
        <v>1</v>
      </c>
    </row>
    <row r="302" spans="1:8" ht="15.75" thickBot="1" x14ac:dyDescent="0.3">
      <c r="A302" s="238"/>
      <c r="B302" s="238"/>
      <c r="C302" s="238"/>
      <c r="D302" s="742" t="s">
        <v>248</v>
      </c>
      <c r="E302" s="743"/>
      <c r="F302" s="318">
        <f>SUM(F298:F301)</f>
        <v>4</v>
      </c>
    </row>
    <row r="303" spans="1:8" ht="15.75" thickBot="1" x14ac:dyDescent="0.3">
      <c r="D303" t="s">
        <v>344</v>
      </c>
    </row>
    <row r="304" spans="1:8" ht="15.75" thickBot="1" x14ac:dyDescent="0.3">
      <c r="A304" s="321" t="s">
        <v>246</v>
      </c>
      <c r="B304" s="322"/>
      <c r="C304" s="322"/>
      <c r="D304" s="323"/>
      <c r="E304" s="242">
        <v>4</v>
      </c>
    </row>
    <row r="305" spans="1:6" ht="15.75" thickBot="1" x14ac:dyDescent="0.3"/>
    <row r="306" spans="1:6" ht="15.75" thickBot="1" x14ac:dyDescent="0.3">
      <c r="A306" s="742" t="s">
        <v>360</v>
      </c>
      <c r="B306" s="744"/>
      <c r="C306" s="744"/>
      <c r="D306" s="743"/>
      <c r="E306" s="320">
        <f>+IF(AND(F298=1,F299=1,F300=1,F301=1,E304=4),1,IF(AND(F298=1,F299=1,F300=1,E304=3),1,IF(AND(F298=1,F299=1,E304=2),1,IF(AND(F298=1,E304=1),1,0))))</f>
        <v>1</v>
      </c>
    </row>
    <row r="307" spans="1:6" ht="15.75" thickBot="1" x14ac:dyDescent="0.3"/>
    <row r="308" spans="1:6" x14ac:dyDescent="0.25">
      <c r="A308" s="745" t="s">
        <v>254</v>
      </c>
      <c r="B308" s="746"/>
      <c r="C308" s="746"/>
      <c r="D308" s="747"/>
      <c r="E308" s="311" t="s">
        <v>2</v>
      </c>
      <c r="F308" s="310">
        <v>1</v>
      </c>
    </row>
    <row r="309" spans="1:6" x14ac:dyDescent="0.25">
      <c r="A309" s="748" t="s">
        <v>255</v>
      </c>
      <c r="B309" s="749"/>
      <c r="C309" s="749"/>
      <c r="D309" s="750"/>
      <c r="E309" s="230" t="s">
        <v>2</v>
      </c>
      <c r="F309" s="228">
        <v>1</v>
      </c>
    </row>
    <row r="310" spans="1:6" x14ac:dyDescent="0.25">
      <c r="A310" s="751" t="s">
        <v>256</v>
      </c>
      <c r="B310" s="752"/>
      <c r="C310" s="752"/>
      <c r="D310" s="753"/>
      <c r="E310" s="230" t="s">
        <v>2</v>
      </c>
      <c r="F310" s="228">
        <v>1</v>
      </c>
    </row>
    <row r="311" spans="1:6" ht="15.75" thickBot="1" x14ac:dyDescent="0.3">
      <c r="A311" s="739" t="s">
        <v>257</v>
      </c>
      <c r="B311" s="740"/>
      <c r="C311" s="740"/>
      <c r="D311" s="741"/>
      <c r="E311" s="231" t="s">
        <v>2</v>
      </c>
      <c r="F311" s="229">
        <v>1</v>
      </c>
    </row>
    <row r="312" spans="1:6" ht="15.75" thickBot="1" x14ac:dyDescent="0.3">
      <c r="A312" s="238"/>
      <c r="B312" s="238"/>
      <c r="C312" s="238"/>
      <c r="D312" s="742" t="s">
        <v>248</v>
      </c>
      <c r="E312" s="743"/>
      <c r="F312" s="318">
        <f>SUM(F308:F311)</f>
        <v>4</v>
      </c>
    </row>
    <row r="313" spans="1:6" x14ac:dyDescent="0.25">
      <c r="D313" t="s">
        <v>344</v>
      </c>
    </row>
    <row r="314" spans="1:6" ht="15.75" thickBot="1" x14ac:dyDescent="0.3"/>
    <row r="315" spans="1:6" ht="15.75" thickBot="1" x14ac:dyDescent="0.3">
      <c r="A315" s="321" t="s">
        <v>246</v>
      </c>
      <c r="B315" s="322"/>
      <c r="C315" s="322"/>
      <c r="D315" s="323"/>
      <c r="E315" s="242">
        <v>1</v>
      </c>
    </row>
    <row r="316" spans="1:6" ht="15.75" thickBot="1" x14ac:dyDescent="0.3"/>
    <row r="317" spans="1:6" ht="15.75" thickBot="1" x14ac:dyDescent="0.3">
      <c r="A317" s="742" t="s">
        <v>361</v>
      </c>
      <c r="B317" s="744"/>
      <c r="C317" s="744"/>
      <c r="D317" s="743"/>
      <c r="E317" s="320">
        <f>+IF(AND(F308=1,F309=1,F310=1,F311=1,E315=4),1,IF(AND(F308=1,F309=1,F310=1,E315=3),1,IF(AND(F308=1,F309=1,E315=2),1,IF(AND(F308=1,E315=1),1,0))))</f>
        <v>1</v>
      </c>
    </row>
    <row r="318" spans="1:6" ht="15.75" thickBot="1" x14ac:dyDescent="0.3"/>
    <row r="319" spans="1:6" x14ac:dyDescent="0.25">
      <c r="A319" s="745" t="s">
        <v>355</v>
      </c>
      <c r="B319" s="746"/>
      <c r="C319" s="746"/>
      <c r="D319" s="747"/>
      <c r="E319" s="311" t="s">
        <v>2</v>
      </c>
      <c r="F319" s="310">
        <v>1</v>
      </c>
    </row>
    <row r="320" spans="1:6" x14ac:dyDescent="0.25">
      <c r="A320" s="748" t="s">
        <v>356</v>
      </c>
      <c r="B320" s="749"/>
      <c r="C320" s="749"/>
      <c r="D320" s="750"/>
      <c r="E320" s="230" t="s">
        <v>2</v>
      </c>
      <c r="F320" s="228">
        <v>1</v>
      </c>
    </row>
    <row r="321" spans="1:6" x14ac:dyDescent="0.25">
      <c r="A321" s="751" t="s">
        <v>357</v>
      </c>
      <c r="B321" s="752"/>
      <c r="C321" s="752"/>
      <c r="D321" s="753"/>
      <c r="E321" s="230" t="s">
        <v>2</v>
      </c>
      <c r="F321" s="228">
        <v>1</v>
      </c>
    </row>
    <row r="322" spans="1:6" ht="15.75" thickBot="1" x14ac:dyDescent="0.3">
      <c r="A322" s="739" t="s">
        <v>358</v>
      </c>
      <c r="B322" s="740"/>
      <c r="C322" s="740"/>
      <c r="D322" s="741"/>
      <c r="E322" s="231" t="s">
        <v>2</v>
      </c>
      <c r="F322" s="229">
        <v>1</v>
      </c>
    </row>
    <row r="323" spans="1:6" ht="15.75" thickBot="1" x14ac:dyDescent="0.3">
      <c r="A323" s="238"/>
      <c r="B323" s="238"/>
      <c r="C323" s="238"/>
      <c r="D323" s="742" t="s">
        <v>248</v>
      </c>
      <c r="E323" s="743"/>
      <c r="F323" s="318">
        <f>SUM(F319:F322)</f>
        <v>4</v>
      </c>
    </row>
    <row r="324" spans="1:6" ht="15.75" thickBot="1" x14ac:dyDescent="0.3">
      <c r="D324" t="s">
        <v>344</v>
      </c>
    </row>
    <row r="325" spans="1:6" ht="15.75" thickBot="1" x14ac:dyDescent="0.3">
      <c r="A325" s="321" t="s">
        <v>246</v>
      </c>
      <c r="B325" s="322"/>
      <c r="C325" s="322"/>
      <c r="D325" s="323"/>
      <c r="E325" s="242">
        <v>4</v>
      </c>
    </row>
    <row r="326" spans="1:6" ht="15.75" thickBot="1" x14ac:dyDescent="0.3"/>
    <row r="327" spans="1:6" ht="15.75" thickBot="1" x14ac:dyDescent="0.3">
      <c r="A327" s="742" t="s">
        <v>363</v>
      </c>
      <c r="B327" s="744"/>
      <c r="C327" s="744"/>
      <c r="D327" s="743"/>
      <c r="E327" s="320">
        <f>+IF(AND(F319=1,F320=1,F321=1,F322=1,E325=4),1,IF(AND(F319=1,F320=1,F321=1,E325=3),1,IF(AND(F319=1,F320=1,E325=2),1,IF(AND(F319=1,E325=1),1,0))))</f>
        <v>1</v>
      </c>
    </row>
    <row r="328" spans="1:6" ht="15.75" thickBot="1" x14ac:dyDescent="0.3"/>
    <row r="329" spans="1:6" x14ac:dyDescent="0.25">
      <c r="A329" s="745" t="s">
        <v>365</v>
      </c>
      <c r="B329" s="746"/>
      <c r="C329" s="746"/>
      <c r="D329" s="747"/>
      <c r="E329" s="311" t="s">
        <v>2</v>
      </c>
      <c r="F329" s="310">
        <v>1</v>
      </c>
    </row>
    <row r="330" spans="1:6" x14ac:dyDescent="0.25">
      <c r="A330" s="748" t="s">
        <v>366</v>
      </c>
      <c r="B330" s="749"/>
      <c r="C330" s="749"/>
      <c r="D330" s="750"/>
      <c r="E330" s="230" t="s">
        <v>2</v>
      </c>
      <c r="F330" s="228">
        <v>1</v>
      </c>
    </row>
    <row r="331" spans="1:6" x14ac:dyDescent="0.25">
      <c r="A331" s="751" t="s">
        <v>367</v>
      </c>
      <c r="B331" s="752"/>
      <c r="C331" s="752"/>
      <c r="D331" s="753"/>
      <c r="E331" s="230" t="s">
        <v>2</v>
      </c>
      <c r="F331" s="228">
        <v>1</v>
      </c>
    </row>
    <row r="332" spans="1:6" ht="15.75" thickBot="1" x14ac:dyDescent="0.3">
      <c r="A332" s="739" t="s">
        <v>368</v>
      </c>
      <c r="B332" s="740"/>
      <c r="C332" s="740"/>
      <c r="D332" s="741"/>
      <c r="E332" s="231" t="s">
        <v>2</v>
      </c>
      <c r="F332" s="229">
        <v>1</v>
      </c>
    </row>
    <row r="333" spans="1:6" ht="15.75" thickBot="1" x14ac:dyDescent="0.3">
      <c r="A333" s="238"/>
      <c r="B333" s="238"/>
      <c r="C333" s="238"/>
      <c r="D333" s="742" t="s">
        <v>248</v>
      </c>
      <c r="E333" s="743"/>
      <c r="F333" s="318">
        <f>SUM(F329:F332)</f>
        <v>4</v>
      </c>
    </row>
    <row r="334" spans="1:6" x14ac:dyDescent="0.25">
      <c r="D334" t="s">
        <v>344</v>
      </c>
    </row>
    <row r="335" spans="1:6" ht="15.75" thickBot="1" x14ac:dyDescent="0.3"/>
    <row r="336" spans="1:6" ht="15.75" thickBot="1" x14ac:dyDescent="0.3">
      <c r="A336" s="321" t="s">
        <v>246</v>
      </c>
      <c r="B336" s="322"/>
      <c r="C336" s="322"/>
      <c r="D336" s="323"/>
      <c r="E336" s="242">
        <v>1</v>
      </c>
    </row>
    <row r="337" spans="1:6" ht="15.75" thickBot="1" x14ac:dyDescent="0.3"/>
    <row r="338" spans="1:6" ht="15.75" thickBot="1" x14ac:dyDescent="0.3">
      <c r="A338" s="742" t="s">
        <v>364</v>
      </c>
      <c r="B338" s="744"/>
      <c r="C338" s="744"/>
      <c r="D338" s="743"/>
      <c r="E338" s="320">
        <f>+IF(AND(F329=1,F330=1,F331=1,F332=1,E336=4),1,IF(AND(F329=1,F330=1,F331=1,E336=3),1,IF(AND(F329=1,F330=1,E336=2),1,IF(AND(F329=1,E336=1),1,0))))</f>
        <v>1</v>
      </c>
    </row>
    <row r="339" spans="1:6" ht="15.75" thickBot="1" x14ac:dyDescent="0.3">
      <c r="A339" s="45"/>
    </row>
    <row r="340" spans="1:6" x14ac:dyDescent="0.25">
      <c r="A340" s="745" t="s">
        <v>370</v>
      </c>
      <c r="B340" s="746"/>
      <c r="C340" s="746"/>
      <c r="D340" s="747"/>
      <c r="E340" s="311" t="s">
        <v>2</v>
      </c>
      <c r="F340" s="310">
        <v>1</v>
      </c>
    </row>
    <row r="341" spans="1:6" x14ac:dyDescent="0.25">
      <c r="A341" s="748" t="s">
        <v>371</v>
      </c>
      <c r="B341" s="749"/>
      <c r="C341" s="749"/>
      <c r="D341" s="750"/>
      <c r="E341" s="230" t="s">
        <v>2</v>
      </c>
      <c r="F341" s="228">
        <v>1</v>
      </c>
    </row>
    <row r="342" spans="1:6" x14ac:dyDescent="0.25">
      <c r="A342" s="751" t="s">
        <v>372</v>
      </c>
      <c r="B342" s="752"/>
      <c r="C342" s="752"/>
      <c r="D342" s="753"/>
      <c r="E342" s="230" t="s">
        <v>2</v>
      </c>
      <c r="F342" s="228">
        <v>1</v>
      </c>
    </row>
    <row r="343" spans="1:6" ht="15.75" thickBot="1" x14ac:dyDescent="0.3">
      <c r="A343" s="739" t="s">
        <v>373</v>
      </c>
      <c r="B343" s="740"/>
      <c r="C343" s="740"/>
      <c r="D343" s="741"/>
      <c r="E343" s="231" t="s">
        <v>2</v>
      </c>
      <c r="F343" s="229">
        <v>1</v>
      </c>
    </row>
    <row r="344" spans="1:6" ht="15.75" thickBot="1" x14ac:dyDescent="0.3">
      <c r="A344" s="238"/>
      <c r="B344" s="238"/>
      <c r="C344" s="238"/>
      <c r="D344" s="742" t="s">
        <v>248</v>
      </c>
      <c r="E344" s="743"/>
      <c r="F344" s="318">
        <f>SUM(F340:F343)</f>
        <v>4</v>
      </c>
    </row>
    <row r="345" spans="1:6" ht="15.75" thickBot="1" x14ac:dyDescent="0.3">
      <c r="D345" t="s">
        <v>344</v>
      </c>
    </row>
    <row r="346" spans="1:6" ht="15.75" thickBot="1" x14ac:dyDescent="0.3">
      <c r="A346" s="321" t="s">
        <v>246</v>
      </c>
      <c r="B346" s="322"/>
      <c r="C346" s="322"/>
      <c r="D346" s="323"/>
      <c r="E346" s="242">
        <v>4</v>
      </c>
    </row>
    <row r="347" spans="1:6" ht="15.75" thickBot="1" x14ac:dyDescent="0.3"/>
    <row r="348" spans="1:6" ht="15.75" thickBot="1" x14ac:dyDescent="0.3">
      <c r="A348" s="742" t="s">
        <v>369</v>
      </c>
      <c r="B348" s="744"/>
      <c r="C348" s="744"/>
      <c r="D348" s="743"/>
      <c r="E348" s="320">
        <f>+IF(AND(F340=1,F341=1,F342=1,F343=1,E346=4),1,IF(AND(F340=1,F341=1,F342=1,E346=3),1,IF(AND(F340=1,F341=1,E346=2),1,IF(AND(F340=1,E346=1),1,0))))</f>
        <v>1</v>
      </c>
    </row>
    <row r="349" spans="1:6" ht="15.75" thickBot="1" x14ac:dyDescent="0.3"/>
    <row r="350" spans="1:6" x14ac:dyDescent="0.25">
      <c r="A350" s="745" t="s">
        <v>375</v>
      </c>
      <c r="B350" s="746"/>
      <c r="C350" s="746"/>
      <c r="D350" s="747"/>
      <c r="E350" s="311" t="s">
        <v>2</v>
      </c>
      <c r="F350" s="310">
        <v>1</v>
      </c>
    </row>
    <row r="351" spans="1:6" x14ac:dyDescent="0.25">
      <c r="A351" s="748" t="s">
        <v>376</v>
      </c>
      <c r="B351" s="749"/>
      <c r="C351" s="749"/>
      <c r="D351" s="750"/>
      <c r="E351" s="230" t="s">
        <v>2</v>
      </c>
      <c r="F351" s="228">
        <v>1</v>
      </c>
    </row>
    <row r="352" spans="1:6" x14ac:dyDescent="0.25">
      <c r="A352" s="751" t="s">
        <v>377</v>
      </c>
      <c r="B352" s="752"/>
      <c r="C352" s="752"/>
      <c r="D352" s="753"/>
      <c r="E352" s="230" t="s">
        <v>2</v>
      </c>
      <c r="F352" s="228">
        <v>1</v>
      </c>
    </row>
    <row r="353" spans="1:6" ht="15.75" thickBot="1" x14ac:dyDescent="0.3">
      <c r="A353" s="739" t="s">
        <v>378</v>
      </c>
      <c r="B353" s="740"/>
      <c r="C353" s="740"/>
      <c r="D353" s="741"/>
      <c r="E353" s="231" t="s">
        <v>2</v>
      </c>
      <c r="F353" s="229">
        <v>1</v>
      </c>
    </row>
    <row r="354" spans="1:6" ht="15.75" thickBot="1" x14ac:dyDescent="0.3">
      <c r="A354" s="238"/>
      <c r="B354" s="238"/>
      <c r="C354" s="238"/>
      <c r="D354" s="742" t="s">
        <v>248</v>
      </c>
      <c r="E354" s="743"/>
      <c r="F354" s="318">
        <f>SUM(F350:F353)</f>
        <v>4</v>
      </c>
    </row>
    <row r="355" spans="1:6" x14ac:dyDescent="0.25">
      <c r="D355" t="s">
        <v>344</v>
      </c>
    </row>
    <row r="356" spans="1:6" ht="15.75" thickBot="1" x14ac:dyDescent="0.3"/>
    <row r="357" spans="1:6" ht="15.75" thickBot="1" x14ac:dyDescent="0.3">
      <c r="A357" s="321" t="s">
        <v>246</v>
      </c>
      <c r="B357" s="322"/>
      <c r="C357" s="322"/>
      <c r="D357" s="323"/>
      <c r="E357" s="242">
        <v>1</v>
      </c>
    </row>
    <row r="358" spans="1:6" ht="15.75" thickBot="1" x14ac:dyDescent="0.3"/>
    <row r="359" spans="1:6" ht="15.75" thickBot="1" x14ac:dyDescent="0.3">
      <c r="A359" s="742" t="s">
        <v>374</v>
      </c>
      <c r="B359" s="744"/>
      <c r="C359" s="744"/>
      <c r="D359" s="743"/>
      <c r="E359" s="320">
        <f>+IF(AND(F350=1,F351=1,F352=1,F353=1,E357=4),1,IF(AND(F350=1,F351=1,F352=1,E357=3),1,IF(AND(F350=1,F351=1,E357=2),1,IF(AND(F350=1,E357=1),1,0))))</f>
        <v>1</v>
      </c>
    </row>
    <row r="360" spans="1:6" ht="15.75" thickBot="1" x14ac:dyDescent="0.3"/>
    <row r="361" spans="1:6" x14ac:dyDescent="0.25">
      <c r="A361" s="745" t="s">
        <v>379</v>
      </c>
      <c r="B361" s="746"/>
      <c r="C361" s="746"/>
      <c r="D361" s="747"/>
      <c r="E361" s="311" t="s">
        <v>2</v>
      </c>
      <c r="F361" s="310">
        <v>1</v>
      </c>
    </row>
    <row r="362" spans="1:6" x14ac:dyDescent="0.25">
      <c r="A362" s="748" t="s">
        <v>380</v>
      </c>
      <c r="B362" s="749"/>
      <c r="C362" s="749"/>
      <c r="D362" s="750"/>
      <c r="E362" s="230" t="s">
        <v>2</v>
      </c>
      <c r="F362" s="228">
        <v>1</v>
      </c>
    </row>
    <row r="363" spans="1:6" x14ac:dyDescent="0.25">
      <c r="A363" s="751" t="s">
        <v>381</v>
      </c>
      <c r="B363" s="752"/>
      <c r="C363" s="752"/>
      <c r="D363" s="753"/>
      <c r="E363" s="230" t="s">
        <v>2</v>
      </c>
      <c r="F363" s="228">
        <v>1</v>
      </c>
    </row>
    <row r="364" spans="1:6" ht="15.75" thickBot="1" x14ac:dyDescent="0.3">
      <c r="A364" s="739" t="s">
        <v>382</v>
      </c>
      <c r="B364" s="740"/>
      <c r="C364" s="740"/>
      <c r="D364" s="741"/>
      <c r="E364" s="231" t="s">
        <v>2</v>
      </c>
      <c r="F364" s="229">
        <v>1</v>
      </c>
    </row>
    <row r="365" spans="1:6" ht="15.75" thickBot="1" x14ac:dyDescent="0.3">
      <c r="A365" s="238"/>
      <c r="B365" s="238"/>
      <c r="C365" s="238"/>
      <c r="D365" s="742" t="s">
        <v>248</v>
      </c>
      <c r="E365" s="743"/>
      <c r="F365" s="318">
        <f>SUM(F361:F364)</f>
        <v>4</v>
      </c>
    </row>
    <row r="366" spans="1:6" ht="15.75" thickBot="1" x14ac:dyDescent="0.3">
      <c r="D366" t="s">
        <v>344</v>
      </c>
    </row>
    <row r="367" spans="1:6" ht="15.75" thickBot="1" x14ac:dyDescent="0.3">
      <c r="A367" s="321" t="s">
        <v>246</v>
      </c>
      <c r="B367" s="322"/>
      <c r="C367" s="322"/>
      <c r="D367" s="323"/>
      <c r="E367" s="242">
        <v>4</v>
      </c>
    </row>
    <row r="368" spans="1:6" ht="15.75" thickBot="1" x14ac:dyDescent="0.3"/>
    <row r="369" spans="1:6" ht="15.75" thickBot="1" x14ac:dyDescent="0.3">
      <c r="A369" s="742" t="s">
        <v>384</v>
      </c>
      <c r="B369" s="744"/>
      <c r="C369" s="744"/>
      <c r="D369" s="743"/>
      <c r="E369" s="320">
        <f>+IF(AND(F361=1,F362=1,F363=1,F364=1,E367=4),1,IF(AND(F361=1,F362=1,F363=1,E367=3),1,IF(AND(F361=1,F362=1,E367=2),1,IF(AND(F361=1,E367=1),1,0))))</f>
        <v>1</v>
      </c>
    </row>
    <row r="370" spans="1:6" ht="15.75" thickBot="1" x14ac:dyDescent="0.3"/>
    <row r="371" spans="1:6" x14ac:dyDescent="0.25">
      <c r="A371" s="745" t="s">
        <v>385</v>
      </c>
      <c r="B371" s="746"/>
      <c r="C371" s="746"/>
      <c r="D371" s="747"/>
      <c r="E371" s="311" t="s">
        <v>2</v>
      </c>
      <c r="F371" s="310">
        <v>1</v>
      </c>
    </row>
    <row r="372" spans="1:6" x14ac:dyDescent="0.25">
      <c r="A372" s="748" t="s">
        <v>386</v>
      </c>
      <c r="B372" s="749"/>
      <c r="C372" s="749"/>
      <c r="D372" s="750"/>
      <c r="E372" s="230" t="s">
        <v>2</v>
      </c>
      <c r="F372" s="228">
        <v>1</v>
      </c>
    </row>
    <row r="373" spans="1:6" x14ac:dyDescent="0.25">
      <c r="A373" s="751" t="s">
        <v>387</v>
      </c>
      <c r="B373" s="752"/>
      <c r="C373" s="752"/>
      <c r="D373" s="753"/>
      <c r="E373" s="230" t="s">
        <v>2</v>
      </c>
      <c r="F373" s="228">
        <v>1</v>
      </c>
    </row>
    <row r="374" spans="1:6" ht="15.75" thickBot="1" x14ac:dyDescent="0.3">
      <c r="A374" s="739" t="s">
        <v>388</v>
      </c>
      <c r="B374" s="740"/>
      <c r="C374" s="740"/>
      <c r="D374" s="741"/>
      <c r="E374" s="231" t="s">
        <v>2</v>
      </c>
      <c r="F374" s="229">
        <v>1</v>
      </c>
    </row>
    <row r="375" spans="1:6" ht="15.75" thickBot="1" x14ac:dyDescent="0.3">
      <c r="A375" s="238"/>
      <c r="B375" s="238"/>
      <c r="C375" s="238"/>
      <c r="D375" s="742" t="s">
        <v>248</v>
      </c>
      <c r="E375" s="743"/>
      <c r="F375" s="318">
        <f>SUM(F371:F374)</f>
        <v>4</v>
      </c>
    </row>
    <row r="376" spans="1:6" x14ac:dyDescent="0.25">
      <c r="D376" t="s">
        <v>344</v>
      </c>
    </row>
    <row r="377" spans="1:6" ht="15.75" thickBot="1" x14ac:dyDescent="0.3"/>
    <row r="378" spans="1:6" ht="15.75" thickBot="1" x14ac:dyDescent="0.3">
      <c r="A378" s="321" t="s">
        <v>246</v>
      </c>
      <c r="B378" s="322"/>
      <c r="C378" s="322"/>
      <c r="D378" s="323"/>
      <c r="E378" s="242">
        <v>1</v>
      </c>
    </row>
    <row r="380" spans="1:6" ht="15.75" hidden="1" thickBot="1" x14ac:dyDescent="0.3">
      <c r="A380" s="742" t="s">
        <v>383</v>
      </c>
      <c r="B380" s="744"/>
      <c r="C380" s="744"/>
      <c r="D380" s="743"/>
      <c r="E380" s="320">
        <f>+IF(AND(F371=1,F372=1,F373=1,F374=1,E378=4),1,IF(AND(F371=1,F372=1,F373=1,E378=3),1,IF(AND(F371=1,F372=1,E378=2),1,IF(AND(F371=1,E378=1),1,0))))</f>
        <v>1</v>
      </c>
    </row>
    <row r="381" spans="1:6" ht="15.75" hidden="1" thickBot="1" x14ac:dyDescent="0.3"/>
    <row r="382" spans="1:6" hidden="1" x14ac:dyDescent="0.25">
      <c r="A382" s="745" t="s">
        <v>390</v>
      </c>
      <c r="B382" s="746"/>
      <c r="C382" s="746"/>
      <c r="D382" s="747"/>
      <c r="E382" s="311" t="s">
        <v>2</v>
      </c>
      <c r="F382" s="310">
        <v>1</v>
      </c>
    </row>
    <row r="383" spans="1:6" hidden="1" x14ac:dyDescent="0.25">
      <c r="A383" s="748" t="s">
        <v>391</v>
      </c>
      <c r="B383" s="749"/>
      <c r="C383" s="749"/>
      <c r="D383" s="750"/>
      <c r="E383" s="230" t="s">
        <v>2</v>
      </c>
      <c r="F383" s="228">
        <v>1</v>
      </c>
    </row>
    <row r="384" spans="1:6" hidden="1" x14ac:dyDescent="0.25">
      <c r="A384" s="751" t="s">
        <v>392</v>
      </c>
      <c r="B384" s="752"/>
      <c r="C384" s="752"/>
      <c r="D384" s="753"/>
      <c r="E384" s="230" t="s">
        <v>2</v>
      </c>
      <c r="F384" s="228">
        <v>1</v>
      </c>
    </row>
    <row r="385" spans="1:6" ht="15.75" hidden="1" thickBot="1" x14ac:dyDescent="0.3">
      <c r="A385" s="739" t="s">
        <v>393</v>
      </c>
      <c r="B385" s="740"/>
      <c r="C385" s="740"/>
      <c r="D385" s="741"/>
      <c r="E385" s="231" t="s">
        <v>2</v>
      </c>
      <c r="F385" s="229">
        <v>1</v>
      </c>
    </row>
    <row r="386" spans="1:6" ht="15.75" hidden="1" thickBot="1" x14ac:dyDescent="0.3">
      <c r="A386" s="238"/>
      <c r="B386" s="238"/>
      <c r="C386" s="238"/>
      <c r="D386" s="742" t="s">
        <v>248</v>
      </c>
      <c r="E386" s="743"/>
      <c r="F386" s="318">
        <f>SUM(F382:F385)</f>
        <v>4</v>
      </c>
    </row>
    <row r="387" spans="1:6" ht="15.75" hidden="1" thickBot="1" x14ac:dyDescent="0.3">
      <c r="D387" t="s">
        <v>344</v>
      </c>
    </row>
    <row r="388" spans="1:6" ht="15.75" hidden="1" thickBot="1" x14ac:dyDescent="0.3">
      <c r="A388" s="321" t="s">
        <v>246</v>
      </c>
      <c r="B388" s="322"/>
      <c r="C388" s="322"/>
      <c r="D388" s="323"/>
      <c r="E388" s="242">
        <v>4</v>
      </c>
    </row>
    <row r="389" spans="1:6" ht="15.75" thickBot="1" x14ac:dyDescent="0.3"/>
    <row r="390" spans="1:6" ht="15.75" thickBot="1" x14ac:dyDescent="0.3">
      <c r="A390" s="742" t="s">
        <v>389</v>
      </c>
      <c r="B390" s="744"/>
      <c r="C390" s="744"/>
      <c r="D390" s="743"/>
      <c r="E390" s="320">
        <f>+IF(AND(F382=1,F383=1,F384=1,F385=1,E388=4),1,IF(AND(F382=1,F383=1,F384=1,E388=3),1,IF(AND(F382=1,F383=1,E388=2),1,IF(AND(F382=1,E388=1),1,0))))</f>
        <v>1</v>
      </c>
    </row>
    <row r="391" spans="1:6" ht="15.75" thickBot="1" x14ac:dyDescent="0.3"/>
    <row r="392" spans="1:6" x14ac:dyDescent="0.25">
      <c r="A392" s="745" t="s">
        <v>395</v>
      </c>
      <c r="B392" s="746"/>
      <c r="C392" s="746"/>
      <c r="D392" s="747"/>
      <c r="E392" s="311" t="s">
        <v>2</v>
      </c>
      <c r="F392" s="310">
        <v>1</v>
      </c>
    </row>
    <row r="393" spans="1:6" x14ac:dyDescent="0.25">
      <c r="A393" s="748" t="s">
        <v>396</v>
      </c>
      <c r="B393" s="749"/>
      <c r="C393" s="749"/>
      <c r="D393" s="750"/>
      <c r="E393" s="230" t="s">
        <v>2</v>
      </c>
      <c r="F393" s="228">
        <v>1</v>
      </c>
    </row>
    <row r="394" spans="1:6" x14ac:dyDescent="0.25">
      <c r="A394" s="751" t="s">
        <v>397</v>
      </c>
      <c r="B394" s="752"/>
      <c r="C394" s="752"/>
      <c r="D394" s="753"/>
      <c r="E394" s="230" t="s">
        <v>2</v>
      </c>
      <c r="F394" s="228">
        <v>1</v>
      </c>
    </row>
    <row r="395" spans="1:6" ht="15.75" thickBot="1" x14ac:dyDescent="0.3">
      <c r="A395" s="739" t="s">
        <v>398</v>
      </c>
      <c r="B395" s="740"/>
      <c r="C395" s="740"/>
      <c r="D395" s="741"/>
      <c r="E395" s="231" t="s">
        <v>2</v>
      </c>
      <c r="F395" s="229">
        <v>1</v>
      </c>
    </row>
    <row r="396" spans="1:6" ht="15.75" thickBot="1" x14ac:dyDescent="0.3">
      <c r="A396" s="238"/>
      <c r="B396" s="238"/>
      <c r="C396" s="238"/>
      <c r="D396" s="742" t="s">
        <v>248</v>
      </c>
      <c r="E396" s="743"/>
      <c r="F396" s="318">
        <f>SUM(F392:F395)</f>
        <v>4</v>
      </c>
    </row>
    <row r="397" spans="1:6" x14ac:dyDescent="0.25">
      <c r="D397" t="s">
        <v>344</v>
      </c>
    </row>
    <row r="398" spans="1:6" ht="15.75" thickBot="1" x14ac:dyDescent="0.3"/>
    <row r="399" spans="1:6" ht="15.75" thickBot="1" x14ac:dyDescent="0.3">
      <c r="A399" s="321" t="s">
        <v>246</v>
      </c>
      <c r="B399" s="322"/>
      <c r="C399" s="322"/>
      <c r="D399" s="323"/>
      <c r="E399" s="242">
        <v>1</v>
      </c>
    </row>
    <row r="400" spans="1:6" ht="15.75" thickBot="1" x14ac:dyDescent="0.3"/>
    <row r="401" spans="1:25" ht="15.75" thickBot="1" x14ac:dyDescent="0.3">
      <c r="A401" s="742" t="s">
        <v>394</v>
      </c>
      <c r="B401" s="744"/>
      <c r="C401" s="744"/>
      <c r="D401" s="743"/>
      <c r="E401" s="320">
        <f>+IF(AND(F392=1,F393=1,F394=1,F395=1,E399=4),1,IF(AND(F392=1,F393=1,F394=1,E399=3),1,IF(AND(F392=1,F393=1,E399=2),1,IF(AND(F392=1,E399=1),1,0))))</f>
        <v>1</v>
      </c>
    </row>
    <row r="403" spans="1:25" ht="15.75" thickBot="1" x14ac:dyDescent="0.3"/>
    <row r="404" spans="1:25" ht="15.75" thickBot="1" x14ac:dyDescent="0.3">
      <c r="A404" s="4" t="s">
        <v>177</v>
      </c>
      <c r="B404" s="5"/>
      <c r="C404" s="5"/>
      <c r="D404" s="5"/>
      <c r="E404" s="51"/>
      <c r="F404" s="5"/>
      <c r="G404" s="5"/>
      <c r="H404" s="5"/>
      <c r="I404" s="5"/>
      <c r="J404" s="5"/>
      <c r="K404" s="334" t="s">
        <v>1</v>
      </c>
      <c r="L404" s="329" t="s">
        <v>172</v>
      </c>
      <c r="M404" s="257" t="s">
        <v>1</v>
      </c>
      <c r="N404" s="257" t="s">
        <v>171</v>
      </c>
      <c r="O404" s="257" t="s">
        <v>173</v>
      </c>
      <c r="P404" s="122" t="s">
        <v>170</v>
      </c>
      <c r="Q404" s="808" t="s">
        <v>176</v>
      </c>
      <c r="R404" s="737"/>
    </row>
    <row r="405" spans="1:25" x14ac:dyDescent="0.25">
      <c r="A405" s="7"/>
      <c r="B405" s="8"/>
      <c r="C405" s="8"/>
      <c r="D405" s="8"/>
      <c r="E405" s="201" t="s">
        <v>362</v>
      </c>
      <c r="F405" s="56" t="s">
        <v>258</v>
      </c>
      <c r="G405" s="59"/>
      <c r="H405" s="60"/>
      <c r="I405" s="61"/>
      <c r="J405" s="83"/>
      <c r="K405" s="333" t="s">
        <v>2</v>
      </c>
      <c r="L405" s="326">
        <v>5</v>
      </c>
      <c r="M405" s="81">
        <f>$E$296</f>
        <v>1</v>
      </c>
      <c r="N405" s="166">
        <f>+L405*M405</f>
        <v>5</v>
      </c>
      <c r="O405" s="115">
        <v>1</v>
      </c>
      <c r="P405" s="116">
        <f>+L405*O405</f>
        <v>5</v>
      </c>
      <c r="Q405" s="8"/>
      <c r="R405" s="10"/>
    </row>
    <row r="406" spans="1:25" x14ac:dyDescent="0.25">
      <c r="A406" s="7"/>
      <c r="B406" s="8"/>
      <c r="C406" s="8"/>
      <c r="D406" s="8"/>
      <c r="E406" s="202" t="s">
        <v>345</v>
      </c>
      <c r="F406" s="719" t="s">
        <v>253</v>
      </c>
      <c r="G406" s="720"/>
      <c r="H406" s="720"/>
      <c r="I406" s="721"/>
      <c r="J406" s="84"/>
      <c r="K406" s="330" t="s">
        <v>2</v>
      </c>
      <c r="L406" s="327">
        <v>1</v>
      </c>
      <c r="M406" s="260">
        <f>$E$306</f>
        <v>1</v>
      </c>
      <c r="N406" s="167">
        <f t="shared" ref="N406:N414" si="25">+L406*M406</f>
        <v>1</v>
      </c>
      <c r="O406" s="30">
        <v>1</v>
      </c>
      <c r="P406" s="89">
        <f t="shared" ref="P406:P414" si="26">+L406*O406</f>
        <v>1</v>
      </c>
      <c r="Q406" s="8"/>
      <c r="R406" s="10"/>
    </row>
    <row r="407" spans="1:25" x14ac:dyDescent="0.25">
      <c r="A407" s="7"/>
      <c r="B407" s="8"/>
      <c r="C407" s="8"/>
      <c r="D407" s="8"/>
      <c r="E407" s="201" t="s">
        <v>346</v>
      </c>
      <c r="F407" s="56" t="s">
        <v>259</v>
      </c>
      <c r="G407" s="59"/>
      <c r="H407" s="60"/>
      <c r="I407" s="61"/>
      <c r="J407" s="83"/>
      <c r="K407" s="330" t="s">
        <v>2</v>
      </c>
      <c r="L407" s="327">
        <v>4</v>
      </c>
      <c r="M407" s="260">
        <f>$E$317</f>
        <v>1</v>
      </c>
      <c r="N407" s="167">
        <f t="shared" si="25"/>
        <v>4</v>
      </c>
      <c r="O407" s="30">
        <v>1</v>
      </c>
      <c r="P407" s="89">
        <f t="shared" si="26"/>
        <v>4</v>
      </c>
      <c r="Q407" s="8"/>
      <c r="R407" s="10"/>
    </row>
    <row r="408" spans="1:25" x14ac:dyDescent="0.25">
      <c r="A408" s="11"/>
      <c r="B408" s="8"/>
      <c r="C408" s="8"/>
      <c r="D408" s="8"/>
      <c r="E408" s="202" t="s">
        <v>349</v>
      </c>
      <c r="F408" s="719" t="s">
        <v>117</v>
      </c>
      <c r="G408" s="720"/>
      <c r="H408" s="720"/>
      <c r="I408" s="721"/>
      <c r="J408" s="84"/>
      <c r="K408" s="330" t="s">
        <v>2</v>
      </c>
      <c r="L408" s="327">
        <v>5</v>
      </c>
      <c r="M408" s="260">
        <f>$E$327</f>
        <v>1</v>
      </c>
      <c r="N408" s="167">
        <f t="shared" si="25"/>
        <v>5</v>
      </c>
      <c r="O408" s="30">
        <v>1</v>
      </c>
      <c r="P408" s="89">
        <f t="shared" si="26"/>
        <v>5</v>
      </c>
      <c r="Q408" s="8"/>
      <c r="R408" s="10"/>
    </row>
    <row r="409" spans="1:25" x14ac:dyDescent="0.25">
      <c r="A409" s="11"/>
      <c r="B409" s="8"/>
      <c r="C409" s="8"/>
      <c r="D409" s="8"/>
      <c r="E409" s="201" t="s">
        <v>347</v>
      </c>
      <c r="F409" s="56" t="s">
        <v>146</v>
      </c>
      <c r="G409" s="59"/>
      <c r="H409" s="60"/>
      <c r="I409" s="61"/>
      <c r="J409" s="83"/>
      <c r="K409" s="330" t="s">
        <v>2</v>
      </c>
      <c r="L409" s="327">
        <v>3</v>
      </c>
      <c r="M409" s="260">
        <f>$E$338</f>
        <v>1</v>
      </c>
      <c r="N409" s="167">
        <f t="shared" si="25"/>
        <v>3</v>
      </c>
      <c r="O409" s="30">
        <v>1</v>
      </c>
      <c r="P409" s="89">
        <f t="shared" si="26"/>
        <v>3</v>
      </c>
      <c r="Q409" s="8"/>
      <c r="R409" s="10"/>
    </row>
    <row r="410" spans="1:25" x14ac:dyDescent="0.25">
      <c r="A410" s="11"/>
      <c r="B410" s="8"/>
      <c r="C410" s="8"/>
      <c r="D410" s="8"/>
      <c r="E410" s="202" t="s">
        <v>348</v>
      </c>
      <c r="F410" s="719" t="s">
        <v>120</v>
      </c>
      <c r="G410" s="720"/>
      <c r="H410" s="720"/>
      <c r="I410" s="721"/>
      <c r="J410" s="84"/>
      <c r="K410" s="330" t="s">
        <v>2</v>
      </c>
      <c r="L410" s="327">
        <v>3</v>
      </c>
      <c r="M410" s="260">
        <f>$E$348</f>
        <v>1</v>
      </c>
      <c r="N410" s="167">
        <f t="shared" si="25"/>
        <v>3</v>
      </c>
      <c r="O410" s="30">
        <v>1</v>
      </c>
      <c r="P410" s="89">
        <f t="shared" si="26"/>
        <v>3</v>
      </c>
      <c r="Q410" s="787" t="s">
        <v>176</v>
      </c>
      <c r="R410" s="862"/>
    </row>
    <row r="411" spans="1:25" x14ac:dyDescent="0.25">
      <c r="A411" s="11"/>
      <c r="B411" s="8"/>
      <c r="C411" s="8"/>
      <c r="D411" s="8"/>
      <c r="E411" s="201" t="s">
        <v>350</v>
      </c>
      <c r="F411" s="56" t="s">
        <v>266</v>
      </c>
      <c r="G411" s="59"/>
      <c r="H411" s="60"/>
      <c r="I411" s="61"/>
      <c r="J411" s="83"/>
      <c r="K411" s="330" t="s">
        <v>2</v>
      </c>
      <c r="L411" s="327">
        <v>3</v>
      </c>
      <c r="M411" s="260">
        <f>$E$359</f>
        <v>1</v>
      </c>
      <c r="N411" s="167">
        <f t="shared" si="25"/>
        <v>3</v>
      </c>
      <c r="O411" s="30">
        <v>1</v>
      </c>
      <c r="P411" s="89">
        <f t="shared" si="26"/>
        <v>3</v>
      </c>
      <c r="Q411" s="328">
        <f>+N415/P415*10</f>
        <v>10</v>
      </c>
      <c r="R411" s="245" t="str">
        <f>+IF(Q411&lt;7,"INACEPTABLE","ACEPTABLE")</f>
        <v>ACEPTABLE</v>
      </c>
    </row>
    <row r="412" spans="1:25" x14ac:dyDescent="0.25">
      <c r="A412" s="11"/>
      <c r="B412" s="8"/>
      <c r="C412" s="8"/>
      <c r="D412" s="8"/>
      <c r="E412" s="202" t="s">
        <v>351</v>
      </c>
      <c r="F412" s="719" t="s">
        <v>147</v>
      </c>
      <c r="G412" s="720"/>
      <c r="H412" s="720"/>
      <c r="I412" s="721"/>
      <c r="J412" s="84"/>
      <c r="K412" s="330" t="s">
        <v>2</v>
      </c>
      <c r="L412" s="327">
        <v>3</v>
      </c>
      <c r="M412" s="260">
        <f>$E$369</f>
        <v>1</v>
      </c>
      <c r="N412" s="167">
        <f t="shared" si="25"/>
        <v>3</v>
      </c>
      <c r="O412" s="30">
        <v>1</v>
      </c>
      <c r="P412" s="89">
        <f t="shared" si="26"/>
        <v>3</v>
      </c>
      <c r="Q412" s="8"/>
      <c r="R412" s="10"/>
    </row>
    <row r="413" spans="1:25" x14ac:dyDescent="0.25">
      <c r="A413" s="11"/>
      <c r="B413" s="8"/>
      <c r="C413" s="8"/>
      <c r="D413" s="8"/>
      <c r="E413" s="202" t="s">
        <v>352</v>
      </c>
      <c r="F413" s="719" t="s">
        <v>126</v>
      </c>
      <c r="G413" s="720"/>
      <c r="H413" s="720"/>
      <c r="I413" s="721"/>
      <c r="J413" s="84"/>
      <c r="K413" s="330" t="s">
        <v>2</v>
      </c>
      <c r="L413" s="327">
        <v>5</v>
      </c>
      <c r="M413" s="260">
        <f>$E$390</f>
        <v>1</v>
      </c>
      <c r="N413" s="167">
        <f t="shared" si="25"/>
        <v>5</v>
      </c>
      <c r="O413" s="30">
        <v>1</v>
      </c>
      <c r="P413" s="89">
        <f t="shared" si="26"/>
        <v>5</v>
      </c>
      <c r="Q413" s="8"/>
      <c r="R413" s="10"/>
    </row>
    <row r="414" spans="1:25" x14ac:dyDescent="0.25">
      <c r="A414" s="11"/>
      <c r="B414" s="8"/>
      <c r="C414" s="8"/>
      <c r="D414" s="8"/>
      <c r="E414" s="201" t="s">
        <v>353</v>
      </c>
      <c r="F414" s="56" t="s">
        <v>127</v>
      </c>
      <c r="G414" s="59"/>
      <c r="H414" s="60"/>
      <c r="I414" s="61"/>
      <c r="J414" s="83"/>
      <c r="K414" s="330" t="s">
        <v>2</v>
      </c>
      <c r="L414" s="327">
        <v>3</v>
      </c>
      <c r="M414" s="260">
        <f>$E$401</f>
        <v>1</v>
      </c>
      <c r="N414" s="167">
        <f t="shared" si="25"/>
        <v>3</v>
      </c>
      <c r="O414" s="30">
        <v>1</v>
      </c>
      <c r="P414" s="89">
        <f t="shared" si="26"/>
        <v>3</v>
      </c>
      <c r="Q414" s="8"/>
      <c r="R414" s="10"/>
    </row>
    <row r="415" spans="1:25" ht="15.75" thickBot="1" x14ac:dyDescent="0.3">
      <c r="A415" s="12"/>
      <c r="B415" s="13"/>
      <c r="C415" s="13"/>
      <c r="D415" s="13"/>
      <c r="E415" s="13"/>
      <c r="F415" s="13"/>
      <c r="G415" s="13"/>
      <c r="H415" s="13"/>
      <c r="I415" s="13"/>
      <c r="J415" s="13"/>
      <c r="K415" s="331"/>
      <c r="L415" s="332"/>
      <c r="M415" s="259" t="s">
        <v>174</v>
      </c>
      <c r="N415" s="98">
        <f>SUM(N405:N414)</f>
        <v>35</v>
      </c>
      <c r="O415" s="259" t="s">
        <v>175</v>
      </c>
      <c r="P415" s="99">
        <f>SUM(P405:P414)</f>
        <v>35</v>
      </c>
      <c r="Q415" s="13"/>
      <c r="R415" s="14"/>
    </row>
    <row r="416" spans="1:25" ht="15.75" thickBot="1" x14ac:dyDescent="0.3">
      <c r="S416" s="20"/>
      <c r="T416" s="20"/>
      <c r="U416" s="20"/>
      <c r="V416" s="20"/>
      <c r="W416" s="20"/>
      <c r="X416" s="20"/>
      <c r="Y416" s="20"/>
    </row>
    <row r="417" spans="1:36" ht="18.75" thickBot="1" x14ac:dyDescent="0.4">
      <c r="A417" s="4" t="s">
        <v>409</v>
      </c>
      <c r="B417" s="5"/>
      <c r="C417" s="5"/>
      <c r="D417" s="5"/>
      <c r="E417" s="51"/>
      <c r="F417" s="5"/>
      <c r="G417" s="5"/>
      <c r="H417" s="5"/>
      <c r="I417" s="5"/>
      <c r="J417" s="5"/>
      <c r="K417" s="255" t="s">
        <v>1</v>
      </c>
      <c r="L417" s="248" t="s">
        <v>172</v>
      </c>
      <c r="M417" s="247" t="s">
        <v>1</v>
      </c>
      <c r="N417" s="247" t="s">
        <v>171</v>
      </c>
      <c r="O417" s="247" t="s">
        <v>173</v>
      </c>
      <c r="P417" s="122" t="s">
        <v>170</v>
      </c>
      <c r="Q417" s="736" t="s">
        <v>277</v>
      </c>
      <c r="R417" s="737"/>
      <c r="S417" s="738"/>
      <c r="T417" s="738"/>
      <c r="U417" s="738"/>
      <c r="V417" s="336"/>
      <c r="W417" s="336"/>
      <c r="X417" s="336"/>
      <c r="Y417" s="336"/>
      <c r="AD417" s="45"/>
      <c r="AE417" s="45"/>
      <c r="AF417" s="45"/>
      <c r="AG417" s="45"/>
      <c r="AH417" s="45"/>
      <c r="AI417" s="45"/>
      <c r="AJ417" s="45"/>
    </row>
    <row r="418" spans="1:36" x14ac:dyDescent="0.25">
      <c r="A418" s="7"/>
      <c r="B418" s="8"/>
      <c r="C418" s="8"/>
      <c r="D418" s="8"/>
      <c r="E418" s="57" t="s">
        <v>149</v>
      </c>
      <c r="F418" s="56" t="s">
        <v>113</v>
      </c>
      <c r="G418" s="59"/>
      <c r="H418" s="60"/>
      <c r="I418" s="61"/>
      <c r="J418" s="83"/>
      <c r="K418" s="102" t="s">
        <v>2</v>
      </c>
      <c r="L418" s="113">
        <v>4</v>
      </c>
      <c r="M418" s="114">
        <v>1</v>
      </c>
      <c r="N418" s="115">
        <f>+L418*M418</f>
        <v>4</v>
      </c>
      <c r="O418" s="115">
        <v>1</v>
      </c>
      <c r="P418" s="116">
        <f>+L418*O418</f>
        <v>4</v>
      </c>
      <c r="Q418" s="90"/>
      <c r="R418" s="103"/>
      <c r="S418" s="74"/>
      <c r="T418" s="337"/>
      <c r="U418" s="74"/>
      <c r="V418" s="735"/>
      <c r="W418" s="735"/>
      <c r="X418" s="735"/>
      <c r="Y418" s="735"/>
      <c r="AD418" s="45"/>
      <c r="AE418" s="45"/>
      <c r="AF418" s="45"/>
      <c r="AG418" s="45"/>
      <c r="AH418" s="45"/>
      <c r="AI418" s="45"/>
      <c r="AJ418" s="45"/>
    </row>
    <row r="419" spans="1:36" x14ac:dyDescent="0.25">
      <c r="A419" s="7"/>
      <c r="B419" s="8"/>
      <c r="C419" s="8"/>
      <c r="D419" s="8"/>
      <c r="E419" s="58" t="s">
        <v>150</v>
      </c>
      <c r="F419" s="719" t="s">
        <v>116</v>
      </c>
      <c r="G419" s="720"/>
      <c r="H419" s="720"/>
      <c r="I419" s="721"/>
      <c r="J419" s="84"/>
      <c r="K419" s="102" t="s">
        <v>2</v>
      </c>
      <c r="L419" s="96">
        <v>2</v>
      </c>
      <c r="M419" s="55">
        <v>0</v>
      </c>
      <c r="N419" s="30">
        <f t="shared" ref="N419:N424" si="27">+L419*M419</f>
        <v>0</v>
      </c>
      <c r="O419" s="30">
        <v>1</v>
      </c>
      <c r="P419" s="89">
        <f t="shared" ref="P419:P424" si="28">+L419*O419</f>
        <v>2</v>
      </c>
      <c r="Q419" s="90"/>
      <c r="R419" s="103"/>
      <c r="S419" s="74"/>
      <c r="T419" s="337"/>
      <c r="U419" s="74"/>
      <c r="V419" s="735"/>
      <c r="W419" s="735"/>
      <c r="X419" s="735"/>
      <c r="Y419" s="735"/>
      <c r="AD419" s="45"/>
      <c r="AE419" s="45"/>
      <c r="AF419" s="45"/>
      <c r="AG419" s="45"/>
      <c r="AH419" s="45"/>
      <c r="AI419" s="45"/>
      <c r="AJ419" s="45"/>
    </row>
    <row r="420" spans="1:36" x14ac:dyDescent="0.25">
      <c r="A420" s="7"/>
      <c r="B420" s="8"/>
      <c r="C420" s="8"/>
      <c r="D420" s="8"/>
      <c r="E420" s="57" t="s">
        <v>151</v>
      </c>
      <c r="F420" s="56" t="s">
        <v>118</v>
      </c>
      <c r="G420" s="59"/>
      <c r="H420" s="60"/>
      <c r="I420" s="61"/>
      <c r="J420" s="83"/>
      <c r="K420" s="102" t="s">
        <v>2</v>
      </c>
      <c r="L420" s="96">
        <v>3</v>
      </c>
      <c r="M420" s="55">
        <v>1</v>
      </c>
      <c r="N420" s="30">
        <f t="shared" si="27"/>
        <v>3</v>
      </c>
      <c r="O420" s="30">
        <v>1</v>
      </c>
      <c r="P420" s="89">
        <f t="shared" si="28"/>
        <v>3</v>
      </c>
      <c r="Q420" s="90"/>
      <c r="R420" s="103"/>
      <c r="S420" s="74"/>
      <c r="T420" s="337"/>
      <c r="U420" s="74"/>
      <c r="V420" s="735"/>
      <c r="W420" s="735"/>
      <c r="X420" s="735"/>
      <c r="Y420" s="735"/>
      <c r="AD420" s="45"/>
      <c r="AE420" s="45"/>
      <c r="AF420" s="45"/>
      <c r="AG420" s="45"/>
      <c r="AH420" s="45"/>
      <c r="AI420" s="45"/>
      <c r="AJ420" s="45"/>
    </row>
    <row r="421" spans="1:36" x14ac:dyDescent="0.25">
      <c r="A421" s="11"/>
      <c r="B421" s="8"/>
      <c r="C421" s="8"/>
      <c r="D421" s="8"/>
      <c r="E421" s="58" t="s">
        <v>152</v>
      </c>
      <c r="F421" s="719" t="s">
        <v>141</v>
      </c>
      <c r="G421" s="720"/>
      <c r="H421" s="720"/>
      <c r="I421" s="721"/>
      <c r="J421" s="84"/>
      <c r="K421" s="102" t="s">
        <v>2</v>
      </c>
      <c r="L421" s="96">
        <v>3</v>
      </c>
      <c r="M421" s="55">
        <v>1</v>
      </c>
      <c r="N421" s="30">
        <f t="shared" si="27"/>
        <v>3</v>
      </c>
      <c r="O421" s="30">
        <v>1</v>
      </c>
      <c r="P421" s="89">
        <f t="shared" si="28"/>
        <v>3</v>
      </c>
      <c r="Q421" s="90"/>
      <c r="R421" s="103"/>
      <c r="S421" s="74"/>
      <c r="T421" s="337"/>
      <c r="U421" s="74"/>
      <c r="V421" s="735"/>
      <c r="W421" s="735"/>
      <c r="X421" s="735"/>
      <c r="Y421" s="735"/>
    </row>
    <row r="422" spans="1:36" x14ac:dyDescent="0.25">
      <c r="A422" s="11"/>
      <c r="B422" s="8"/>
      <c r="C422" s="8"/>
      <c r="D422" s="8"/>
      <c r="E422" s="57" t="s">
        <v>153</v>
      </c>
      <c r="F422" s="56" t="s">
        <v>315</v>
      </c>
      <c r="G422" s="59"/>
      <c r="H422" s="60"/>
      <c r="I422" s="61"/>
      <c r="J422" s="83"/>
      <c r="K422" s="102" t="s">
        <v>2</v>
      </c>
      <c r="L422" s="96">
        <v>3</v>
      </c>
      <c r="M422" s="55">
        <v>1</v>
      </c>
      <c r="N422" s="30">
        <f t="shared" si="27"/>
        <v>3</v>
      </c>
      <c r="O422" s="30">
        <v>1</v>
      </c>
      <c r="P422" s="89">
        <f t="shared" si="28"/>
        <v>3</v>
      </c>
      <c r="Q422" s="90"/>
      <c r="R422" s="103"/>
      <c r="S422" s="74"/>
      <c r="T422" s="337"/>
      <c r="U422" s="74"/>
      <c r="V422" s="735"/>
      <c r="W422" s="735"/>
      <c r="X422" s="735"/>
      <c r="Y422" s="735"/>
    </row>
    <row r="423" spans="1:36" ht="18.75" x14ac:dyDescent="0.35">
      <c r="A423" s="11"/>
      <c r="B423" s="8"/>
      <c r="C423" s="8"/>
      <c r="D423" s="8"/>
      <c r="E423" s="58" t="s">
        <v>154</v>
      </c>
      <c r="F423" s="719" t="s">
        <v>119</v>
      </c>
      <c r="G423" s="720"/>
      <c r="H423" s="720"/>
      <c r="I423" s="721"/>
      <c r="J423" s="84"/>
      <c r="K423" s="102" t="s">
        <v>2</v>
      </c>
      <c r="L423" s="96">
        <v>5</v>
      </c>
      <c r="M423" s="55">
        <v>1</v>
      </c>
      <c r="N423" s="30">
        <f t="shared" si="27"/>
        <v>5</v>
      </c>
      <c r="O423" s="30">
        <v>1</v>
      </c>
      <c r="P423" s="89">
        <f t="shared" si="28"/>
        <v>5</v>
      </c>
      <c r="Q423" s="722" t="s">
        <v>415</v>
      </c>
      <c r="R423" s="723"/>
      <c r="S423" s="20"/>
      <c r="T423" s="20"/>
      <c r="U423" s="20"/>
      <c r="V423" s="20"/>
      <c r="W423" s="20"/>
      <c r="X423" s="20"/>
      <c r="Y423" s="20"/>
    </row>
    <row r="424" spans="1:36" x14ac:dyDescent="0.25">
      <c r="A424" s="11"/>
      <c r="B424" s="8"/>
      <c r="C424" s="8"/>
      <c r="D424" s="8"/>
      <c r="E424" s="57" t="s">
        <v>155</v>
      </c>
      <c r="F424" s="56" t="s">
        <v>142</v>
      </c>
      <c r="G424" s="59"/>
      <c r="H424" s="60"/>
      <c r="I424" s="61"/>
      <c r="J424" s="83"/>
      <c r="K424" s="102" t="s">
        <v>2</v>
      </c>
      <c r="L424" s="96">
        <v>1</v>
      </c>
      <c r="M424" s="55">
        <v>1</v>
      </c>
      <c r="N424" s="30">
        <f t="shared" si="27"/>
        <v>1</v>
      </c>
      <c r="O424" s="30">
        <v>1</v>
      </c>
      <c r="P424" s="89">
        <f t="shared" si="28"/>
        <v>1</v>
      </c>
      <c r="Q424" s="104">
        <f>+N425/P425*10</f>
        <v>9.0476190476190474</v>
      </c>
      <c r="R424" s="105" t="str">
        <f>+IF(Q424&lt;7,"INACEPTABLE","ACEPTABLE")</f>
        <v>ACEPTABLE</v>
      </c>
    </row>
    <row r="425" spans="1:36" ht="15.75" thickBot="1" x14ac:dyDescent="0.3">
      <c r="A425" s="12"/>
      <c r="B425" s="13"/>
      <c r="C425" s="13"/>
      <c r="D425" s="13"/>
      <c r="E425" s="13"/>
      <c r="F425" s="52"/>
      <c r="G425" s="13"/>
      <c r="H425" s="13"/>
      <c r="I425" s="13"/>
      <c r="J425" s="13"/>
      <c r="K425" s="13"/>
      <c r="L425" s="91"/>
      <c r="M425" s="254" t="s">
        <v>174</v>
      </c>
      <c r="N425" s="98">
        <f>SUM(N418:N424)</f>
        <v>19</v>
      </c>
      <c r="O425" s="254" t="s">
        <v>175</v>
      </c>
      <c r="P425" s="99">
        <f>SUM(P418:P424)</f>
        <v>21</v>
      </c>
      <c r="Q425" s="91"/>
      <c r="R425" s="94"/>
    </row>
    <row r="426" spans="1:36" ht="15.75" thickBot="1" x14ac:dyDescent="0.3"/>
    <row r="427" spans="1:36" ht="18.75" thickBot="1" x14ac:dyDescent="0.4">
      <c r="A427" s="4" t="s">
        <v>410</v>
      </c>
      <c r="B427" s="5"/>
      <c r="C427" s="5"/>
      <c r="D427" s="5"/>
      <c r="E427" s="51"/>
      <c r="F427" s="5"/>
      <c r="G427" s="5"/>
      <c r="H427" s="5"/>
      <c r="I427" s="5"/>
      <c r="J427" s="5"/>
      <c r="K427" s="258" t="s">
        <v>1</v>
      </c>
      <c r="L427" s="256" t="s">
        <v>172</v>
      </c>
      <c r="M427" s="257" t="s">
        <v>1</v>
      </c>
      <c r="N427" s="257" t="s">
        <v>171</v>
      </c>
      <c r="O427" s="257" t="s">
        <v>173</v>
      </c>
      <c r="P427" s="122" t="s">
        <v>170</v>
      </c>
      <c r="Q427" s="736" t="s">
        <v>277</v>
      </c>
      <c r="R427" s="737"/>
      <c r="S427" s="738"/>
      <c r="T427" s="738"/>
      <c r="U427" s="738"/>
      <c r="V427" s="336"/>
      <c r="W427" s="336"/>
      <c r="X427" s="336"/>
      <c r="Y427" s="336"/>
      <c r="AD427" s="45"/>
      <c r="AE427" s="45"/>
      <c r="AF427" s="45"/>
      <c r="AG427" s="45"/>
      <c r="AH427" s="45"/>
      <c r="AI427" s="45"/>
      <c r="AJ427" s="45"/>
    </row>
    <row r="428" spans="1:36" x14ac:dyDescent="0.25">
      <c r="A428" s="7"/>
      <c r="B428" s="8"/>
      <c r="C428" s="8"/>
      <c r="D428" s="8"/>
      <c r="E428" s="57" t="s">
        <v>149</v>
      </c>
      <c r="F428" s="56" t="s">
        <v>113</v>
      </c>
      <c r="G428" s="59"/>
      <c r="H428" s="60"/>
      <c r="I428" s="61"/>
      <c r="J428" s="83"/>
      <c r="K428" s="102" t="s">
        <v>2</v>
      </c>
      <c r="L428" s="113">
        <v>4</v>
      </c>
      <c r="M428" s="114">
        <v>1</v>
      </c>
      <c r="N428" s="115">
        <f>+L428*M428</f>
        <v>4</v>
      </c>
      <c r="O428" s="115">
        <v>1</v>
      </c>
      <c r="P428" s="116">
        <f>+L428*O428</f>
        <v>4</v>
      </c>
      <c r="Q428" s="90"/>
      <c r="R428" s="103"/>
      <c r="S428" s="74"/>
      <c r="T428" s="337"/>
      <c r="U428" s="74"/>
      <c r="V428" s="735"/>
      <c r="W428" s="735"/>
      <c r="X428" s="735"/>
      <c r="Y428" s="735"/>
      <c r="AD428" s="45"/>
      <c r="AE428" s="45"/>
      <c r="AF428" s="45"/>
      <c r="AG428" s="45"/>
      <c r="AH428" s="45"/>
      <c r="AI428" s="45"/>
      <c r="AJ428" s="45"/>
    </row>
    <row r="429" spans="1:36" x14ac:dyDescent="0.25">
      <c r="A429" s="7"/>
      <c r="B429" s="8"/>
      <c r="C429" s="8"/>
      <c r="D429" s="8"/>
      <c r="E429" s="58" t="s">
        <v>150</v>
      </c>
      <c r="F429" s="719" t="s">
        <v>116</v>
      </c>
      <c r="G429" s="720"/>
      <c r="H429" s="720"/>
      <c r="I429" s="721"/>
      <c r="J429" s="84"/>
      <c r="K429" s="102" t="s">
        <v>2</v>
      </c>
      <c r="L429" s="96">
        <v>2</v>
      </c>
      <c r="M429" s="55">
        <v>1</v>
      </c>
      <c r="N429" s="30">
        <f t="shared" ref="N429:N434" si="29">+L429*M429</f>
        <v>2</v>
      </c>
      <c r="O429" s="30">
        <v>1</v>
      </c>
      <c r="P429" s="89">
        <f t="shared" ref="P429:P434" si="30">+L429*O429</f>
        <v>2</v>
      </c>
      <c r="Q429" s="90"/>
      <c r="R429" s="103"/>
      <c r="S429" s="74"/>
      <c r="T429" s="337"/>
      <c r="U429" s="74"/>
      <c r="V429" s="735"/>
      <c r="W429" s="735"/>
      <c r="X429" s="735"/>
      <c r="Y429" s="735"/>
      <c r="AD429" s="45"/>
      <c r="AE429" s="45"/>
      <c r="AF429" s="45"/>
      <c r="AG429" s="45"/>
      <c r="AH429" s="45"/>
      <c r="AI429" s="45"/>
      <c r="AJ429" s="45"/>
    </row>
    <row r="430" spans="1:36" x14ac:dyDescent="0.25">
      <c r="A430" s="7"/>
      <c r="B430" s="8"/>
      <c r="C430" s="8"/>
      <c r="D430" s="8"/>
      <c r="E430" s="57" t="s">
        <v>151</v>
      </c>
      <c r="F430" s="56" t="s">
        <v>118</v>
      </c>
      <c r="G430" s="59"/>
      <c r="H430" s="60"/>
      <c r="I430" s="61"/>
      <c r="J430" s="83"/>
      <c r="K430" s="102" t="s">
        <v>2</v>
      </c>
      <c r="L430" s="96">
        <v>3</v>
      </c>
      <c r="M430" s="55">
        <v>1</v>
      </c>
      <c r="N430" s="30">
        <f t="shared" si="29"/>
        <v>3</v>
      </c>
      <c r="O430" s="30">
        <v>1</v>
      </c>
      <c r="P430" s="89">
        <f t="shared" si="30"/>
        <v>3</v>
      </c>
      <c r="Q430" s="90"/>
      <c r="R430" s="103"/>
      <c r="S430" s="74"/>
      <c r="T430" s="337"/>
      <c r="U430" s="74"/>
      <c r="V430" s="735"/>
      <c r="W430" s="735"/>
      <c r="X430" s="735"/>
      <c r="Y430" s="735"/>
      <c r="AD430" s="45"/>
      <c r="AE430" s="45"/>
      <c r="AF430" s="45"/>
      <c r="AG430" s="45"/>
      <c r="AH430" s="45"/>
      <c r="AI430" s="45"/>
      <c r="AJ430" s="45"/>
    </row>
    <row r="431" spans="1:36" x14ac:dyDescent="0.25">
      <c r="A431" s="11"/>
      <c r="B431" s="8"/>
      <c r="C431" s="8"/>
      <c r="D431" s="8"/>
      <c r="E431" s="58" t="s">
        <v>152</v>
      </c>
      <c r="F431" s="719" t="s">
        <v>141</v>
      </c>
      <c r="G431" s="720"/>
      <c r="H431" s="720"/>
      <c r="I431" s="721"/>
      <c r="J431" s="84"/>
      <c r="K431" s="102" t="s">
        <v>2</v>
      </c>
      <c r="L431" s="96">
        <v>3</v>
      </c>
      <c r="M431" s="55">
        <v>1</v>
      </c>
      <c r="N431" s="30">
        <f t="shared" si="29"/>
        <v>3</v>
      </c>
      <c r="O431" s="30">
        <v>1</v>
      </c>
      <c r="P431" s="89">
        <f t="shared" si="30"/>
        <v>3</v>
      </c>
      <c r="Q431" s="90"/>
      <c r="R431" s="103"/>
      <c r="S431" s="74"/>
      <c r="T431" s="337"/>
      <c r="U431" s="74"/>
      <c r="V431" s="735"/>
      <c r="W431" s="735"/>
      <c r="X431" s="735"/>
      <c r="Y431" s="735"/>
    </row>
    <row r="432" spans="1:36" x14ac:dyDescent="0.25">
      <c r="A432" s="11"/>
      <c r="B432" s="8"/>
      <c r="C432" s="8"/>
      <c r="D432" s="8"/>
      <c r="E432" s="57" t="s">
        <v>153</v>
      </c>
      <c r="F432" s="56" t="s">
        <v>315</v>
      </c>
      <c r="G432" s="59"/>
      <c r="H432" s="60"/>
      <c r="I432" s="61"/>
      <c r="J432" s="83"/>
      <c r="K432" s="102" t="s">
        <v>2</v>
      </c>
      <c r="L432" s="96">
        <v>3</v>
      </c>
      <c r="M432" s="55">
        <v>1</v>
      </c>
      <c r="N432" s="30">
        <f t="shared" si="29"/>
        <v>3</v>
      </c>
      <c r="O432" s="30">
        <v>1</v>
      </c>
      <c r="P432" s="89">
        <f t="shared" si="30"/>
        <v>3</v>
      </c>
      <c r="Q432" s="90"/>
      <c r="R432" s="103"/>
      <c r="S432" s="74"/>
      <c r="T432" s="337"/>
      <c r="U432" s="74"/>
      <c r="V432" s="735"/>
      <c r="W432" s="735"/>
      <c r="X432" s="735"/>
      <c r="Y432" s="735"/>
    </row>
    <row r="433" spans="1:36" ht="18.75" x14ac:dyDescent="0.35">
      <c r="A433" s="11"/>
      <c r="B433" s="8"/>
      <c r="C433" s="8"/>
      <c r="D433" s="8"/>
      <c r="E433" s="58" t="s">
        <v>154</v>
      </c>
      <c r="F433" s="719" t="s">
        <v>119</v>
      </c>
      <c r="G433" s="720"/>
      <c r="H433" s="720"/>
      <c r="I433" s="721"/>
      <c r="J433" s="84"/>
      <c r="K433" s="102" t="s">
        <v>2</v>
      </c>
      <c r="L433" s="96">
        <v>5</v>
      </c>
      <c r="M433" s="55">
        <v>1</v>
      </c>
      <c r="N433" s="30">
        <f t="shared" si="29"/>
        <v>5</v>
      </c>
      <c r="O433" s="30">
        <v>1</v>
      </c>
      <c r="P433" s="89">
        <f t="shared" si="30"/>
        <v>5</v>
      </c>
      <c r="Q433" s="722" t="s">
        <v>414</v>
      </c>
      <c r="R433" s="723"/>
      <c r="S433" s="20"/>
      <c r="T433" s="20"/>
      <c r="U433" s="20"/>
      <c r="V433" s="20"/>
      <c r="W433" s="20"/>
      <c r="X433" s="20"/>
      <c r="Y433" s="20"/>
    </row>
    <row r="434" spans="1:36" x14ac:dyDescent="0.25">
      <c r="A434" s="11"/>
      <c r="B434" s="8"/>
      <c r="C434" s="8"/>
      <c r="D434" s="8"/>
      <c r="E434" s="57" t="s">
        <v>155</v>
      </c>
      <c r="F434" s="56" t="s">
        <v>142</v>
      </c>
      <c r="G434" s="59"/>
      <c r="H434" s="60"/>
      <c r="I434" s="61"/>
      <c r="J434" s="83"/>
      <c r="K434" s="102" t="s">
        <v>2</v>
      </c>
      <c r="L434" s="96">
        <v>1</v>
      </c>
      <c r="M434" s="55">
        <v>1</v>
      </c>
      <c r="N434" s="30">
        <f t="shared" si="29"/>
        <v>1</v>
      </c>
      <c r="O434" s="30">
        <v>1</v>
      </c>
      <c r="P434" s="89">
        <f t="shared" si="30"/>
        <v>1</v>
      </c>
      <c r="Q434" s="104">
        <f>+N435/P435*10</f>
        <v>10</v>
      </c>
      <c r="R434" s="105" t="str">
        <f>+IF(Q434&lt;7,"INACEPTABLE","ACEPTABLE")</f>
        <v>ACEPTABLE</v>
      </c>
      <c r="S434" s="20"/>
      <c r="T434" s="20"/>
      <c r="U434" s="20"/>
      <c r="V434" s="20"/>
      <c r="W434" s="20"/>
      <c r="X434" s="20"/>
      <c r="Y434" s="20"/>
    </row>
    <row r="435" spans="1:36" ht="15.75" thickBot="1" x14ac:dyDescent="0.3">
      <c r="A435" s="12"/>
      <c r="B435" s="13"/>
      <c r="C435" s="13"/>
      <c r="D435" s="13"/>
      <c r="E435" s="13"/>
      <c r="F435" s="52"/>
      <c r="G435" s="13"/>
      <c r="H435" s="13"/>
      <c r="I435" s="13"/>
      <c r="J435" s="13"/>
      <c r="K435" s="13"/>
      <c r="L435" s="91"/>
      <c r="M435" s="259" t="s">
        <v>174</v>
      </c>
      <c r="N435" s="98">
        <f>SUM(N428:N434)</f>
        <v>21</v>
      </c>
      <c r="O435" s="259" t="s">
        <v>175</v>
      </c>
      <c r="P435" s="99">
        <f>SUM(P428:P434)</f>
        <v>21</v>
      </c>
      <c r="Q435" s="91"/>
      <c r="R435" s="94"/>
      <c r="S435" s="20"/>
      <c r="T435" s="20"/>
      <c r="U435" s="20"/>
      <c r="V435" s="20"/>
      <c r="W435" s="20"/>
      <c r="X435" s="20"/>
      <c r="Y435" s="20"/>
    </row>
    <row r="436" spans="1:36" ht="15.75" thickBot="1" x14ac:dyDescent="0.3">
      <c r="S436" s="20"/>
      <c r="T436" s="20"/>
      <c r="U436" s="20"/>
      <c r="V436" s="20"/>
      <c r="W436" s="20"/>
      <c r="X436" s="20"/>
      <c r="Y436" s="20"/>
    </row>
    <row r="437" spans="1:36" ht="18.75" thickBot="1" x14ac:dyDescent="0.4">
      <c r="A437" s="4" t="s">
        <v>411</v>
      </c>
      <c r="B437" s="5"/>
      <c r="C437" s="5"/>
      <c r="D437" s="5"/>
      <c r="E437" s="51"/>
      <c r="F437" s="5"/>
      <c r="G437" s="5"/>
      <c r="H437" s="5"/>
      <c r="I437" s="5"/>
      <c r="J437" s="5"/>
      <c r="K437" s="258" t="s">
        <v>1</v>
      </c>
      <c r="L437" s="256" t="s">
        <v>172</v>
      </c>
      <c r="M437" s="257" t="s">
        <v>1</v>
      </c>
      <c r="N437" s="257" t="s">
        <v>171</v>
      </c>
      <c r="O437" s="257" t="s">
        <v>173</v>
      </c>
      <c r="P437" s="122" t="s">
        <v>170</v>
      </c>
      <c r="Q437" s="736" t="s">
        <v>277</v>
      </c>
      <c r="R437" s="737"/>
      <c r="S437" s="738"/>
      <c r="T437" s="738"/>
      <c r="U437" s="738"/>
      <c r="V437" s="336"/>
      <c r="W437" s="336"/>
      <c r="X437" s="336"/>
      <c r="Y437" s="336"/>
      <c r="AD437" s="45"/>
      <c r="AE437" s="45"/>
      <c r="AF437" s="45"/>
      <c r="AG437" s="45"/>
      <c r="AH437" s="45"/>
      <c r="AI437" s="45"/>
      <c r="AJ437" s="45"/>
    </row>
    <row r="438" spans="1:36" x14ac:dyDescent="0.25">
      <c r="A438" s="7"/>
      <c r="B438" s="8"/>
      <c r="C438" s="8"/>
      <c r="D438" s="8"/>
      <c r="E438" s="57" t="s">
        <v>149</v>
      </c>
      <c r="F438" s="56" t="s">
        <v>113</v>
      </c>
      <c r="G438" s="59"/>
      <c r="H438" s="60"/>
      <c r="I438" s="61"/>
      <c r="J438" s="83"/>
      <c r="K438" s="102" t="s">
        <v>2</v>
      </c>
      <c r="L438" s="113">
        <v>4</v>
      </c>
      <c r="M438" s="114">
        <v>1</v>
      </c>
      <c r="N438" s="115">
        <f>+L438*M438</f>
        <v>4</v>
      </c>
      <c r="O438" s="115">
        <v>1</v>
      </c>
      <c r="P438" s="116">
        <f>+L438*O438</f>
        <v>4</v>
      </c>
      <c r="Q438" s="90"/>
      <c r="R438" s="103"/>
      <c r="S438" s="74"/>
      <c r="T438" s="337"/>
      <c r="U438" s="74"/>
      <c r="V438" s="735"/>
      <c r="W438" s="735"/>
      <c r="X438" s="735"/>
      <c r="Y438" s="735"/>
      <c r="AD438" s="45"/>
      <c r="AE438" s="45"/>
      <c r="AF438" s="45"/>
      <c r="AG438" s="45"/>
      <c r="AH438" s="45"/>
      <c r="AI438" s="45"/>
      <c r="AJ438" s="45"/>
    </row>
    <row r="439" spans="1:36" x14ac:dyDescent="0.25">
      <c r="A439" s="7"/>
      <c r="B439" s="8"/>
      <c r="C439" s="8"/>
      <c r="D439" s="8"/>
      <c r="E439" s="58" t="s">
        <v>150</v>
      </c>
      <c r="F439" s="719" t="s">
        <v>116</v>
      </c>
      <c r="G439" s="720"/>
      <c r="H439" s="720"/>
      <c r="I439" s="721"/>
      <c r="J439" s="84"/>
      <c r="K439" s="102" t="s">
        <v>2</v>
      </c>
      <c r="L439" s="96">
        <v>2</v>
      </c>
      <c r="M439" s="55">
        <v>1</v>
      </c>
      <c r="N439" s="30">
        <f t="shared" ref="N439:N444" si="31">+L439*M439</f>
        <v>2</v>
      </c>
      <c r="O439" s="30">
        <v>1</v>
      </c>
      <c r="P439" s="89">
        <f t="shared" ref="P439:P444" si="32">+L439*O439</f>
        <v>2</v>
      </c>
      <c r="Q439" s="90"/>
      <c r="R439" s="103"/>
      <c r="S439" s="74"/>
      <c r="T439" s="337"/>
      <c r="U439" s="74"/>
      <c r="V439" s="735"/>
      <c r="W439" s="735"/>
      <c r="X439" s="735"/>
      <c r="Y439" s="735"/>
      <c r="AD439" s="45"/>
      <c r="AE439" s="45"/>
      <c r="AF439" s="45"/>
      <c r="AG439" s="45"/>
      <c r="AH439" s="45"/>
      <c r="AI439" s="45"/>
      <c r="AJ439" s="45"/>
    </row>
    <row r="440" spans="1:36" x14ac:dyDescent="0.25">
      <c r="A440" s="7"/>
      <c r="B440" s="8"/>
      <c r="C440" s="8"/>
      <c r="D440" s="8"/>
      <c r="E440" s="57" t="s">
        <v>151</v>
      </c>
      <c r="F440" s="56" t="s">
        <v>118</v>
      </c>
      <c r="G440" s="59"/>
      <c r="H440" s="60"/>
      <c r="I440" s="61"/>
      <c r="J440" s="83"/>
      <c r="K440" s="102" t="s">
        <v>2</v>
      </c>
      <c r="L440" s="96">
        <v>3</v>
      </c>
      <c r="M440" s="55">
        <v>1</v>
      </c>
      <c r="N440" s="30">
        <f t="shared" si="31"/>
        <v>3</v>
      </c>
      <c r="O440" s="30">
        <v>1</v>
      </c>
      <c r="P440" s="89">
        <f t="shared" si="32"/>
        <v>3</v>
      </c>
      <c r="Q440" s="90"/>
      <c r="R440" s="103"/>
      <c r="S440" s="74"/>
      <c r="T440" s="337"/>
      <c r="U440" s="74"/>
      <c r="V440" s="735"/>
      <c r="W440" s="735"/>
      <c r="X440" s="735"/>
      <c r="Y440" s="735"/>
      <c r="AD440" s="45"/>
      <c r="AE440" s="45"/>
      <c r="AF440" s="45"/>
      <c r="AG440" s="45"/>
      <c r="AH440" s="45"/>
      <c r="AI440" s="45"/>
      <c r="AJ440" s="45"/>
    </row>
    <row r="441" spans="1:36" x14ac:dyDescent="0.25">
      <c r="A441" s="11"/>
      <c r="B441" s="8"/>
      <c r="C441" s="8"/>
      <c r="D441" s="8"/>
      <c r="E441" s="58" t="s">
        <v>152</v>
      </c>
      <c r="F441" s="719" t="s">
        <v>141</v>
      </c>
      <c r="G441" s="720"/>
      <c r="H441" s="720"/>
      <c r="I441" s="721"/>
      <c r="J441" s="84"/>
      <c r="K441" s="102" t="s">
        <v>2</v>
      </c>
      <c r="L441" s="96">
        <v>3</v>
      </c>
      <c r="M441" s="55">
        <v>1</v>
      </c>
      <c r="N441" s="30">
        <f t="shared" si="31"/>
        <v>3</v>
      </c>
      <c r="O441" s="30">
        <v>1</v>
      </c>
      <c r="P441" s="89">
        <f t="shared" si="32"/>
        <v>3</v>
      </c>
      <c r="Q441" s="90"/>
      <c r="R441" s="103"/>
      <c r="S441" s="74"/>
      <c r="T441" s="337"/>
      <c r="U441" s="74"/>
      <c r="V441" s="735"/>
      <c r="W441" s="735"/>
      <c r="X441" s="735"/>
      <c r="Y441" s="735"/>
    </row>
    <row r="442" spans="1:36" x14ac:dyDescent="0.25">
      <c r="A442" s="11"/>
      <c r="B442" s="8"/>
      <c r="C442" s="8"/>
      <c r="D442" s="8"/>
      <c r="E442" s="57" t="s">
        <v>153</v>
      </c>
      <c r="F442" s="56" t="s">
        <v>315</v>
      </c>
      <c r="G442" s="59"/>
      <c r="H442" s="60"/>
      <c r="I442" s="61"/>
      <c r="J442" s="83"/>
      <c r="K442" s="102" t="s">
        <v>2</v>
      </c>
      <c r="L442" s="96">
        <v>3</v>
      </c>
      <c r="M442" s="55">
        <v>0</v>
      </c>
      <c r="N442" s="30">
        <f t="shared" si="31"/>
        <v>0</v>
      </c>
      <c r="O442" s="30">
        <v>1</v>
      </c>
      <c r="P442" s="89">
        <f t="shared" si="32"/>
        <v>3</v>
      </c>
      <c r="Q442" s="90"/>
      <c r="R442" s="103"/>
      <c r="S442" s="74"/>
      <c r="T442" s="337"/>
      <c r="U442" s="74"/>
      <c r="V442" s="735"/>
      <c r="W442" s="735"/>
      <c r="X442" s="735"/>
      <c r="Y442" s="735"/>
    </row>
    <row r="443" spans="1:36" ht="18.75" x14ac:dyDescent="0.35">
      <c r="A443" s="11"/>
      <c r="B443" s="8"/>
      <c r="C443" s="8"/>
      <c r="D443" s="8"/>
      <c r="E443" s="58" t="s">
        <v>154</v>
      </c>
      <c r="F443" s="719" t="s">
        <v>119</v>
      </c>
      <c r="G443" s="720"/>
      <c r="H443" s="720"/>
      <c r="I443" s="721"/>
      <c r="J443" s="84"/>
      <c r="K443" s="102" t="s">
        <v>2</v>
      </c>
      <c r="L443" s="96">
        <v>5</v>
      </c>
      <c r="M443" s="55">
        <v>1</v>
      </c>
      <c r="N443" s="30">
        <f t="shared" si="31"/>
        <v>5</v>
      </c>
      <c r="O443" s="30">
        <v>1</v>
      </c>
      <c r="P443" s="89">
        <f t="shared" si="32"/>
        <v>5</v>
      </c>
      <c r="Q443" s="722" t="s">
        <v>413</v>
      </c>
      <c r="R443" s="723"/>
      <c r="S443" s="20"/>
      <c r="T443" s="20"/>
      <c r="U443" s="20"/>
      <c r="V443" s="20"/>
      <c r="W443" s="20"/>
      <c r="X443" s="20"/>
      <c r="Y443" s="20"/>
    </row>
    <row r="444" spans="1:36" x14ac:dyDescent="0.25">
      <c r="A444" s="11"/>
      <c r="B444" s="8"/>
      <c r="C444" s="8"/>
      <c r="D444" s="8"/>
      <c r="E444" s="57" t="s">
        <v>155</v>
      </c>
      <c r="F444" s="56" t="s">
        <v>142</v>
      </c>
      <c r="G444" s="59"/>
      <c r="H444" s="60"/>
      <c r="I444" s="61"/>
      <c r="J444" s="83"/>
      <c r="K444" s="102" t="s">
        <v>2</v>
      </c>
      <c r="L444" s="96">
        <v>1</v>
      </c>
      <c r="M444" s="55">
        <v>1</v>
      </c>
      <c r="N444" s="30">
        <f t="shared" si="31"/>
        <v>1</v>
      </c>
      <c r="O444" s="30">
        <v>1</v>
      </c>
      <c r="P444" s="89">
        <f t="shared" si="32"/>
        <v>1</v>
      </c>
      <c r="Q444" s="104">
        <f>+N445/P445*10</f>
        <v>8.5714285714285712</v>
      </c>
      <c r="R444" s="105" t="str">
        <f>+IF(Q444&lt;7,"INACEPTABLE","ACEPTABLE")</f>
        <v>ACEPTABLE</v>
      </c>
      <c r="S444" s="20"/>
      <c r="T444" s="20"/>
      <c r="U444" s="20"/>
      <c r="V444" s="20"/>
      <c r="W444" s="20"/>
      <c r="X444" s="20"/>
      <c r="Y444" s="20"/>
    </row>
    <row r="445" spans="1:36" ht="15.75" thickBot="1" x14ac:dyDescent="0.3">
      <c r="A445" s="12"/>
      <c r="B445" s="13"/>
      <c r="C445" s="13"/>
      <c r="D445" s="13"/>
      <c r="E445" s="13"/>
      <c r="F445" s="52"/>
      <c r="G445" s="13"/>
      <c r="H445" s="13"/>
      <c r="I445" s="13"/>
      <c r="J445" s="13"/>
      <c r="K445" s="13"/>
      <c r="L445" s="91"/>
      <c r="M445" s="259" t="s">
        <v>174</v>
      </c>
      <c r="N445" s="98">
        <f>SUM(N438:N444)</f>
        <v>18</v>
      </c>
      <c r="O445" s="259" t="s">
        <v>175</v>
      </c>
      <c r="P445" s="99">
        <f>SUM(P438:P444)</f>
        <v>21</v>
      </c>
      <c r="Q445" s="91"/>
      <c r="R445" s="94"/>
      <c r="S445" s="20"/>
      <c r="T445" s="20"/>
      <c r="U445" s="20"/>
      <c r="V445" s="20"/>
      <c r="W445" s="20"/>
      <c r="X445" s="20"/>
      <c r="Y445" s="20"/>
    </row>
    <row r="446" spans="1:36" ht="15.75" thickBot="1" x14ac:dyDescent="0.3">
      <c r="S446" s="20"/>
      <c r="T446" s="20"/>
      <c r="U446" s="20"/>
      <c r="V446" s="20"/>
      <c r="W446" s="20"/>
      <c r="X446" s="20"/>
      <c r="Y446" s="20"/>
    </row>
    <row r="447" spans="1:36" ht="18.75" thickBot="1" x14ac:dyDescent="0.4">
      <c r="A447" s="4" t="s">
        <v>412</v>
      </c>
      <c r="B447" s="5"/>
      <c r="C447" s="5"/>
      <c r="D447" s="5"/>
      <c r="E447" s="51"/>
      <c r="F447" s="5"/>
      <c r="G447" s="5"/>
      <c r="H447" s="5"/>
      <c r="I447" s="5"/>
      <c r="J447" s="5"/>
      <c r="K447" s="258" t="s">
        <v>1</v>
      </c>
      <c r="L447" s="256" t="s">
        <v>172</v>
      </c>
      <c r="M447" s="257" t="s">
        <v>1</v>
      </c>
      <c r="N447" s="257" t="s">
        <v>171</v>
      </c>
      <c r="O447" s="257" t="s">
        <v>173</v>
      </c>
      <c r="P447" s="122" t="s">
        <v>170</v>
      </c>
      <c r="Q447" s="736" t="s">
        <v>277</v>
      </c>
      <c r="R447" s="737"/>
      <c r="S447" s="738"/>
      <c r="T447" s="738"/>
      <c r="U447" s="738"/>
      <c r="V447" s="336"/>
      <c r="W447" s="336"/>
      <c r="X447" s="336"/>
      <c r="Y447" s="336"/>
      <c r="AD447" s="45"/>
      <c r="AE447" s="45"/>
      <c r="AF447" s="45"/>
      <c r="AG447" s="45"/>
      <c r="AH447" s="45"/>
      <c r="AI447" s="45"/>
      <c r="AJ447" s="45"/>
    </row>
    <row r="448" spans="1:36" x14ac:dyDescent="0.25">
      <c r="A448" s="7"/>
      <c r="B448" s="8"/>
      <c r="C448" s="8"/>
      <c r="D448" s="8"/>
      <c r="E448" s="57" t="s">
        <v>149</v>
      </c>
      <c r="F448" s="56" t="s">
        <v>113</v>
      </c>
      <c r="G448" s="59"/>
      <c r="H448" s="60"/>
      <c r="I448" s="61"/>
      <c r="J448" s="83"/>
      <c r="K448" s="102" t="s">
        <v>2</v>
      </c>
      <c r="L448" s="113">
        <v>4</v>
      </c>
      <c r="M448" s="114">
        <v>1</v>
      </c>
      <c r="N448" s="115">
        <f>+L448*M448</f>
        <v>4</v>
      </c>
      <c r="O448" s="115">
        <v>1</v>
      </c>
      <c r="P448" s="116">
        <f>+L448*O448</f>
        <v>4</v>
      </c>
      <c r="Q448" s="90"/>
      <c r="R448" s="103"/>
      <c r="S448" s="74"/>
      <c r="T448" s="337"/>
      <c r="U448" s="74"/>
      <c r="V448" s="735"/>
      <c r="W448" s="735"/>
      <c r="X448" s="735"/>
      <c r="Y448" s="735"/>
      <c r="AD448" s="45"/>
      <c r="AE448" s="45"/>
      <c r="AF448" s="45"/>
      <c r="AG448" s="45"/>
      <c r="AH448" s="45"/>
      <c r="AI448" s="45"/>
      <c r="AJ448" s="45"/>
    </row>
    <row r="449" spans="1:36" x14ac:dyDescent="0.25">
      <c r="A449" s="7"/>
      <c r="B449" s="8"/>
      <c r="C449" s="8"/>
      <c r="D449" s="8"/>
      <c r="E449" s="58" t="s">
        <v>150</v>
      </c>
      <c r="F449" s="719" t="s">
        <v>116</v>
      </c>
      <c r="G449" s="720"/>
      <c r="H449" s="720"/>
      <c r="I449" s="721"/>
      <c r="J449" s="84"/>
      <c r="K449" s="102" t="s">
        <v>2</v>
      </c>
      <c r="L449" s="96">
        <v>2</v>
      </c>
      <c r="M449" s="55">
        <v>1</v>
      </c>
      <c r="N449" s="30">
        <f t="shared" ref="N449:N454" si="33">+L449*M449</f>
        <v>2</v>
      </c>
      <c r="O449" s="30">
        <v>1</v>
      </c>
      <c r="P449" s="89">
        <f t="shared" ref="P449:P454" si="34">+L449*O449</f>
        <v>2</v>
      </c>
      <c r="Q449" s="90"/>
      <c r="R449" s="103"/>
      <c r="S449" s="74"/>
      <c r="T449" s="337"/>
      <c r="U449" s="74"/>
      <c r="V449" s="735"/>
      <c r="W449" s="735"/>
      <c r="X449" s="735"/>
      <c r="Y449" s="735"/>
      <c r="AD449" s="45"/>
      <c r="AE449" s="45"/>
      <c r="AF449" s="45"/>
      <c r="AG449" s="45"/>
      <c r="AH449" s="45"/>
      <c r="AI449" s="45"/>
      <c r="AJ449" s="45"/>
    </row>
    <row r="450" spans="1:36" x14ac:dyDescent="0.25">
      <c r="A450" s="7"/>
      <c r="B450" s="8"/>
      <c r="C450" s="8"/>
      <c r="D450" s="8"/>
      <c r="E450" s="57" t="s">
        <v>151</v>
      </c>
      <c r="F450" s="56" t="s">
        <v>118</v>
      </c>
      <c r="G450" s="59"/>
      <c r="H450" s="60"/>
      <c r="I450" s="61"/>
      <c r="J450" s="83"/>
      <c r="K450" s="102" t="s">
        <v>2</v>
      </c>
      <c r="L450" s="96">
        <v>3</v>
      </c>
      <c r="M450" s="55">
        <v>1</v>
      </c>
      <c r="N450" s="30">
        <f t="shared" si="33"/>
        <v>3</v>
      </c>
      <c r="O450" s="30">
        <v>1</v>
      </c>
      <c r="P450" s="89">
        <f t="shared" si="34"/>
        <v>3</v>
      </c>
      <c r="Q450" s="90"/>
      <c r="R450" s="103"/>
      <c r="S450" s="74"/>
      <c r="T450" s="337"/>
      <c r="U450" s="74"/>
      <c r="V450" s="735"/>
      <c r="W450" s="735"/>
      <c r="X450" s="735"/>
      <c r="Y450" s="735"/>
      <c r="AD450" s="45"/>
      <c r="AE450" s="45"/>
      <c r="AF450" s="45"/>
      <c r="AG450" s="45"/>
      <c r="AH450" s="45"/>
      <c r="AI450" s="45"/>
      <c r="AJ450" s="45"/>
    </row>
    <row r="451" spans="1:36" x14ac:dyDescent="0.25">
      <c r="A451" s="11"/>
      <c r="B451" s="8"/>
      <c r="C451" s="8"/>
      <c r="D451" s="8"/>
      <c r="E451" s="58" t="s">
        <v>152</v>
      </c>
      <c r="F451" s="719" t="s">
        <v>141</v>
      </c>
      <c r="G451" s="720"/>
      <c r="H451" s="720"/>
      <c r="I451" s="721"/>
      <c r="J451" s="84"/>
      <c r="K451" s="102" t="s">
        <v>2</v>
      </c>
      <c r="L451" s="96">
        <v>3</v>
      </c>
      <c r="M451" s="55">
        <v>1</v>
      </c>
      <c r="N451" s="30">
        <f t="shared" si="33"/>
        <v>3</v>
      </c>
      <c r="O451" s="30">
        <v>1</v>
      </c>
      <c r="P451" s="89">
        <f t="shared" si="34"/>
        <v>3</v>
      </c>
      <c r="Q451" s="90"/>
      <c r="R451" s="103"/>
      <c r="S451" s="74"/>
      <c r="T451" s="337"/>
      <c r="U451" s="74"/>
      <c r="V451" s="735"/>
      <c r="W451" s="735"/>
      <c r="X451" s="735"/>
      <c r="Y451" s="735"/>
    </row>
    <row r="452" spans="1:36" x14ac:dyDescent="0.25">
      <c r="A452" s="11"/>
      <c r="B452" s="8"/>
      <c r="C452" s="8"/>
      <c r="D452" s="8"/>
      <c r="E452" s="57" t="s">
        <v>153</v>
      </c>
      <c r="F452" s="56" t="s">
        <v>315</v>
      </c>
      <c r="G452" s="59"/>
      <c r="H452" s="60"/>
      <c r="I452" s="61"/>
      <c r="J452" s="83"/>
      <c r="K452" s="102" t="s">
        <v>2</v>
      </c>
      <c r="L452" s="96">
        <v>3</v>
      </c>
      <c r="M452" s="55">
        <v>1</v>
      </c>
      <c r="N452" s="30">
        <f t="shared" si="33"/>
        <v>3</v>
      </c>
      <c r="O452" s="30">
        <v>1</v>
      </c>
      <c r="P452" s="89">
        <f t="shared" si="34"/>
        <v>3</v>
      </c>
      <c r="Q452" s="90"/>
      <c r="R452" s="103"/>
      <c r="S452" s="74"/>
      <c r="T452" s="337"/>
      <c r="U452" s="74"/>
      <c r="V452" s="735"/>
      <c r="W452" s="735"/>
      <c r="X452" s="735"/>
      <c r="Y452" s="735"/>
    </row>
    <row r="453" spans="1:36" ht="18.75" x14ac:dyDescent="0.35">
      <c r="A453" s="11"/>
      <c r="B453" s="8"/>
      <c r="C453" s="8"/>
      <c r="D453" s="8"/>
      <c r="E453" s="58" t="s">
        <v>154</v>
      </c>
      <c r="F453" s="719" t="s">
        <v>119</v>
      </c>
      <c r="G453" s="720"/>
      <c r="H453" s="720"/>
      <c r="I453" s="721"/>
      <c r="J453" s="84"/>
      <c r="K453" s="102" t="s">
        <v>2</v>
      </c>
      <c r="L453" s="96">
        <v>5</v>
      </c>
      <c r="M453" s="55">
        <v>1</v>
      </c>
      <c r="N453" s="30">
        <f t="shared" si="33"/>
        <v>5</v>
      </c>
      <c r="O453" s="30">
        <v>1</v>
      </c>
      <c r="P453" s="89">
        <f t="shared" si="34"/>
        <v>5</v>
      </c>
      <c r="Q453" s="722" t="s">
        <v>416</v>
      </c>
      <c r="R453" s="723"/>
      <c r="S453" s="20"/>
      <c r="T453" s="20"/>
      <c r="U453" s="20"/>
      <c r="V453" s="20"/>
      <c r="W453" s="20"/>
      <c r="X453" s="20"/>
      <c r="Y453" s="20"/>
    </row>
    <row r="454" spans="1:36" x14ac:dyDescent="0.25">
      <c r="A454" s="11"/>
      <c r="B454" s="8"/>
      <c r="C454" s="8"/>
      <c r="D454" s="8"/>
      <c r="E454" s="57" t="s">
        <v>155</v>
      </c>
      <c r="F454" s="56" t="s">
        <v>142</v>
      </c>
      <c r="G454" s="59"/>
      <c r="H454" s="60"/>
      <c r="I454" s="61"/>
      <c r="J454" s="83"/>
      <c r="K454" s="102" t="s">
        <v>2</v>
      </c>
      <c r="L454" s="96">
        <v>1</v>
      </c>
      <c r="M454" s="55">
        <v>1</v>
      </c>
      <c r="N454" s="30">
        <f t="shared" si="33"/>
        <v>1</v>
      </c>
      <c r="O454" s="30">
        <v>1</v>
      </c>
      <c r="P454" s="89">
        <f t="shared" si="34"/>
        <v>1</v>
      </c>
      <c r="Q454" s="104">
        <f>+N455/P455*10</f>
        <v>10</v>
      </c>
      <c r="R454" s="105" t="str">
        <f>+IF(Q454&lt;7,"INACEPTABLE","ACEPTABLE")</f>
        <v>ACEPTABLE</v>
      </c>
    </row>
    <row r="455" spans="1:36" ht="15.75" thickBot="1" x14ac:dyDescent="0.3">
      <c r="A455" s="12"/>
      <c r="B455" s="13"/>
      <c r="C455" s="13"/>
      <c r="D455" s="13"/>
      <c r="E455" s="13"/>
      <c r="F455" s="52"/>
      <c r="G455" s="13"/>
      <c r="H455" s="13"/>
      <c r="I455" s="13"/>
      <c r="J455" s="13"/>
      <c r="K455" s="13"/>
      <c r="L455" s="91"/>
      <c r="M455" s="259" t="s">
        <v>174</v>
      </c>
      <c r="N455" s="98">
        <f>SUM(N448:N454)</f>
        <v>21</v>
      </c>
      <c r="O455" s="259" t="s">
        <v>175</v>
      </c>
      <c r="P455" s="99">
        <f>SUM(P448:P454)</f>
        <v>21</v>
      </c>
      <c r="Q455" s="91"/>
      <c r="R455" s="94"/>
    </row>
    <row r="456" spans="1:36" ht="15.75" thickBot="1" x14ac:dyDescent="0.3">
      <c r="A456" s="8"/>
      <c r="B456" s="8"/>
      <c r="C456" s="8"/>
      <c r="D456" s="8"/>
      <c r="E456" s="8"/>
      <c r="F456" s="20"/>
      <c r="G456" s="8"/>
      <c r="H456" s="8"/>
      <c r="I456" s="8"/>
      <c r="J456" s="8"/>
      <c r="K456" s="8"/>
      <c r="L456" s="8"/>
      <c r="M456" s="155"/>
      <c r="N456" s="74"/>
      <c r="O456" s="155"/>
      <c r="P456" s="74"/>
      <c r="Q456" s="20"/>
      <c r="R456" s="8"/>
    </row>
    <row r="457" spans="1:36" ht="18.75" thickBot="1" x14ac:dyDescent="0.4">
      <c r="A457" s="4" t="s">
        <v>417</v>
      </c>
      <c r="B457" s="5"/>
      <c r="C457" s="5"/>
      <c r="D457" s="5"/>
      <c r="E457" s="51"/>
      <c r="F457" s="5"/>
      <c r="G457" s="5"/>
      <c r="H457" s="5"/>
      <c r="I457" s="5"/>
      <c r="J457" s="5"/>
      <c r="K457" s="258" t="s">
        <v>1</v>
      </c>
      <c r="L457" s="256" t="s">
        <v>172</v>
      </c>
      <c r="M457" s="257" t="s">
        <v>1</v>
      </c>
      <c r="N457" s="257" t="s">
        <v>171</v>
      </c>
      <c r="O457" s="257" t="s">
        <v>173</v>
      </c>
      <c r="P457" s="122" t="s">
        <v>170</v>
      </c>
      <c r="Q457" s="736" t="s">
        <v>277</v>
      </c>
      <c r="R457" s="737"/>
      <c r="S457" s="738"/>
      <c r="T457" s="738"/>
      <c r="U457" s="738"/>
      <c r="V457" s="336"/>
      <c r="W457" s="336"/>
      <c r="X457" s="336"/>
      <c r="Y457" s="336"/>
      <c r="AD457" s="45"/>
      <c r="AE457" s="45"/>
      <c r="AF457" s="45"/>
      <c r="AG457" s="45"/>
      <c r="AH457" s="45"/>
      <c r="AI457" s="45"/>
      <c r="AJ457" s="45"/>
    </row>
    <row r="458" spans="1:36" x14ac:dyDescent="0.25">
      <c r="A458" s="7"/>
      <c r="B458" s="8"/>
      <c r="C458" s="8"/>
      <c r="D458" s="8"/>
      <c r="E458" s="57" t="s">
        <v>149</v>
      </c>
      <c r="F458" s="56" t="s">
        <v>113</v>
      </c>
      <c r="G458" s="59"/>
      <c r="H458" s="60"/>
      <c r="I458" s="61"/>
      <c r="J458" s="83"/>
      <c r="K458" s="102" t="s">
        <v>2</v>
      </c>
      <c r="L458" s="113">
        <v>4</v>
      </c>
      <c r="M458" s="114"/>
      <c r="N458" s="115">
        <f>+L458*M458</f>
        <v>0</v>
      </c>
      <c r="O458" s="115">
        <v>1</v>
      </c>
      <c r="P458" s="116">
        <f>+L458*O458</f>
        <v>4</v>
      </c>
      <c r="Q458" s="90"/>
      <c r="R458" s="103"/>
      <c r="S458" s="74"/>
      <c r="T458" s="337"/>
      <c r="U458" s="74"/>
      <c r="V458" s="735"/>
      <c r="W458" s="735"/>
      <c r="X458" s="735"/>
      <c r="Y458" s="735"/>
      <c r="AD458" s="45"/>
      <c r="AE458" s="45"/>
      <c r="AF458" s="45"/>
      <c r="AG458" s="45"/>
      <c r="AH458" s="45"/>
      <c r="AI458" s="45"/>
      <c r="AJ458" s="45"/>
    </row>
    <row r="459" spans="1:36" x14ac:dyDescent="0.25">
      <c r="A459" s="7"/>
      <c r="B459" s="8"/>
      <c r="C459" s="8"/>
      <c r="D459" s="8"/>
      <c r="E459" s="58" t="s">
        <v>150</v>
      </c>
      <c r="F459" s="719" t="s">
        <v>116</v>
      </c>
      <c r="G459" s="720"/>
      <c r="H459" s="720"/>
      <c r="I459" s="721"/>
      <c r="J459" s="84"/>
      <c r="K459" s="102" t="s">
        <v>2</v>
      </c>
      <c r="L459" s="96">
        <v>2</v>
      </c>
      <c r="M459" s="55"/>
      <c r="N459" s="30">
        <f t="shared" ref="N459:N464" si="35">+L459*M459</f>
        <v>0</v>
      </c>
      <c r="O459" s="30">
        <v>1</v>
      </c>
      <c r="P459" s="89">
        <f t="shared" ref="P459:P464" si="36">+L459*O459</f>
        <v>2</v>
      </c>
      <c r="Q459" s="90"/>
      <c r="R459" s="103"/>
      <c r="S459" s="74"/>
      <c r="T459" s="337"/>
      <c r="U459" s="74"/>
      <c r="V459" s="735"/>
      <c r="W459" s="735"/>
      <c r="X459" s="735"/>
      <c r="Y459" s="735"/>
      <c r="AD459" s="45"/>
      <c r="AE459" s="45"/>
      <c r="AF459" s="45"/>
      <c r="AG459" s="45"/>
      <c r="AH459" s="45"/>
      <c r="AI459" s="45"/>
      <c r="AJ459" s="45"/>
    </row>
    <row r="460" spans="1:36" x14ac:dyDescent="0.25">
      <c r="A460" s="7"/>
      <c r="B460" s="8"/>
      <c r="C460" s="8"/>
      <c r="D460" s="8"/>
      <c r="E460" s="57" t="s">
        <v>151</v>
      </c>
      <c r="F460" s="56" t="s">
        <v>118</v>
      </c>
      <c r="G460" s="59"/>
      <c r="H460" s="60"/>
      <c r="I460" s="61"/>
      <c r="J460" s="83"/>
      <c r="K460" s="102" t="s">
        <v>2</v>
      </c>
      <c r="L460" s="96">
        <v>3</v>
      </c>
      <c r="M460" s="55"/>
      <c r="N460" s="30">
        <f t="shared" si="35"/>
        <v>0</v>
      </c>
      <c r="O460" s="30">
        <v>1</v>
      </c>
      <c r="P460" s="89">
        <f t="shared" si="36"/>
        <v>3</v>
      </c>
      <c r="Q460" s="90"/>
      <c r="R460" s="103"/>
      <c r="S460" s="74"/>
      <c r="T460" s="337"/>
      <c r="U460" s="74"/>
      <c r="V460" s="735"/>
      <c r="W460" s="735"/>
      <c r="X460" s="735"/>
      <c r="Y460" s="735"/>
      <c r="AD460" s="45"/>
      <c r="AE460" s="45"/>
      <c r="AF460" s="45"/>
      <c r="AG460" s="45"/>
      <c r="AH460" s="45"/>
      <c r="AI460" s="45"/>
      <c r="AJ460" s="45"/>
    </row>
    <row r="461" spans="1:36" x14ac:dyDescent="0.25">
      <c r="A461" s="11"/>
      <c r="B461" s="8"/>
      <c r="C461" s="8"/>
      <c r="D461" s="8"/>
      <c r="E461" s="58" t="s">
        <v>152</v>
      </c>
      <c r="F461" s="719" t="s">
        <v>141</v>
      </c>
      <c r="G461" s="720"/>
      <c r="H461" s="720"/>
      <c r="I461" s="721"/>
      <c r="J461" s="84"/>
      <c r="K461" s="102" t="s">
        <v>2</v>
      </c>
      <c r="L461" s="96">
        <v>3</v>
      </c>
      <c r="M461" s="55"/>
      <c r="N461" s="30">
        <f t="shared" si="35"/>
        <v>0</v>
      </c>
      <c r="O461" s="30">
        <v>1</v>
      </c>
      <c r="P461" s="89">
        <f t="shared" si="36"/>
        <v>3</v>
      </c>
      <c r="Q461" s="90"/>
      <c r="R461" s="103"/>
      <c r="S461" s="74"/>
      <c r="T461" s="337"/>
      <c r="U461" s="74"/>
      <c r="V461" s="735"/>
      <c r="W461" s="735"/>
      <c r="X461" s="735"/>
      <c r="Y461" s="735"/>
    </row>
    <row r="462" spans="1:36" x14ac:dyDescent="0.25">
      <c r="A462" s="11"/>
      <c r="B462" s="8"/>
      <c r="C462" s="8"/>
      <c r="D462" s="8"/>
      <c r="E462" s="57" t="s">
        <v>153</v>
      </c>
      <c r="F462" s="56" t="s">
        <v>315</v>
      </c>
      <c r="G462" s="59"/>
      <c r="H462" s="60"/>
      <c r="I462" s="61"/>
      <c r="J462" s="83"/>
      <c r="K462" s="102" t="s">
        <v>2</v>
      </c>
      <c r="L462" s="96">
        <v>3</v>
      </c>
      <c r="M462" s="55"/>
      <c r="N462" s="30">
        <f t="shared" si="35"/>
        <v>0</v>
      </c>
      <c r="O462" s="30">
        <v>1</v>
      </c>
      <c r="P462" s="89">
        <f t="shared" si="36"/>
        <v>3</v>
      </c>
      <c r="Q462" s="90"/>
      <c r="R462" s="103"/>
      <c r="S462" s="74"/>
      <c r="T462" s="337"/>
      <c r="U462" s="74"/>
      <c r="V462" s="735"/>
      <c r="W462" s="735"/>
      <c r="X462" s="735"/>
      <c r="Y462" s="735"/>
    </row>
    <row r="463" spans="1:36" ht="18.75" x14ac:dyDescent="0.35">
      <c r="A463" s="11"/>
      <c r="B463" s="8"/>
      <c r="C463" s="8"/>
      <c r="D463" s="8"/>
      <c r="E463" s="58" t="s">
        <v>154</v>
      </c>
      <c r="F463" s="719" t="s">
        <v>119</v>
      </c>
      <c r="G463" s="720"/>
      <c r="H463" s="720"/>
      <c r="I463" s="721"/>
      <c r="J463" s="84"/>
      <c r="K463" s="102" t="s">
        <v>2</v>
      </c>
      <c r="L463" s="96">
        <v>5</v>
      </c>
      <c r="M463" s="55"/>
      <c r="N463" s="30">
        <f t="shared" si="35"/>
        <v>0</v>
      </c>
      <c r="O463" s="30">
        <v>1</v>
      </c>
      <c r="P463" s="89">
        <f t="shared" si="36"/>
        <v>5</v>
      </c>
      <c r="Q463" s="722" t="s">
        <v>418</v>
      </c>
      <c r="R463" s="723"/>
      <c r="S463" s="20"/>
      <c r="T463" s="20"/>
      <c r="U463" s="20"/>
      <c r="V463" s="20"/>
      <c r="W463" s="20"/>
      <c r="X463" s="20"/>
      <c r="Y463" s="20"/>
    </row>
    <row r="464" spans="1:36" x14ac:dyDescent="0.25">
      <c r="A464" s="11"/>
      <c r="B464" s="8"/>
      <c r="C464" s="8"/>
      <c r="D464" s="8"/>
      <c r="E464" s="57" t="s">
        <v>155</v>
      </c>
      <c r="F464" s="56" t="s">
        <v>142</v>
      </c>
      <c r="G464" s="59"/>
      <c r="H464" s="60"/>
      <c r="I464" s="61"/>
      <c r="J464" s="83"/>
      <c r="K464" s="102" t="s">
        <v>2</v>
      </c>
      <c r="L464" s="96">
        <v>1</v>
      </c>
      <c r="M464" s="55"/>
      <c r="N464" s="30">
        <f t="shared" si="35"/>
        <v>0</v>
      </c>
      <c r="O464" s="30">
        <v>1</v>
      </c>
      <c r="P464" s="89">
        <f t="shared" si="36"/>
        <v>1</v>
      </c>
      <c r="Q464" s="104">
        <f>+N465/P465*10</f>
        <v>0</v>
      </c>
      <c r="R464" s="105" t="str">
        <f>+IF(Q464&lt;7,"INACEPTABLE","ACEPTABLE")</f>
        <v>INACEPTABLE</v>
      </c>
    </row>
    <row r="465" spans="1:19" ht="15.75" thickBot="1" x14ac:dyDescent="0.3">
      <c r="A465" s="12"/>
      <c r="B465" s="13"/>
      <c r="C465" s="13"/>
      <c r="D465" s="13"/>
      <c r="E465" s="13"/>
      <c r="F465" s="52"/>
      <c r="G465" s="13"/>
      <c r="H465" s="13"/>
      <c r="I465" s="13"/>
      <c r="J465" s="13"/>
      <c r="K465" s="13"/>
      <c r="L465" s="91"/>
      <c r="M465" s="259" t="s">
        <v>174</v>
      </c>
      <c r="N465" s="98">
        <f>SUM(N458:N464)</f>
        <v>0</v>
      </c>
      <c r="O465" s="259" t="s">
        <v>175</v>
      </c>
      <c r="P465" s="99">
        <f>SUM(P458:P464)</f>
        <v>21</v>
      </c>
      <c r="Q465" s="91"/>
      <c r="R465" s="94"/>
    </row>
    <row r="466" spans="1:19" x14ac:dyDescent="0.25">
      <c r="A466" s="8"/>
      <c r="B466" s="8"/>
      <c r="C466" s="8"/>
      <c r="D466" s="8"/>
      <c r="E466" s="8"/>
      <c r="F466" s="20"/>
      <c r="G466" s="8"/>
      <c r="H466" s="8"/>
      <c r="I466" s="8"/>
      <c r="J466" s="8"/>
      <c r="K466" s="8"/>
      <c r="L466" s="8"/>
      <c r="M466" s="155"/>
      <c r="N466" s="74"/>
      <c r="O466" s="155"/>
      <c r="P466" s="74"/>
      <c r="Q466" s="20"/>
      <c r="R466" s="8"/>
    </row>
    <row r="467" spans="1:19" ht="15.75" thickBot="1" x14ac:dyDescent="0.3">
      <c r="A467" s="8"/>
      <c r="B467" s="8"/>
      <c r="C467" s="8"/>
      <c r="D467" s="8"/>
      <c r="E467" s="8"/>
      <c r="F467" s="20"/>
      <c r="G467" s="8"/>
      <c r="H467" s="8"/>
      <c r="I467" s="8"/>
      <c r="J467" s="8"/>
      <c r="K467" s="8"/>
      <c r="L467" s="8"/>
      <c r="M467" s="155"/>
      <c r="N467" s="74"/>
      <c r="O467" s="155"/>
      <c r="P467" s="74"/>
      <c r="Q467" s="20"/>
      <c r="R467" s="8"/>
    </row>
    <row r="468" spans="1:19" ht="15.75" thickBot="1" x14ac:dyDescent="0.3">
      <c r="A468" s="8"/>
      <c r="B468" s="8"/>
      <c r="C468" s="8"/>
      <c r="D468" s="8"/>
      <c r="E468" s="8"/>
      <c r="F468" s="20"/>
      <c r="G468" s="8"/>
      <c r="H468" s="8"/>
      <c r="I468" s="8"/>
      <c r="J468" s="8"/>
      <c r="K468" s="8"/>
      <c r="L468" s="727" t="s">
        <v>179</v>
      </c>
      <c r="M468" s="728"/>
      <c r="N468" s="728"/>
      <c r="O468" s="125" t="s">
        <v>180</v>
      </c>
      <c r="P468" s="125" t="s">
        <v>181</v>
      </c>
      <c r="Q468" s="125" t="s">
        <v>212</v>
      </c>
      <c r="R468" s="125" t="s">
        <v>226</v>
      </c>
    </row>
    <row r="469" spans="1:19" ht="18.75" x14ac:dyDescent="0.25">
      <c r="A469" s="8"/>
      <c r="B469" s="8"/>
      <c r="C469" s="8"/>
      <c r="D469" s="8"/>
      <c r="E469" s="8"/>
      <c r="F469" s="20"/>
      <c r="G469" s="8"/>
      <c r="H469" s="8"/>
      <c r="I469" s="8"/>
      <c r="J469" s="8"/>
      <c r="K469" s="8"/>
      <c r="L469" s="375" t="s">
        <v>404</v>
      </c>
      <c r="M469" s="338">
        <f>$Q$424</f>
        <v>9.0476190476190474</v>
      </c>
      <c r="N469" s="115" t="str">
        <f>+IF(AND(M469&lt;7,M469&gt;0),"INACEPTABLE",IF(M469=0,"No Valor","ACEPTABLE"))</f>
        <v>ACEPTABLE</v>
      </c>
      <c r="O469" s="729">
        <f>(COUNTIF(N469:N473,"INACEPTABLE"))</f>
        <v>0</v>
      </c>
      <c r="P469" s="729" t="str">
        <f>+IF(O469=1,"PENALIZACIÓN 1",IF(O469&gt;1,"PENALIZACIÓN 1 + 2","ACEPTABLE"))</f>
        <v>ACEPTABLE</v>
      </c>
      <c r="Q469" s="724">
        <f>+IF(AND(M469&gt;0,M470&gt;0,M471&gt;0,M472&gt;0,M473&gt;0),5,IF(AND(M469&gt;0,M470&gt;0,M471&gt;0,M472&gt;0,M473=0),4,IF(AND(M469&gt;0,M470&gt;0,M471&gt;0,M472=0,M473=0),3,IF(AND(M469&gt;0,M470&gt;0,M471=0,M472=0,M473=0),2,IF(AND(M469&gt;0,M470=0,M471=0,M472=0,M473=0),1,0)))))</f>
        <v>4</v>
      </c>
      <c r="R469" s="732">
        <f>IF(AND(O469=0,Q469&gt;0),(SUM(M469:M473)/Q469),0)</f>
        <v>9.4047619047619051</v>
      </c>
    </row>
    <row r="470" spans="1:19" ht="18.75" x14ac:dyDescent="0.25">
      <c r="A470" s="8"/>
      <c r="B470" s="8"/>
      <c r="C470" s="8"/>
      <c r="D470" s="8"/>
      <c r="E470" s="8"/>
      <c r="F470" s="20"/>
      <c r="G470" s="8"/>
      <c r="H470" s="8"/>
      <c r="I470" s="8"/>
      <c r="J470" s="8"/>
      <c r="K470" s="8"/>
      <c r="L470" s="376" t="s">
        <v>405</v>
      </c>
      <c r="M470" s="339">
        <f>$Q$434</f>
        <v>10</v>
      </c>
      <c r="N470" s="115" t="str">
        <f>+IF(AND(M470&lt;7,M470&gt;0),"INACEPTABLE",IF(M470=0,"No Valor","ACEPTABLE"))</f>
        <v>ACEPTABLE</v>
      </c>
      <c r="O470" s="730"/>
      <c r="P470" s="730"/>
      <c r="Q470" s="725"/>
      <c r="R470" s="733"/>
    </row>
    <row r="471" spans="1:19" ht="18.75" x14ac:dyDescent="0.25">
      <c r="L471" s="377" t="s">
        <v>406</v>
      </c>
      <c r="M471" s="339">
        <f>$Q$444</f>
        <v>8.5714285714285712</v>
      </c>
      <c r="N471" s="115" t="str">
        <f>+IF(AND(M471&lt;7,M471&gt;0),"INACEPTABLE",IF(M471=0,"No Valor","ACEPTABLE"))</f>
        <v>ACEPTABLE</v>
      </c>
      <c r="O471" s="730"/>
      <c r="P471" s="730"/>
      <c r="Q471" s="725"/>
      <c r="R471" s="733"/>
    </row>
    <row r="472" spans="1:19" ht="18.75" x14ac:dyDescent="0.25">
      <c r="L472" s="376" t="s">
        <v>407</v>
      </c>
      <c r="M472" s="339">
        <f>$Q$454</f>
        <v>10</v>
      </c>
      <c r="N472" s="115" t="str">
        <f>+IF(AND(M472&lt;7,M472&gt;0),"INACEPTABLE",IF(M472=0,"No Valor","ACEPTABLE"))</f>
        <v>ACEPTABLE</v>
      </c>
      <c r="O472" s="730"/>
      <c r="P472" s="730"/>
      <c r="Q472" s="725"/>
      <c r="R472" s="733"/>
    </row>
    <row r="473" spans="1:19" ht="19.5" thickBot="1" x14ac:dyDescent="0.3">
      <c r="L473" s="378" t="s">
        <v>408</v>
      </c>
      <c r="M473" s="340">
        <f>$Q$464</f>
        <v>0</v>
      </c>
      <c r="N473" s="341" t="str">
        <f>+IF(AND(M473&lt;7,M473&gt;0),"INACEPTABLE",IF(M473=0,"No Valor","ACEPTABLE"))</f>
        <v>No Valor</v>
      </c>
      <c r="O473" s="731"/>
      <c r="P473" s="731"/>
      <c r="Q473" s="726"/>
      <c r="R473" s="734"/>
    </row>
    <row r="475" spans="1:19" ht="15.75" thickBot="1" x14ac:dyDescent="0.3"/>
    <row r="476" spans="1:19" ht="15.75" thickBot="1" x14ac:dyDescent="0.3">
      <c r="A476" s="85" t="s">
        <v>162</v>
      </c>
      <c r="B476" s="86"/>
      <c r="C476" s="86"/>
      <c r="D476" s="86"/>
      <c r="E476" s="87"/>
      <c r="F476" s="86"/>
      <c r="G476" s="86"/>
      <c r="H476" s="86"/>
      <c r="I476" s="86"/>
      <c r="J476" s="86"/>
      <c r="K476" s="95" t="s">
        <v>1</v>
      </c>
      <c r="L476" s="248" t="s">
        <v>172</v>
      </c>
      <c r="M476" s="247" t="s">
        <v>1</v>
      </c>
      <c r="N476" s="247" t="s">
        <v>171</v>
      </c>
      <c r="O476" s="247" t="s">
        <v>173</v>
      </c>
      <c r="P476" s="122" t="s">
        <v>170</v>
      </c>
      <c r="Q476" s="736" t="s">
        <v>213</v>
      </c>
      <c r="R476" s="737"/>
      <c r="S476" s="125" t="s">
        <v>214</v>
      </c>
    </row>
    <row r="477" spans="1:19" x14ac:dyDescent="0.25">
      <c r="A477" s="88"/>
      <c r="B477" s="8"/>
      <c r="C477" s="8"/>
      <c r="D477" s="8"/>
      <c r="E477" s="57" t="s">
        <v>156</v>
      </c>
      <c r="F477" s="56" t="s">
        <v>125</v>
      </c>
      <c r="G477" s="59"/>
      <c r="H477" s="60"/>
      <c r="I477" s="61"/>
      <c r="J477" s="83"/>
      <c r="K477" s="89" t="s">
        <v>2</v>
      </c>
      <c r="L477" s="113">
        <v>4</v>
      </c>
      <c r="M477" s="114">
        <v>1</v>
      </c>
      <c r="N477" s="115">
        <f>+L477*M477</f>
        <v>4</v>
      </c>
      <c r="O477" s="115">
        <v>1</v>
      </c>
      <c r="P477" s="116">
        <f>+L477*O477</f>
        <v>4</v>
      </c>
      <c r="Q477" s="90"/>
      <c r="R477" s="103"/>
      <c r="S477" s="784" t="str">
        <f>+IF(R480="INACEPTABLE","PENALIZACIÓN","ACEPTABLE")</f>
        <v>PENALIZACIÓN</v>
      </c>
    </row>
    <row r="478" spans="1:19" x14ac:dyDescent="0.25">
      <c r="A478" s="88"/>
      <c r="B478" s="8"/>
      <c r="C478" s="8"/>
      <c r="D478" s="8"/>
      <c r="E478" s="58" t="s">
        <v>157</v>
      </c>
      <c r="F478" s="719" t="s">
        <v>143</v>
      </c>
      <c r="G478" s="720"/>
      <c r="H478" s="720"/>
      <c r="I478" s="721"/>
      <c r="J478" s="84"/>
      <c r="K478" s="89" t="s">
        <v>2</v>
      </c>
      <c r="L478" s="96">
        <v>3</v>
      </c>
      <c r="M478" s="55">
        <v>0</v>
      </c>
      <c r="N478" s="30">
        <f t="shared" ref="N478:N479" si="37">+L478*M478</f>
        <v>0</v>
      </c>
      <c r="O478" s="30">
        <v>1</v>
      </c>
      <c r="P478" s="89">
        <f t="shared" ref="P478:P479" si="38">+L478*O478</f>
        <v>3</v>
      </c>
      <c r="Q478" s="90"/>
      <c r="R478" s="103"/>
      <c r="S478" s="785"/>
    </row>
    <row r="479" spans="1:19" x14ac:dyDescent="0.25">
      <c r="A479" s="88"/>
      <c r="B479" s="8"/>
      <c r="C479" s="8"/>
      <c r="D479" s="8"/>
      <c r="E479" s="57" t="s">
        <v>158</v>
      </c>
      <c r="F479" s="56" t="s">
        <v>477</v>
      </c>
      <c r="G479" s="59"/>
      <c r="H479" s="60"/>
      <c r="I479" s="61"/>
      <c r="J479" s="83"/>
      <c r="K479" s="89" t="s">
        <v>2</v>
      </c>
      <c r="L479" s="96">
        <v>2</v>
      </c>
      <c r="M479" s="127">
        <v>1</v>
      </c>
      <c r="N479" s="128">
        <f t="shared" si="37"/>
        <v>2</v>
      </c>
      <c r="O479" s="128">
        <v>1</v>
      </c>
      <c r="P479" s="129">
        <f t="shared" si="38"/>
        <v>2</v>
      </c>
      <c r="Q479" s="722" t="s">
        <v>213</v>
      </c>
      <c r="R479" s="723"/>
      <c r="S479" s="785"/>
    </row>
    <row r="480" spans="1:19" ht="15.75" thickBot="1" x14ac:dyDescent="0.3">
      <c r="A480" s="91"/>
      <c r="B480" s="92"/>
      <c r="C480" s="92"/>
      <c r="D480" s="92"/>
      <c r="E480" s="92"/>
      <c r="F480" s="133"/>
      <c r="G480" s="92"/>
      <c r="H480" s="92"/>
      <c r="I480" s="92"/>
      <c r="J480" s="92"/>
      <c r="K480" s="94"/>
      <c r="L480" s="91"/>
      <c r="M480" s="254" t="s">
        <v>174</v>
      </c>
      <c r="N480" s="98">
        <f>SUM(N477:N479)</f>
        <v>6</v>
      </c>
      <c r="O480" s="254" t="s">
        <v>175</v>
      </c>
      <c r="P480" s="99">
        <f>SUM(P477:P479)</f>
        <v>9</v>
      </c>
      <c r="Q480" s="130">
        <f>+N480/P480*10</f>
        <v>6.6666666666666661</v>
      </c>
      <c r="R480" s="131" t="str">
        <f>+IF(Q480&lt;7,"INACEPTABLE","ACEPTABLE")</f>
        <v>INACEPTABLE</v>
      </c>
      <c r="S480" s="786"/>
    </row>
    <row r="481" spans="1:30" ht="15.75" thickBot="1" x14ac:dyDescent="0.3"/>
    <row r="482" spans="1:30" ht="15.75" thickBot="1" x14ac:dyDescent="0.3">
      <c r="L482" s="727" t="s">
        <v>179</v>
      </c>
      <c r="M482" s="728"/>
      <c r="N482" s="728"/>
      <c r="O482" s="125" t="s">
        <v>180</v>
      </c>
      <c r="P482" s="125" t="s">
        <v>181</v>
      </c>
      <c r="Q482" s="125" t="s">
        <v>212</v>
      </c>
      <c r="R482" s="125" t="s">
        <v>213</v>
      </c>
    </row>
    <row r="483" spans="1:30" x14ac:dyDescent="0.25">
      <c r="L483" s="375" t="s">
        <v>421</v>
      </c>
      <c r="M483" s="370">
        <v>7</v>
      </c>
      <c r="N483" s="115" t="str">
        <f>+IF(AND(M483&lt;7,M483&gt;0),"INACEPTABLE",IF(M483=0,"No Valor","ACEPTABLE"))</f>
        <v>ACEPTABLE</v>
      </c>
      <c r="O483" s="729">
        <f>(COUNTIF(N483:N487,"INACEPTABLE"))</f>
        <v>0</v>
      </c>
      <c r="P483" s="729" t="str">
        <f>+IF(O483=1,"PENALIZACIÓN 1",IF(O483&gt;1,"PENALIZACIÓN 1 + 2","ACEPTABLE"))</f>
        <v>ACEPTABLE</v>
      </c>
      <c r="Q483" s="724">
        <f>+IF(AND(M483&gt;0,M484&gt;0,M485&gt;0,M486&gt;0,M487&gt;0),5,IF(AND(M483&gt;0,M484&gt;0,M485&gt;0,M486&gt;0,M487=0),4,IF(AND(M483&gt;0,M484&gt;0,M485&gt;0,M486=0,M487=0),3,IF(AND(M483&gt;0,M484&gt;0,M485=0,M486=0,M487=0),2,IF(AND(M483&gt;0,M484=0,M485=0,M486=0,M487=0),1,0)))))</f>
        <v>4</v>
      </c>
      <c r="R483" s="732">
        <f>IF(AND(O483=0,Q483&gt;0),(SUM(M483:M487)/Q483),0)</f>
        <v>7.6428571428571423</v>
      </c>
    </row>
    <row r="484" spans="1:30" x14ac:dyDescent="0.25">
      <c r="L484" s="376" t="s">
        <v>422</v>
      </c>
      <c r="M484" s="371">
        <v>8</v>
      </c>
      <c r="N484" s="115" t="str">
        <f>+IF(AND(M484&lt;7,M484&gt;0),"INACEPTABLE",IF(M484=0,"No Valor","ACEPTABLE"))</f>
        <v>ACEPTABLE</v>
      </c>
      <c r="O484" s="730"/>
      <c r="P484" s="730"/>
      <c r="Q484" s="725"/>
      <c r="R484" s="733"/>
    </row>
    <row r="485" spans="1:30" x14ac:dyDescent="0.25">
      <c r="L485" s="377" t="s">
        <v>423</v>
      </c>
      <c r="M485" s="371">
        <f>$Q$444</f>
        <v>8.5714285714285712</v>
      </c>
      <c r="N485" s="115" t="str">
        <f>+IF(AND(M485&lt;7,M485&gt;0),"INACEPTABLE",IF(M485=0,"No Valor","ACEPTABLE"))</f>
        <v>ACEPTABLE</v>
      </c>
      <c r="O485" s="730"/>
      <c r="P485" s="730"/>
      <c r="Q485" s="725"/>
      <c r="R485" s="733"/>
    </row>
    <row r="486" spans="1:30" x14ac:dyDescent="0.25">
      <c r="L486" s="376" t="s">
        <v>424</v>
      </c>
      <c r="M486" s="371">
        <v>7</v>
      </c>
      <c r="N486" s="115" t="str">
        <f>+IF(AND(M486&lt;7,M486&gt;0),"INACEPTABLE",IF(M486=0,"No Valor","ACEPTABLE"))</f>
        <v>ACEPTABLE</v>
      </c>
      <c r="O486" s="730"/>
      <c r="P486" s="730"/>
      <c r="Q486" s="725"/>
      <c r="R486" s="733"/>
    </row>
    <row r="487" spans="1:30" ht="15.75" thickBot="1" x14ac:dyDescent="0.3">
      <c r="L487" s="378" t="s">
        <v>425</v>
      </c>
      <c r="M487" s="372"/>
      <c r="N487" s="341" t="str">
        <f>+IF(AND(M487&lt;7,M487&gt;0),"INACEPTABLE",IF(M487=0,"No Valor","ACEPTABLE"))</f>
        <v>No Valor</v>
      </c>
      <c r="O487" s="731"/>
      <c r="P487" s="731"/>
      <c r="Q487" s="726"/>
      <c r="R487" s="734"/>
    </row>
    <row r="488" spans="1:30" x14ac:dyDescent="0.25">
      <c r="M488" t="s">
        <v>426</v>
      </c>
    </row>
    <row r="489" spans="1:30" ht="15.75" thickBot="1" x14ac:dyDescent="0.3"/>
    <row r="490" spans="1:30" ht="15.75" thickBot="1" x14ac:dyDescent="0.3">
      <c r="A490" s="85" t="s">
        <v>233</v>
      </c>
      <c r="B490" s="5"/>
      <c r="C490" s="5"/>
      <c r="D490" s="5"/>
      <c r="E490" s="87"/>
      <c r="F490" s="17"/>
      <c r="G490" s="5"/>
      <c r="H490" s="5"/>
      <c r="I490" s="5"/>
      <c r="J490" s="5"/>
      <c r="K490" s="95" t="s">
        <v>1</v>
      </c>
      <c r="L490" s="248" t="s">
        <v>172</v>
      </c>
      <c r="M490" s="247" t="s">
        <v>1</v>
      </c>
      <c r="N490" s="247" t="s">
        <v>171</v>
      </c>
      <c r="O490" s="247" t="s">
        <v>173</v>
      </c>
      <c r="P490" s="122" t="s">
        <v>170</v>
      </c>
      <c r="Q490" s="736" t="s">
        <v>215</v>
      </c>
      <c r="R490" s="808"/>
      <c r="S490" s="125" t="s">
        <v>214</v>
      </c>
      <c r="AD490" s="151"/>
    </row>
    <row r="491" spans="1:30" x14ac:dyDescent="0.25">
      <c r="A491" s="11"/>
      <c r="B491" s="8"/>
      <c r="C491" s="8"/>
      <c r="D491" s="8"/>
      <c r="E491" s="57" t="s">
        <v>159</v>
      </c>
      <c r="F491" s="56" t="s">
        <v>123</v>
      </c>
      <c r="G491" s="59"/>
      <c r="H491" s="60"/>
      <c r="I491" s="61"/>
      <c r="J491" s="83"/>
      <c r="K491" s="89" t="s">
        <v>2</v>
      </c>
      <c r="L491" s="113">
        <v>2</v>
      </c>
      <c r="M491" s="114">
        <v>1</v>
      </c>
      <c r="N491" s="115">
        <f>+L491*M491</f>
        <v>2</v>
      </c>
      <c r="O491" s="115">
        <v>1</v>
      </c>
      <c r="P491" s="116">
        <f>+L491*O491</f>
        <v>2</v>
      </c>
      <c r="Q491" s="8"/>
      <c r="R491" s="10"/>
      <c r="S491" s="784" t="str">
        <f>+IF(R495="INACEPTABLE","PENALIZACIÓN","ACEPTABLE")</f>
        <v>PENALIZACIÓN</v>
      </c>
    </row>
    <row r="492" spans="1:30" x14ac:dyDescent="0.25">
      <c r="A492" s="11"/>
      <c r="B492" s="8"/>
      <c r="C492" s="8"/>
      <c r="D492" s="8"/>
      <c r="E492" s="58" t="s">
        <v>160</v>
      </c>
      <c r="F492" s="719" t="s">
        <v>121</v>
      </c>
      <c r="G492" s="720"/>
      <c r="H492" s="720"/>
      <c r="I492" s="721"/>
      <c r="J492" s="84"/>
      <c r="K492" s="89" t="s">
        <v>2</v>
      </c>
      <c r="L492" s="96">
        <v>5</v>
      </c>
      <c r="M492" s="55">
        <v>0</v>
      </c>
      <c r="N492" s="30">
        <f t="shared" ref="N492:N494" si="39">+L492*M492</f>
        <v>0</v>
      </c>
      <c r="O492" s="30">
        <v>1</v>
      </c>
      <c r="P492" s="89">
        <f t="shared" ref="P492:P494" si="40">+L492*O492</f>
        <v>5</v>
      </c>
      <c r="Q492" s="90"/>
      <c r="R492" s="103"/>
      <c r="S492" s="785"/>
    </row>
    <row r="493" spans="1:30" x14ac:dyDescent="0.25">
      <c r="A493" s="11"/>
      <c r="B493" s="8"/>
      <c r="C493" s="8"/>
      <c r="D493" s="8"/>
      <c r="E493" s="57" t="s">
        <v>161</v>
      </c>
      <c r="F493" s="56" t="s">
        <v>313</v>
      </c>
      <c r="G493" s="59"/>
      <c r="H493" s="60"/>
      <c r="I493" s="61"/>
      <c r="J493" s="83"/>
      <c r="K493" s="89" t="s">
        <v>2</v>
      </c>
      <c r="L493" s="96">
        <v>3</v>
      </c>
      <c r="M493" s="55">
        <v>1</v>
      </c>
      <c r="N493" s="30">
        <f t="shared" si="39"/>
        <v>3</v>
      </c>
      <c r="O493" s="30">
        <v>1</v>
      </c>
      <c r="P493" s="89">
        <f t="shared" si="40"/>
        <v>3</v>
      </c>
      <c r="Q493" s="90"/>
      <c r="R493" s="103"/>
      <c r="S493" s="785"/>
    </row>
    <row r="494" spans="1:30" x14ac:dyDescent="0.25">
      <c r="A494" s="11"/>
      <c r="B494" s="8"/>
      <c r="C494" s="8"/>
      <c r="D494" s="8"/>
      <c r="E494" s="58" t="s">
        <v>314</v>
      </c>
      <c r="F494" s="719" t="s">
        <v>124</v>
      </c>
      <c r="G494" s="720"/>
      <c r="H494" s="720"/>
      <c r="I494" s="721"/>
      <c r="J494" s="84"/>
      <c r="K494" s="89" t="s">
        <v>2</v>
      </c>
      <c r="L494" s="96">
        <v>3</v>
      </c>
      <c r="M494" s="55">
        <v>1</v>
      </c>
      <c r="N494" s="30">
        <f t="shared" si="39"/>
        <v>3</v>
      </c>
      <c r="O494" s="30">
        <v>1</v>
      </c>
      <c r="P494" s="89">
        <f t="shared" si="40"/>
        <v>3</v>
      </c>
      <c r="Q494" s="722" t="s">
        <v>215</v>
      </c>
      <c r="R494" s="723"/>
      <c r="S494" s="785"/>
    </row>
    <row r="495" spans="1:30" ht="15.75" thickBot="1" x14ac:dyDescent="0.3">
      <c r="A495" s="12"/>
      <c r="B495" s="13"/>
      <c r="C495" s="13"/>
      <c r="D495" s="13"/>
      <c r="E495" s="13"/>
      <c r="F495" s="13"/>
      <c r="G495" s="13"/>
      <c r="H495" s="13"/>
      <c r="I495" s="13"/>
      <c r="J495" s="13"/>
      <c r="K495" s="13"/>
      <c r="L495" s="13"/>
      <c r="M495" s="254" t="s">
        <v>174</v>
      </c>
      <c r="N495" s="98">
        <f>SUM(N491:N494)</f>
        <v>8</v>
      </c>
      <c r="O495" s="254" t="s">
        <v>175</v>
      </c>
      <c r="P495" s="99">
        <f>SUM(P491:P494)</f>
        <v>13</v>
      </c>
      <c r="Q495" s="130">
        <f>+N495/P495*10</f>
        <v>6.1538461538461542</v>
      </c>
      <c r="R495" s="131" t="str">
        <f>+IF(Q495&lt;7,"INACEPTABLE","ACEPTABLE")</f>
        <v>INACEPTABLE</v>
      </c>
      <c r="S495" s="786"/>
    </row>
    <row r="496" spans="1:30" ht="15.75" thickBot="1" x14ac:dyDescent="0.3"/>
    <row r="497" spans="1:19" ht="15.75" thickBot="1" x14ac:dyDescent="0.3">
      <c r="L497" s="727" t="s">
        <v>179</v>
      </c>
      <c r="M497" s="728"/>
      <c r="N497" s="728"/>
      <c r="O497" s="125" t="s">
        <v>180</v>
      </c>
      <c r="P497" s="125" t="s">
        <v>181</v>
      </c>
      <c r="Q497" s="125" t="s">
        <v>212</v>
      </c>
      <c r="R497" s="125" t="s">
        <v>215</v>
      </c>
    </row>
    <row r="498" spans="1:19" x14ac:dyDescent="0.25">
      <c r="L498" s="375" t="s">
        <v>427</v>
      </c>
      <c r="M498" s="370">
        <v>7</v>
      </c>
      <c r="N498" s="115" t="str">
        <f>+IF(AND(M498&lt;7,M498&gt;0),"INACEPTABLE",IF(M498=0,"No Valor","ACEPTABLE"))</f>
        <v>ACEPTABLE</v>
      </c>
      <c r="O498" s="729">
        <f>(COUNTIF(N498:N502,"INACEPTABLE"))</f>
        <v>0</v>
      </c>
      <c r="P498" s="729" t="str">
        <f>+IF(O498=1,"PENALIZACIÓN 1",IF(O498&gt;1,"PENALIZACIÓN 1 + 2","ACEPTABLE"))</f>
        <v>ACEPTABLE</v>
      </c>
      <c r="Q498" s="724">
        <f>+IF(AND(M498&gt;0,M499&gt;0,M500&gt;0,M501&gt;0,M502&gt;0),5,IF(AND(M498&gt;0,M499&gt;0,M500&gt;0,M501&gt;0,M502=0),4,IF(AND(M498&gt;0,M499&gt;0,M500&gt;0,M501=0,M502=0),3,IF(AND(M498&gt;0,M499&gt;0,M500=0,M501=0,M502=0),2,IF(AND(M498&gt;0,M499=0,M500=0,M501=0,M502=0),1,0)))))</f>
        <v>4</v>
      </c>
      <c r="R498" s="732">
        <f>IF(AND(O498=0,Q498&gt;0),(SUM(M498:M502)/Q498),0)</f>
        <v>7.6428571428571423</v>
      </c>
    </row>
    <row r="499" spans="1:19" x14ac:dyDescent="0.25">
      <c r="L499" s="376" t="s">
        <v>428</v>
      </c>
      <c r="M499" s="371">
        <v>8</v>
      </c>
      <c r="N499" s="115" t="str">
        <f>+IF(AND(M499&lt;7,M499&gt;0),"INACEPTABLE",IF(M499=0,"No Valor","ACEPTABLE"))</f>
        <v>ACEPTABLE</v>
      </c>
      <c r="O499" s="730"/>
      <c r="P499" s="730"/>
      <c r="Q499" s="725"/>
      <c r="R499" s="733"/>
    </row>
    <row r="500" spans="1:19" x14ac:dyDescent="0.25">
      <c r="L500" s="377" t="s">
        <v>429</v>
      </c>
      <c r="M500" s="371">
        <f>$Q$444</f>
        <v>8.5714285714285712</v>
      </c>
      <c r="N500" s="115" t="str">
        <f>+IF(AND(M500&lt;7,M500&gt;0),"INACEPTABLE",IF(M500=0,"No Valor","ACEPTABLE"))</f>
        <v>ACEPTABLE</v>
      </c>
      <c r="O500" s="730"/>
      <c r="P500" s="730"/>
      <c r="Q500" s="725"/>
      <c r="R500" s="733"/>
    </row>
    <row r="501" spans="1:19" x14ac:dyDescent="0.25">
      <c r="L501" s="376" t="s">
        <v>430</v>
      </c>
      <c r="M501" s="371">
        <v>7</v>
      </c>
      <c r="N501" s="115" t="str">
        <f>+IF(AND(M501&lt;7,M501&gt;0),"INACEPTABLE",IF(M501=0,"No Valor","ACEPTABLE"))</f>
        <v>ACEPTABLE</v>
      </c>
      <c r="O501" s="730"/>
      <c r="P501" s="730"/>
      <c r="Q501" s="725"/>
      <c r="R501" s="733"/>
    </row>
    <row r="502" spans="1:19" ht="15.75" thickBot="1" x14ac:dyDescent="0.3">
      <c r="L502" s="378" t="s">
        <v>431</v>
      </c>
      <c r="M502" s="372"/>
      <c r="N502" s="341" t="str">
        <f>+IF(AND(M502&lt;7,M502&gt;0),"INACEPTABLE",IF(M502=0,"No Valor","ACEPTABLE"))</f>
        <v>No Valor</v>
      </c>
      <c r="O502" s="731"/>
      <c r="P502" s="731"/>
      <c r="Q502" s="726"/>
      <c r="R502" s="734"/>
    </row>
    <row r="503" spans="1:19" x14ac:dyDescent="0.25">
      <c r="M503" t="s">
        <v>426</v>
      </c>
    </row>
    <row r="504" spans="1:19" ht="15.75" thickBot="1" x14ac:dyDescent="0.3"/>
    <row r="505" spans="1:19" ht="15.75" thickBot="1" x14ac:dyDescent="0.3">
      <c r="A505" s="170" t="s">
        <v>218</v>
      </c>
      <c r="B505" s="5"/>
      <c r="C505" s="5"/>
      <c r="D505" s="5"/>
      <c r="E505" s="5"/>
      <c r="F505" s="5"/>
      <c r="G505" s="5"/>
      <c r="H505" s="5"/>
      <c r="I505" s="5"/>
      <c r="J505" s="5"/>
      <c r="K505" s="171" t="s">
        <v>1</v>
      </c>
      <c r="L505" s="156" t="s">
        <v>172</v>
      </c>
      <c r="M505" s="156" t="s">
        <v>1</v>
      </c>
      <c r="N505" s="156" t="s">
        <v>171</v>
      </c>
      <c r="O505" s="156" t="s">
        <v>173</v>
      </c>
      <c r="P505" s="374" t="s">
        <v>170</v>
      </c>
      <c r="Q505" s="736" t="s">
        <v>217</v>
      </c>
      <c r="R505" s="737"/>
      <c r="S505" s="125" t="s">
        <v>214</v>
      </c>
    </row>
    <row r="506" spans="1:19" x14ac:dyDescent="0.25">
      <c r="A506" s="11"/>
      <c r="B506" s="8"/>
      <c r="C506" s="8"/>
      <c r="D506" s="8"/>
      <c r="E506" s="299" t="s">
        <v>328</v>
      </c>
      <c r="F506" s="168" t="s">
        <v>216</v>
      </c>
      <c r="G506" s="169"/>
      <c r="H506" s="169"/>
      <c r="I506" s="169"/>
      <c r="J506" s="83"/>
      <c r="K506" s="172" t="s">
        <v>2</v>
      </c>
      <c r="L506" s="166">
        <v>5</v>
      </c>
      <c r="M506" s="114">
        <v>1</v>
      </c>
      <c r="N506" s="115">
        <f>+L506*M506</f>
        <v>5</v>
      </c>
      <c r="O506" s="115">
        <v>1</v>
      </c>
      <c r="P506" s="244">
        <f>+L506*O506</f>
        <v>5</v>
      </c>
      <c r="Q506" s="90"/>
      <c r="R506" s="103"/>
      <c r="S506" s="784" t="str">
        <f>+IF(R509="INACEPTABLE","PENALIZACIÓN","ACEPTABLE")</f>
        <v>ACEPTABLE</v>
      </c>
    </row>
    <row r="507" spans="1:19" x14ac:dyDescent="0.25">
      <c r="A507" s="19"/>
      <c r="B507" s="8"/>
      <c r="C507" s="8"/>
      <c r="D507" s="8"/>
      <c r="E507" s="300" t="s">
        <v>329</v>
      </c>
      <c r="F507" s="774" t="s">
        <v>0</v>
      </c>
      <c r="G507" s="774"/>
      <c r="H507" s="774"/>
      <c r="I507" s="774"/>
      <c r="J507" s="84"/>
      <c r="K507" s="172" t="s">
        <v>2</v>
      </c>
      <c r="L507" s="167">
        <v>3</v>
      </c>
      <c r="M507" s="55">
        <v>0</v>
      </c>
      <c r="N507" s="30">
        <f t="shared" ref="N507:N508" si="41">+L507*M507</f>
        <v>0</v>
      </c>
      <c r="O507" s="30">
        <v>1</v>
      </c>
      <c r="P507" s="102">
        <f t="shared" ref="P507:P508" si="42">+L507*O507</f>
        <v>3</v>
      </c>
      <c r="Q507" s="90"/>
      <c r="R507" s="103"/>
      <c r="S507" s="785"/>
    </row>
    <row r="508" spans="1:19" x14ac:dyDescent="0.25">
      <c r="A508" s="11"/>
      <c r="B508" s="8"/>
      <c r="C508" s="8"/>
      <c r="D508" s="8"/>
      <c r="E508" s="299" t="s">
        <v>330</v>
      </c>
      <c r="F508" s="168" t="s">
        <v>320</v>
      </c>
      <c r="G508" s="169"/>
      <c r="H508" s="169"/>
      <c r="I508" s="169"/>
      <c r="J508" s="83"/>
      <c r="K508" s="172" t="s">
        <v>2</v>
      </c>
      <c r="L508" s="167">
        <v>4</v>
      </c>
      <c r="M508" s="55">
        <v>1</v>
      </c>
      <c r="N508" s="30">
        <f t="shared" si="41"/>
        <v>4</v>
      </c>
      <c r="O508" s="30">
        <v>1</v>
      </c>
      <c r="P508" s="102">
        <f t="shared" si="42"/>
        <v>4</v>
      </c>
      <c r="Q508" s="722" t="s">
        <v>217</v>
      </c>
      <c r="R508" s="723"/>
      <c r="S508" s="785"/>
    </row>
    <row r="509" spans="1:19" ht="15.75" thickBot="1" x14ac:dyDescent="0.3">
      <c r="A509" s="12"/>
      <c r="B509" s="13"/>
      <c r="C509" s="13"/>
      <c r="D509" s="13"/>
      <c r="E509" s="13"/>
      <c r="F509" s="13"/>
      <c r="G509" s="13"/>
      <c r="H509" s="13"/>
      <c r="I509" s="13"/>
      <c r="J509" s="13"/>
      <c r="K509" s="14"/>
      <c r="L509" s="13"/>
      <c r="M509" s="160" t="s">
        <v>174</v>
      </c>
      <c r="N509" s="161">
        <f>SUM(N506:N508)</f>
        <v>9</v>
      </c>
      <c r="O509" s="160" t="s">
        <v>175</v>
      </c>
      <c r="P509" s="161">
        <f>SUM(P506:P508)</f>
        <v>12</v>
      </c>
      <c r="Q509" s="130">
        <f>+N509/P509*10</f>
        <v>7.5</v>
      </c>
      <c r="R509" s="131" t="str">
        <f>+IF(Q509&lt;7,"INACEPTABLE","ACEPTABLE")</f>
        <v>ACEPTABLE</v>
      </c>
      <c r="S509" s="786"/>
    </row>
    <row r="510" spans="1:19" ht="15.75" thickBot="1" x14ac:dyDescent="0.3">
      <c r="L510" s="8"/>
      <c r="M510" s="155"/>
      <c r="N510" s="74"/>
      <c r="O510" s="155"/>
      <c r="P510" s="74"/>
      <c r="Q510" s="373"/>
      <c r="R510" s="74"/>
      <c r="S510" s="335"/>
    </row>
    <row r="511" spans="1:19" ht="15.75" thickBot="1" x14ac:dyDescent="0.3">
      <c r="L511" s="727" t="s">
        <v>179</v>
      </c>
      <c r="M511" s="728"/>
      <c r="N511" s="728"/>
      <c r="O511" s="125" t="s">
        <v>180</v>
      </c>
      <c r="P511" s="125" t="s">
        <v>181</v>
      </c>
      <c r="Q511" s="125" t="s">
        <v>212</v>
      </c>
      <c r="R511" s="125" t="s">
        <v>217</v>
      </c>
      <c r="S511" s="335"/>
    </row>
    <row r="512" spans="1:19" x14ac:dyDescent="0.25">
      <c r="L512" s="375" t="s">
        <v>328</v>
      </c>
      <c r="M512" s="370">
        <v>7</v>
      </c>
      <c r="N512" s="115" t="str">
        <f>+IF(AND(M512&lt;7,M512&gt;0),"INACEPTABLE",IF(M512=0,"No Valor","ACEPTABLE"))</f>
        <v>ACEPTABLE</v>
      </c>
      <c r="O512" s="729">
        <f>(COUNTIF(N512:N516,"INACEPTABLE"))</f>
        <v>0</v>
      </c>
      <c r="P512" s="729" t="str">
        <f>+IF(O512=1,"PENALIZACIÓN 1",IF(O512&gt;1,"PENALIZACIÓN 1 + 2","ACEPTABLE"))</f>
        <v>ACEPTABLE</v>
      </c>
      <c r="Q512" s="724">
        <f>+IF(AND(M512&gt;0,M513&gt;0,M514&gt;0,M515&gt;0,M516&gt;0),5,IF(AND(M512&gt;0,M513&gt;0,M514&gt;0,M515&gt;0,M516=0),4,IF(AND(M512&gt;0,M513&gt;0,M514&gt;0,M515=0,M516=0),3,IF(AND(M512&gt;0,M513&gt;0,M514=0,M515=0,M516=0),2,IF(AND(M512&gt;0,M513=0,M514=0,M515=0,M516=0),1,0)))))</f>
        <v>4</v>
      </c>
      <c r="R512" s="732">
        <f>IF(AND(O512=0,Q512&gt;0),(SUM(M512:M516)/Q512),0)</f>
        <v>7.6428571428571423</v>
      </c>
      <c r="S512" s="335"/>
    </row>
    <row r="513" spans="1:45" x14ac:dyDescent="0.25">
      <c r="L513" s="376" t="s">
        <v>329</v>
      </c>
      <c r="M513" s="371">
        <v>8</v>
      </c>
      <c r="N513" s="115" t="str">
        <f>+IF(AND(M513&lt;7,M513&gt;0),"INACEPTABLE",IF(M513=0,"No Valor","ACEPTABLE"))</f>
        <v>ACEPTABLE</v>
      </c>
      <c r="O513" s="730"/>
      <c r="P513" s="730"/>
      <c r="Q513" s="725"/>
      <c r="R513" s="733"/>
      <c r="S513" s="335"/>
    </row>
    <row r="514" spans="1:45" x14ac:dyDescent="0.25">
      <c r="L514" s="377" t="s">
        <v>330</v>
      </c>
      <c r="M514" s="371">
        <f>$Q$444</f>
        <v>8.5714285714285712</v>
      </c>
      <c r="N514" s="115" t="str">
        <f>+IF(AND(M514&lt;7,M514&gt;0),"INACEPTABLE",IF(M514=0,"No Valor","ACEPTABLE"))</f>
        <v>ACEPTABLE</v>
      </c>
      <c r="O514" s="730"/>
      <c r="P514" s="730"/>
      <c r="Q514" s="725"/>
      <c r="R514" s="733"/>
      <c r="S514" s="335"/>
    </row>
    <row r="515" spans="1:45" x14ac:dyDescent="0.25">
      <c r="L515" s="376" t="s">
        <v>432</v>
      </c>
      <c r="M515" s="371">
        <v>7</v>
      </c>
      <c r="N515" s="115" t="str">
        <f>+IF(AND(M515&lt;7,M515&gt;0),"INACEPTABLE",IF(M515=0,"No Valor","ACEPTABLE"))</f>
        <v>ACEPTABLE</v>
      </c>
      <c r="O515" s="730"/>
      <c r="P515" s="730"/>
      <c r="Q515" s="725"/>
      <c r="R515" s="733"/>
      <c r="S515" s="335"/>
    </row>
    <row r="516" spans="1:45" ht="15.75" thickBot="1" x14ac:dyDescent="0.3">
      <c r="L516" s="378" t="s">
        <v>433</v>
      </c>
      <c r="M516" s="372"/>
      <c r="N516" s="341" t="str">
        <f>+IF(AND(M516&lt;7,M516&gt;0),"INACEPTABLE",IF(M516=0,"No Valor","ACEPTABLE"))</f>
        <v>No Valor</v>
      </c>
      <c r="O516" s="731"/>
      <c r="P516" s="731"/>
      <c r="Q516" s="726"/>
      <c r="R516" s="734"/>
      <c r="S516" s="335"/>
    </row>
    <row r="517" spans="1:45" x14ac:dyDescent="0.25">
      <c r="M517" t="s">
        <v>426</v>
      </c>
      <c r="S517" s="335"/>
    </row>
    <row r="518" spans="1:45" ht="15.75" thickBot="1" x14ac:dyDescent="0.3">
      <c r="S518" s="335"/>
    </row>
    <row r="519" spans="1:45" ht="15.75" thickBot="1" x14ac:dyDescent="0.3">
      <c r="A519" s="16" t="s">
        <v>221</v>
      </c>
      <c r="B519" s="5"/>
      <c r="C519" s="5"/>
      <c r="D519" s="5"/>
      <c r="E519" s="5"/>
      <c r="F519" s="5"/>
      <c r="G519" s="5"/>
      <c r="H519" s="5"/>
      <c r="I519" s="5"/>
      <c r="J519" s="6"/>
      <c r="K519" s="289" t="s">
        <v>1</v>
      </c>
      <c r="L519" s="222" t="s">
        <v>172</v>
      </c>
      <c r="M519" s="222" t="s">
        <v>1</v>
      </c>
      <c r="N519" s="222" t="s">
        <v>171</v>
      </c>
      <c r="O519" s="222" t="s">
        <v>173</v>
      </c>
      <c r="P519" s="282" t="s">
        <v>170</v>
      </c>
      <c r="Q519" s="877" t="s">
        <v>220</v>
      </c>
      <c r="R519" s="878"/>
      <c r="S519" s="290" t="s">
        <v>214</v>
      </c>
      <c r="AA519" s="45"/>
      <c r="AB519" s="45"/>
      <c r="AC519" s="45"/>
      <c r="AD519" s="45"/>
      <c r="AE519" s="45"/>
      <c r="AF519" s="45"/>
      <c r="AG519" s="45"/>
      <c r="AH519" s="45"/>
      <c r="AI519" s="45"/>
      <c r="AJ519" s="45"/>
      <c r="AK519" s="45"/>
      <c r="AL519" s="45"/>
      <c r="AM519" s="45"/>
      <c r="AN519" s="45"/>
      <c r="AO519" s="45"/>
      <c r="AP519" s="45"/>
      <c r="AQ519" s="45"/>
      <c r="AR519" s="45"/>
      <c r="AS519" s="45"/>
    </row>
    <row r="520" spans="1:45" x14ac:dyDescent="0.25">
      <c r="A520" s="11"/>
      <c r="B520" s="8"/>
      <c r="C520" s="8"/>
      <c r="D520" s="8"/>
      <c r="E520" s="931" t="s">
        <v>327</v>
      </c>
      <c r="F520" s="863" t="s">
        <v>322</v>
      </c>
      <c r="G520" s="863"/>
      <c r="H520" s="863"/>
      <c r="I520" s="863"/>
      <c r="J520" s="864"/>
      <c r="K520" s="288" t="s">
        <v>2</v>
      </c>
      <c r="L520" s="192">
        <v>5</v>
      </c>
      <c r="M520" s="252">
        <v>1</v>
      </c>
      <c r="N520" s="81">
        <f>+L520*M520</f>
        <v>5</v>
      </c>
      <c r="O520" s="81">
        <v>1</v>
      </c>
      <c r="P520" s="193">
        <f>+L520*O520</f>
        <v>5</v>
      </c>
      <c r="Q520" s="8"/>
      <c r="R520" s="8"/>
      <c r="S520" s="791" t="str">
        <f>+IF(R529="INACEPTABLE","PENALIZACIÓN","ACEPTABLE")</f>
        <v>PENALIZACIÓN</v>
      </c>
      <c r="AA520" s="45"/>
      <c r="AB520" s="45"/>
      <c r="AC520" s="45"/>
      <c r="AD520" s="151"/>
      <c r="AE520" s="45"/>
      <c r="AF520" s="45"/>
      <c r="AG520" s="45"/>
      <c r="AH520" s="45"/>
      <c r="AI520" s="45"/>
      <c r="AJ520" s="45"/>
      <c r="AK520" s="45"/>
      <c r="AL520" s="45"/>
      <c r="AM520" s="45"/>
      <c r="AN520" s="45"/>
      <c r="AO520" s="45"/>
      <c r="AP520" s="45"/>
      <c r="AQ520" s="45"/>
      <c r="AR520" s="45"/>
      <c r="AS520" s="45"/>
    </row>
    <row r="521" spans="1:45" ht="31.5" customHeight="1" x14ac:dyDescent="0.25">
      <c r="A521" s="18"/>
      <c r="B521" s="8"/>
      <c r="C521" s="8"/>
      <c r="D521" s="8"/>
      <c r="E521" s="932" t="s">
        <v>331</v>
      </c>
      <c r="F521" s="717" t="s">
        <v>311</v>
      </c>
      <c r="G521" s="717"/>
      <c r="H521" s="717"/>
      <c r="I521" s="717"/>
      <c r="J521" s="718"/>
      <c r="K521" s="191" t="s">
        <v>2</v>
      </c>
      <c r="L521" s="194">
        <v>5</v>
      </c>
      <c r="M521" s="251">
        <v>0</v>
      </c>
      <c r="N521" s="249">
        <f t="shared" ref="N521:N522" si="43">+L521*M521</f>
        <v>0</v>
      </c>
      <c r="O521" s="249">
        <v>1</v>
      </c>
      <c r="P521" s="195">
        <f t="shared" ref="P521:P522" si="44">+L521*O521</f>
        <v>5</v>
      </c>
      <c r="Q521" s="8"/>
      <c r="R521" s="8"/>
      <c r="S521" s="791"/>
      <c r="AA521" s="45"/>
      <c r="AB521" s="45"/>
      <c r="AC521" s="45"/>
      <c r="AD521" s="45"/>
      <c r="AE521" s="45"/>
      <c r="AF521" s="45"/>
      <c r="AG521" s="45"/>
      <c r="AH521" s="45"/>
      <c r="AI521" s="45"/>
      <c r="AJ521" s="45"/>
      <c r="AK521" s="45"/>
      <c r="AL521" s="45"/>
      <c r="AM521" s="45"/>
      <c r="AN521" s="45"/>
      <c r="AO521" s="45"/>
      <c r="AP521" s="45"/>
      <c r="AQ521" s="45"/>
      <c r="AR521" s="45"/>
      <c r="AS521" s="45"/>
    </row>
    <row r="522" spans="1:45" ht="15" customHeight="1" x14ac:dyDescent="0.25">
      <c r="A522" s="11"/>
      <c r="B522" s="8"/>
      <c r="C522" s="8"/>
      <c r="D522" s="8"/>
      <c r="E522" s="931" t="s">
        <v>332</v>
      </c>
      <c r="F522" s="863" t="s">
        <v>317</v>
      </c>
      <c r="G522" s="863"/>
      <c r="H522" s="863"/>
      <c r="I522" s="863"/>
      <c r="J522" s="864"/>
      <c r="K522" s="191" t="s">
        <v>2</v>
      </c>
      <c r="L522" s="194">
        <v>4</v>
      </c>
      <c r="M522" s="251">
        <v>1</v>
      </c>
      <c r="N522" s="249">
        <f t="shared" si="43"/>
        <v>4</v>
      </c>
      <c r="O522" s="249">
        <v>1</v>
      </c>
      <c r="P522" s="195">
        <f t="shared" si="44"/>
        <v>4</v>
      </c>
      <c r="Q522" s="8"/>
      <c r="R522" s="8"/>
      <c r="S522" s="791"/>
      <c r="AA522" s="45"/>
      <c r="AB522" s="45"/>
      <c r="AC522" s="45"/>
      <c r="AD522" s="45"/>
      <c r="AE522" s="45"/>
      <c r="AF522" s="45"/>
      <c r="AG522" s="45"/>
      <c r="AH522" s="45"/>
      <c r="AI522" s="45"/>
      <c r="AJ522" s="45"/>
      <c r="AK522" s="45"/>
      <c r="AL522" s="45"/>
      <c r="AM522" s="45"/>
      <c r="AN522" s="45"/>
      <c r="AO522" s="45"/>
      <c r="AP522" s="45"/>
      <c r="AQ522" s="45"/>
      <c r="AR522" s="45"/>
      <c r="AS522" s="45"/>
    </row>
    <row r="523" spans="1:45" ht="38.25" customHeight="1" x14ac:dyDescent="0.25">
      <c r="A523" s="11"/>
      <c r="B523" s="8"/>
      <c r="C523" s="8"/>
      <c r="D523" s="8"/>
      <c r="E523" s="932" t="s">
        <v>333</v>
      </c>
      <c r="F523" s="717" t="s">
        <v>321</v>
      </c>
      <c r="G523" s="717"/>
      <c r="H523" s="717"/>
      <c r="I523" s="717"/>
      <c r="J523" s="718"/>
      <c r="K523" s="191" t="s">
        <v>2</v>
      </c>
      <c r="L523" s="192">
        <v>5</v>
      </c>
      <c r="M523" s="252">
        <v>1</v>
      </c>
      <c r="N523" s="81">
        <f>+L523*M523</f>
        <v>5</v>
      </c>
      <c r="O523" s="81">
        <v>1</v>
      </c>
      <c r="P523" s="193">
        <f>+L523*O523</f>
        <v>5</v>
      </c>
      <c r="Q523" s="20"/>
      <c r="R523" s="8"/>
      <c r="S523" s="791"/>
      <c r="AA523" s="45"/>
      <c r="AB523" s="45"/>
      <c r="AC523" s="45"/>
      <c r="AD523" s="45"/>
      <c r="AE523" s="45"/>
      <c r="AF523" s="45"/>
      <c r="AG523" s="45"/>
      <c r="AH523" s="45"/>
      <c r="AI523" s="45"/>
      <c r="AJ523" s="45"/>
      <c r="AK523" s="45"/>
      <c r="AL523" s="45"/>
      <c r="AM523" s="45"/>
      <c r="AN523" s="45"/>
      <c r="AO523" s="45"/>
      <c r="AP523" s="45"/>
      <c r="AQ523" s="45"/>
      <c r="AR523" s="45"/>
      <c r="AS523" s="45"/>
    </row>
    <row r="524" spans="1:45" ht="15" customHeight="1" x14ac:dyDescent="0.25">
      <c r="A524" s="11"/>
      <c r="B524" s="8"/>
      <c r="C524" s="8"/>
      <c r="D524" s="8"/>
      <c r="E524" s="931" t="s">
        <v>334</v>
      </c>
      <c r="F524" s="863" t="s">
        <v>318</v>
      </c>
      <c r="G524" s="863"/>
      <c r="H524" s="863"/>
      <c r="I524" s="863"/>
      <c r="J524" s="864"/>
      <c r="K524" s="191" t="s">
        <v>2</v>
      </c>
      <c r="L524" s="194">
        <v>3</v>
      </c>
      <c r="M524" s="251">
        <v>0</v>
      </c>
      <c r="N524" s="249">
        <f t="shared" ref="N524:N525" si="45">+L524*M524</f>
        <v>0</v>
      </c>
      <c r="O524" s="249">
        <v>1</v>
      </c>
      <c r="P524" s="195">
        <f t="shared" ref="P524:P525" si="46">+L524*O524</f>
        <v>3</v>
      </c>
      <c r="Q524" s="20"/>
      <c r="R524" s="8"/>
      <c r="S524" s="791"/>
      <c r="AA524" s="45"/>
      <c r="AB524" s="45"/>
      <c r="AC524" s="45"/>
      <c r="AD524" s="45"/>
      <c r="AE524" s="45"/>
      <c r="AF524" s="45"/>
      <c r="AG524" s="45"/>
      <c r="AH524" s="45"/>
      <c r="AI524" s="45"/>
      <c r="AJ524" s="45"/>
      <c r="AK524" s="45"/>
      <c r="AL524" s="45"/>
      <c r="AM524" s="45"/>
      <c r="AN524" s="45"/>
      <c r="AO524" s="45"/>
      <c r="AP524" s="45"/>
      <c r="AQ524" s="45"/>
      <c r="AR524" s="45"/>
      <c r="AS524" s="45"/>
    </row>
    <row r="525" spans="1:45" ht="15" customHeight="1" x14ac:dyDescent="0.25">
      <c r="A525" s="11"/>
      <c r="B525" s="8"/>
      <c r="C525" s="8"/>
      <c r="D525" s="8"/>
      <c r="E525" s="932" t="s">
        <v>335</v>
      </c>
      <c r="F525" s="774" t="s">
        <v>319</v>
      </c>
      <c r="G525" s="774"/>
      <c r="H525" s="774"/>
      <c r="I525" s="774"/>
      <c r="J525" s="865"/>
      <c r="K525" s="191" t="s">
        <v>2</v>
      </c>
      <c r="L525" s="194">
        <v>4</v>
      </c>
      <c r="M525" s="251">
        <v>1</v>
      </c>
      <c r="N525" s="249">
        <f t="shared" si="45"/>
        <v>4</v>
      </c>
      <c r="O525" s="249">
        <v>1</v>
      </c>
      <c r="P525" s="195">
        <f t="shared" si="46"/>
        <v>4</v>
      </c>
      <c r="Q525" s="20"/>
      <c r="R525" s="8"/>
      <c r="S525" s="791"/>
      <c r="AA525" s="45"/>
      <c r="AB525" s="45"/>
      <c r="AC525" s="45"/>
      <c r="AD525" s="45"/>
      <c r="AE525" s="45"/>
      <c r="AF525" s="45"/>
      <c r="AG525" s="45"/>
      <c r="AH525" s="45"/>
      <c r="AI525" s="45"/>
      <c r="AJ525" s="45"/>
      <c r="AK525" s="45"/>
      <c r="AL525" s="45"/>
      <c r="AM525" s="45"/>
      <c r="AN525" s="45"/>
      <c r="AO525" s="45"/>
      <c r="AP525" s="45"/>
      <c r="AQ525" s="45"/>
      <c r="AR525" s="45"/>
      <c r="AS525" s="45"/>
    </row>
    <row r="526" spans="1:45" ht="15" customHeight="1" x14ac:dyDescent="0.25">
      <c r="A526" s="11"/>
      <c r="B526" s="8"/>
      <c r="C526" s="8"/>
      <c r="D526" s="8"/>
      <c r="E526" s="931" t="s">
        <v>336</v>
      </c>
      <c r="F526" s="863" t="s">
        <v>323</v>
      </c>
      <c r="G526" s="863"/>
      <c r="H526" s="863"/>
      <c r="I526" s="863"/>
      <c r="J526" s="864"/>
      <c r="K526" s="191" t="s">
        <v>2</v>
      </c>
      <c r="L526" s="192">
        <v>3</v>
      </c>
      <c r="M526" s="252">
        <v>1</v>
      </c>
      <c r="N526" s="81">
        <f>+L526*M526</f>
        <v>3</v>
      </c>
      <c r="O526" s="81">
        <v>1</v>
      </c>
      <c r="P526" s="193">
        <f>+L526*O526</f>
        <v>3</v>
      </c>
      <c r="Q526" s="20"/>
      <c r="R526" s="8"/>
      <c r="S526" s="791"/>
      <c r="AA526" s="45"/>
      <c r="AB526" s="45"/>
      <c r="AC526" s="45"/>
      <c r="AD526" s="45"/>
      <c r="AE526" s="45"/>
      <c r="AF526" s="45"/>
      <c r="AG526" s="45"/>
      <c r="AH526" s="45"/>
      <c r="AI526" s="45"/>
      <c r="AJ526" s="45"/>
      <c r="AK526" s="45"/>
      <c r="AL526" s="45"/>
      <c r="AM526" s="45"/>
      <c r="AN526" s="45"/>
      <c r="AO526" s="45"/>
      <c r="AP526" s="45"/>
      <c r="AQ526" s="45"/>
      <c r="AR526" s="45"/>
      <c r="AS526" s="45"/>
    </row>
    <row r="527" spans="1:45" ht="36" customHeight="1" x14ac:dyDescent="0.25">
      <c r="A527" s="11"/>
      <c r="B527" s="8"/>
      <c r="C527" s="8"/>
      <c r="D527" s="8"/>
      <c r="E527" s="932" t="s">
        <v>337</v>
      </c>
      <c r="F527" s="717" t="s">
        <v>312</v>
      </c>
      <c r="G527" s="717"/>
      <c r="H527" s="717"/>
      <c r="I527" s="717"/>
      <c r="J527" s="718"/>
      <c r="K527" s="196" t="s">
        <v>2</v>
      </c>
      <c r="L527" s="194">
        <v>4</v>
      </c>
      <c r="M527" s="251">
        <v>0</v>
      </c>
      <c r="N527" s="249">
        <f t="shared" ref="N527:N528" si="47">+L527*M527</f>
        <v>0</v>
      </c>
      <c r="O527" s="249">
        <v>1</v>
      </c>
      <c r="P527" s="195">
        <f t="shared" ref="P527:P528" si="48">+L527*O527</f>
        <v>4</v>
      </c>
      <c r="Q527" s="90"/>
      <c r="R527" s="8"/>
      <c r="S527" s="791"/>
      <c r="AA527" s="45"/>
      <c r="AB527" s="45"/>
      <c r="AC527" s="45"/>
      <c r="AD527" s="45"/>
      <c r="AE527" s="45"/>
      <c r="AF527" s="45"/>
      <c r="AG527" s="45"/>
      <c r="AH527" s="45"/>
      <c r="AI527" s="45"/>
      <c r="AJ527" s="45"/>
      <c r="AK527" s="45"/>
      <c r="AL527" s="45"/>
      <c r="AM527" s="45"/>
      <c r="AN527" s="45"/>
      <c r="AO527" s="45"/>
      <c r="AP527" s="45"/>
      <c r="AQ527" s="45"/>
      <c r="AR527" s="45"/>
      <c r="AS527" s="45"/>
    </row>
    <row r="528" spans="1:45" ht="39" customHeight="1" x14ac:dyDescent="0.25">
      <c r="A528" s="11"/>
      <c r="B528" s="8"/>
      <c r="C528" s="8"/>
      <c r="D528" s="8"/>
      <c r="E528" s="931" t="s">
        <v>338</v>
      </c>
      <c r="F528" s="933" t="s">
        <v>316</v>
      </c>
      <c r="G528" s="933"/>
      <c r="H528" s="933"/>
      <c r="I528" s="933"/>
      <c r="J528" s="934"/>
      <c r="K528" s="197" t="s">
        <v>2</v>
      </c>
      <c r="L528" s="194">
        <v>5</v>
      </c>
      <c r="M528" s="251">
        <v>1</v>
      </c>
      <c r="N528" s="249">
        <f t="shared" si="47"/>
        <v>5</v>
      </c>
      <c r="O528" s="249">
        <v>1</v>
      </c>
      <c r="P528" s="195">
        <f t="shared" si="48"/>
        <v>5</v>
      </c>
      <c r="Q528" s="722" t="s">
        <v>220</v>
      </c>
      <c r="R528" s="788"/>
      <c r="S528" s="791"/>
      <c r="AA528" s="45"/>
      <c r="AB528" s="45"/>
      <c r="AC528" s="45"/>
      <c r="AD528" s="45"/>
      <c r="AE528" s="45"/>
      <c r="AF528" s="45"/>
      <c r="AG528" s="45"/>
      <c r="AH528" s="45"/>
      <c r="AI528" s="45"/>
      <c r="AJ528" s="45"/>
      <c r="AK528" s="45"/>
      <c r="AL528" s="45"/>
      <c r="AM528" s="45"/>
      <c r="AN528" s="45"/>
      <c r="AO528" s="45"/>
      <c r="AP528" s="45"/>
      <c r="AQ528" s="45"/>
      <c r="AR528" s="45"/>
      <c r="AS528" s="45"/>
    </row>
    <row r="529" spans="1:16384" ht="18" customHeight="1" thickBot="1" x14ac:dyDescent="0.3">
      <c r="A529" s="12"/>
      <c r="B529" s="13"/>
      <c r="C529" s="13"/>
      <c r="D529" s="52"/>
      <c r="E529" s="173"/>
      <c r="F529" s="75"/>
      <c r="G529" s="174"/>
      <c r="H529" s="76"/>
      <c r="I529" s="76"/>
      <c r="J529" s="175"/>
      <c r="K529" s="77"/>
      <c r="L529" s="13"/>
      <c r="M529" s="160" t="s">
        <v>174</v>
      </c>
      <c r="N529" s="161">
        <f>SUM(N520:N528)</f>
        <v>26</v>
      </c>
      <c r="O529" s="160" t="s">
        <v>175</v>
      </c>
      <c r="P529" s="162">
        <f>SUM(P520:P528)</f>
        <v>38</v>
      </c>
      <c r="Q529" s="130">
        <f>+N529/P529*10</f>
        <v>6.8421052631578947</v>
      </c>
      <c r="R529" s="163" t="str">
        <f>+IF(Q529&lt;7,"INACEPTABLE","ACEPTABLE")</f>
        <v>INACEPTABLE</v>
      </c>
      <c r="S529" s="792"/>
      <c r="AA529" s="45"/>
      <c r="AB529" s="45"/>
      <c r="AC529" s="45"/>
      <c r="AD529" s="45"/>
      <c r="AE529" s="45"/>
      <c r="AF529" s="45"/>
      <c r="AG529" s="45"/>
      <c r="AH529" s="45"/>
      <c r="AI529" s="45"/>
      <c r="AJ529" s="45"/>
      <c r="AK529" s="45"/>
      <c r="AL529" s="45"/>
      <c r="AM529" s="45"/>
      <c r="AN529" s="45"/>
      <c r="AO529" s="45"/>
      <c r="AP529" s="45"/>
      <c r="AQ529" s="45"/>
      <c r="AR529" s="45"/>
      <c r="AS529" s="45"/>
    </row>
    <row r="530" spans="1:16384" ht="18" customHeight="1" thickBot="1" x14ac:dyDescent="0.3">
      <c r="A530" s="8"/>
      <c r="B530" s="8"/>
      <c r="C530" s="8"/>
      <c r="D530" s="20"/>
      <c r="E530" s="153"/>
      <c r="F530" s="44"/>
      <c r="G530" s="154"/>
      <c r="H530" s="73"/>
      <c r="I530" s="73"/>
      <c r="J530" s="20"/>
      <c r="K530" s="74"/>
      <c r="L530" s="8"/>
      <c r="M530" s="155"/>
      <c r="N530" s="74"/>
      <c r="O530" s="155"/>
      <c r="P530" s="74"/>
      <c r="Q530" s="20"/>
      <c r="R530" s="8"/>
      <c r="AA530" s="45"/>
      <c r="AB530" s="45"/>
      <c r="AC530" s="45"/>
      <c r="AD530" s="45"/>
      <c r="AE530" s="45"/>
      <c r="AF530" s="45"/>
      <c r="AG530" s="45"/>
      <c r="AH530" s="45"/>
      <c r="AI530" s="45"/>
      <c r="AJ530" s="45"/>
      <c r="AK530" s="45"/>
      <c r="AL530" s="45"/>
      <c r="AM530" s="45"/>
      <c r="AN530" s="45"/>
      <c r="AO530" s="45"/>
      <c r="AP530" s="45"/>
      <c r="AQ530" s="45"/>
      <c r="AR530" s="45"/>
      <c r="AS530" s="45"/>
    </row>
    <row r="531" spans="1:16384" ht="18" customHeight="1" thickBot="1" x14ac:dyDescent="0.3">
      <c r="A531" s="8"/>
      <c r="B531" s="8"/>
      <c r="C531" s="8"/>
      <c r="D531" s="20"/>
      <c r="E531" s="153"/>
      <c r="F531" s="44"/>
      <c r="G531" s="154"/>
      <c r="H531" s="73"/>
      <c r="I531" s="73"/>
      <c r="J531" s="20"/>
      <c r="K531" s="74"/>
      <c r="L531" s="727" t="s">
        <v>179</v>
      </c>
      <c r="M531" s="728"/>
      <c r="N531" s="728"/>
      <c r="O531" s="125" t="s">
        <v>180</v>
      </c>
      <c r="P531" s="125" t="s">
        <v>181</v>
      </c>
      <c r="Q531" s="125" t="s">
        <v>212</v>
      </c>
      <c r="R531" s="125" t="s">
        <v>434</v>
      </c>
      <c r="AA531" s="45"/>
      <c r="AB531" s="45"/>
      <c r="AC531" s="45"/>
      <c r="AD531" s="45"/>
      <c r="AE531" s="45"/>
      <c r="AF531" s="45"/>
      <c r="AG531" s="45"/>
      <c r="AH531" s="45"/>
      <c r="AI531" s="45"/>
      <c r="AJ531" s="45"/>
      <c r="AK531" s="45"/>
      <c r="AL531" s="45"/>
      <c r="AM531" s="45"/>
      <c r="AN531" s="45"/>
      <c r="AO531" s="45"/>
      <c r="AP531" s="45"/>
      <c r="AQ531" s="45"/>
      <c r="AR531" s="45"/>
      <c r="AS531" s="45"/>
    </row>
    <row r="532" spans="1:16384" ht="18" customHeight="1" x14ac:dyDescent="0.25">
      <c r="A532" s="8"/>
      <c r="B532" s="8"/>
      <c r="C532" s="8"/>
      <c r="D532" s="20"/>
      <c r="E532" s="153"/>
      <c r="F532" s="44"/>
      <c r="G532" s="154"/>
      <c r="H532" s="73"/>
      <c r="I532" s="73"/>
      <c r="J532" s="20"/>
      <c r="K532" s="74"/>
      <c r="L532" s="375" t="s">
        <v>435</v>
      </c>
      <c r="M532" s="370">
        <v>7</v>
      </c>
      <c r="N532" s="115" t="str">
        <f>+IF(AND(M532&lt;7,M532&gt;0),"INACEPTABLE",IF(M532=0,"No Valor","ACEPTABLE"))</f>
        <v>ACEPTABLE</v>
      </c>
      <c r="O532" s="729">
        <f>(COUNTIF(N532:N536,"INACEPTABLE"))</f>
        <v>0</v>
      </c>
      <c r="P532" s="729" t="str">
        <f>+IF(O532=1,"PENALIZACIÓN 1",IF(O532&gt;1,"PENALIZACIÓN 1 + 2","ACEPTABLE"))</f>
        <v>ACEPTABLE</v>
      </c>
      <c r="Q532" s="724">
        <f>+IF(AND(M532&gt;0,M533&gt;0,M534&gt;0,M535&gt;0,M536&gt;0),5,IF(AND(M532&gt;0,M533&gt;0,M534&gt;0,M535&gt;0,M536=0),4,IF(AND(M532&gt;0,M533&gt;0,M534&gt;0,M535=0,M536=0),3,IF(AND(M532&gt;0,M533&gt;0,M534=0,M535=0,M536=0),2,IF(AND(M532&gt;0,M533=0,M534=0,M535=0,M536=0),1,0)))))</f>
        <v>4</v>
      </c>
      <c r="R532" s="732">
        <f>IF(AND(O532=0,Q532&gt;0),(SUM(M532:M536)/Q532),0)</f>
        <v>7.6428571428571423</v>
      </c>
      <c r="AA532" s="45"/>
      <c r="AB532" s="45"/>
      <c r="AC532" s="45"/>
      <c r="AD532" s="45"/>
      <c r="AE532" s="45"/>
      <c r="AF532" s="45"/>
      <c r="AG532" s="45"/>
      <c r="AH532" s="45"/>
      <c r="AI532" s="45"/>
      <c r="AJ532" s="45"/>
      <c r="AK532" s="45"/>
      <c r="AL532" s="45"/>
      <c r="AM532" s="45"/>
      <c r="AN532" s="45"/>
      <c r="AO532" s="45"/>
      <c r="AP532" s="45"/>
      <c r="AQ532" s="45"/>
      <c r="AR532" s="45"/>
      <c r="AS532" s="45"/>
    </row>
    <row r="533" spans="1:16384" ht="18" customHeight="1" x14ac:dyDescent="0.25">
      <c r="A533" s="8"/>
      <c r="B533" s="8"/>
      <c r="C533" s="8"/>
      <c r="D533" s="20"/>
      <c r="E533" s="153"/>
      <c r="F533" s="44"/>
      <c r="G533" s="154"/>
      <c r="H533" s="73"/>
      <c r="I533" s="73"/>
      <c r="J533" s="20"/>
      <c r="K533" s="74"/>
      <c r="L533" s="376" t="s">
        <v>436</v>
      </c>
      <c r="M533" s="371">
        <v>8</v>
      </c>
      <c r="N533" s="115" t="str">
        <f>+IF(AND(M533&lt;7,M533&gt;0),"INACEPTABLE",IF(M533=0,"No Valor","ACEPTABLE"))</f>
        <v>ACEPTABLE</v>
      </c>
      <c r="O533" s="730"/>
      <c r="P533" s="730"/>
      <c r="Q533" s="725"/>
      <c r="R533" s="733"/>
      <c r="AA533" s="45"/>
      <c r="AB533" s="45"/>
      <c r="AC533" s="45"/>
      <c r="AD533" s="45"/>
      <c r="AE533" s="45"/>
      <c r="AF533" s="45"/>
      <c r="AG533" s="45"/>
      <c r="AH533" s="45"/>
      <c r="AI533" s="45"/>
      <c r="AJ533" s="45"/>
      <c r="AK533" s="45"/>
      <c r="AL533" s="45"/>
      <c r="AM533" s="45"/>
      <c r="AN533" s="45"/>
      <c r="AO533" s="45"/>
      <c r="AP533" s="45"/>
      <c r="AQ533" s="45"/>
      <c r="AR533" s="45"/>
      <c r="AS533" s="45"/>
    </row>
    <row r="534" spans="1:16384" ht="18" customHeight="1" x14ac:dyDescent="0.25">
      <c r="A534" s="8"/>
      <c r="B534" s="8"/>
      <c r="C534" s="8"/>
      <c r="D534" s="20"/>
      <c r="E534" s="153"/>
      <c r="F534" s="44"/>
      <c r="G534" s="154"/>
      <c r="H534" s="73"/>
      <c r="I534" s="73"/>
      <c r="J534" s="20"/>
      <c r="K534" s="74"/>
      <c r="L534" s="377" t="s">
        <v>437</v>
      </c>
      <c r="M534" s="371">
        <f>$Q$444</f>
        <v>8.5714285714285712</v>
      </c>
      <c r="N534" s="115" t="str">
        <f>+IF(AND(M534&lt;7,M534&gt;0),"INACEPTABLE",IF(M534=0,"No Valor","ACEPTABLE"))</f>
        <v>ACEPTABLE</v>
      </c>
      <c r="O534" s="730"/>
      <c r="P534" s="730"/>
      <c r="Q534" s="725"/>
      <c r="R534" s="733"/>
      <c r="AA534" s="45"/>
      <c r="AB534" s="45"/>
      <c r="AC534" s="45"/>
      <c r="AD534" s="45"/>
      <c r="AE534" s="45"/>
      <c r="AF534" s="45"/>
      <c r="AG534" s="45"/>
      <c r="AH534" s="45"/>
      <c r="AI534" s="45"/>
      <c r="AJ534" s="45"/>
      <c r="AK534" s="45"/>
      <c r="AL534" s="45"/>
      <c r="AM534" s="45"/>
      <c r="AN534" s="45"/>
      <c r="AO534" s="45"/>
      <c r="AP534" s="45"/>
      <c r="AQ534" s="45"/>
      <c r="AR534" s="45"/>
      <c r="AS534" s="45"/>
    </row>
    <row r="535" spans="1:16384" ht="18" customHeight="1" x14ac:dyDescent="0.25">
      <c r="A535" s="8"/>
      <c r="B535" s="8"/>
      <c r="C535" s="8"/>
      <c r="D535" s="20"/>
      <c r="E535" s="153"/>
      <c r="F535" s="44"/>
      <c r="G535" s="154"/>
      <c r="H535" s="73"/>
      <c r="I535" s="73"/>
      <c r="J535" s="20"/>
      <c r="K535" s="74"/>
      <c r="L535" s="376" t="s">
        <v>438</v>
      </c>
      <c r="M535" s="371">
        <v>7</v>
      </c>
      <c r="N535" s="115" t="str">
        <f>+IF(AND(M535&lt;7,M535&gt;0),"INACEPTABLE",IF(M535=0,"No Valor","ACEPTABLE"))</f>
        <v>ACEPTABLE</v>
      </c>
      <c r="O535" s="730"/>
      <c r="P535" s="730"/>
      <c r="Q535" s="725"/>
      <c r="R535" s="733"/>
      <c r="AA535" s="45"/>
      <c r="AB535" s="45"/>
      <c r="AC535" s="45"/>
      <c r="AD535" s="45"/>
      <c r="AE535" s="45"/>
      <c r="AF535" s="45"/>
      <c r="AG535" s="45"/>
      <c r="AH535" s="45"/>
      <c r="AI535" s="45"/>
      <c r="AJ535" s="45"/>
      <c r="AK535" s="45"/>
      <c r="AL535" s="45"/>
      <c r="AM535" s="45"/>
      <c r="AN535" s="45"/>
      <c r="AO535" s="45"/>
      <c r="AP535" s="45"/>
      <c r="AQ535" s="45"/>
      <c r="AR535" s="45"/>
      <c r="AS535" s="45"/>
    </row>
    <row r="536" spans="1:16384" ht="18" customHeight="1" thickBot="1" x14ac:dyDescent="0.3">
      <c r="A536" s="8"/>
      <c r="B536" s="8"/>
      <c r="C536" s="8"/>
      <c r="D536" s="20"/>
      <c r="E536" s="153"/>
      <c r="F536" s="44"/>
      <c r="G536" s="154"/>
      <c r="H536" s="73"/>
      <c r="I536" s="73"/>
      <c r="J536" s="20"/>
      <c r="K536" s="74"/>
      <c r="L536" s="378" t="s">
        <v>439</v>
      </c>
      <c r="M536" s="372"/>
      <c r="N536" s="341" t="str">
        <f>+IF(AND(M536&lt;7,M536&gt;0),"INACEPTABLE",IF(M536=0,"No Valor","ACEPTABLE"))</f>
        <v>No Valor</v>
      </c>
      <c r="O536" s="731"/>
      <c r="P536" s="731"/>
      <c r="Q536" s="726"/>
      <c r="R536" s="734"/>
      <c r="AA536" s="45"/>
      <c r="AB536" s="45"/>
      <c r="AC536" s="45"/>
      <c r="AD536" s="45"/>
      <c r="AE536" s="45"/>
      <c r="AF536" s="45"/>
      <c r="AG536" s="45"/>
      <c r="AH536" s="45"/>
      <c r="AI536" s="45"/>
      <c r="AJ536" s="45"/>
      <c r="AK536" s="45"/>
      <c r="AL536" s="45"/>
      <c r="AM536" s="45"/>
      <c r="AN536" s="45"/>
      <c r="AO536" s="45"/>
      <c r="AP536" s="45"/>
      <c r="AQ536" s="45"/>
      <c r="AR536" s="45"/>
      <c r="AS536" s="45"/>
    </row>
    <row r="537" spans="1:16384" ht="18" customHeight="1" x14ac:dyDescent="0.25">
      <c r="A537" s="8"/>
      <c r="B537" s="8"/>
      <c r="C537" s="8"/>
      <c r="D537" s="20"/>
      <c r="E537" s="153"/>
      <c r="F537" s="44"/>
      <c r="G537" s="154"/>
      <c r="H537" s="73"/>
      <c r="I537" s="73"/>
      <c r="J537" s="20"/>
      <c r="K537" s="74"/>
      <c r="M537" t="s">
        <v>426</v>
      </c>
      <c r="AA537" s="45"/>
      <c r="AB537" s="45"/>
      <c r="AC537" s="45"/>
      <c r="AD537" s="45"/>
      <c r="AE537" s="45"/>
      <c r="AF537" s="45"/>
      <c r="AG537" s="45"/>
      <c r="AH537" s="45"/>
      <c r="AI537" s="45"/>
      <c r="AJ537" s="45"/>
      <c r="AK537" s="45"/>
      <c r="AL537" s="45"/>
      <c r="AM537" s="45"/>
      <c r="AN537" s="45"/>
      <c r="AO537" s="45"/>
      <c r="AP537" s="45"/>
      <c r="AQ537" s="45"/>
      <c r="AR537" s="45"/>
      <c r="AS537" s="45"/>
    </row>
    <row r="538" spans="1:16384" ht="18" customHeight="1" thickBot="1" x14ac:dyDescent="0.3">
      <c r="A538" s="8"/>
      <c r="B538" s="8"/>
      <c r="C538" s="8"/>
      <c r="D538" s="20"/>
      <c r="E538" s="153"/>
      <c r="F538" s="44"/>
      <c r="G538" s="154"/>
      <c r="H538" s="73"/>
      <c r="I538" s="73"/>
      <c r="J538" s="20"/>
      <c r="K538" s="74"/>
      <c r="AA538" s="45"/>
      <c r="AB538" s="45"/>
      <c r="AC538" s="45"/>
      <c r="AD538" s="45"/>
      <c r="AE538" s="45"/>
      <c r="AF538" s="45"/>
      <c r="AG538" s="45"/>
      <c r="AH538" s="45"/>
      <c r="AI538" s="45"/>
      <c r="AJ538" s="45"/>
      <c r="AK538" s="45"/>
      <c r="AL538" s="45"/>
      <c r="AM538" s="45"/>
      <c r="AN538" s="45"/>
      <c r="AO538" s="45"/>
      <c r="AP538" s="45"/>
      <c r="AQ538" s="45"/>
      <c r="AR538" s="45"/>
      <c r="AS538" s="45"/>
    </row>
    <row r="539" spans="1:16384" ht="18" customHeight="1" thickBot="1" x14ac:dyDescent="0.3">
      <c r="A539" s="875" t="s">
        <v>237</v>
      </c>
      <c r="B539" s="876"/>
      <c r="C539" s="876"/>
      <c r="D539" s="876"/>
      <c r="E539" s="176"/>
      <c r="F539" s="177"/>
      <c r="G539" s="178"/>
      <c r="H539" s="179"/>
      <c r="I539" s="179"/>
      <c r="J539" s="284"/>
      <c r="K539" s="289" t="s">
        <v>1</v>
      </c>
      <c r="L539" s="222" t="s">
        <v>172</v>
      </c>
      <c r="M539" s="222" t="s">
        <v>1</v>
      </c>
      <c r="N539" s="222" t="s">
        <v>171</v>
      </c>
      <c r="O539" s="222" t="s">
        <v>173</v>
      </c>
      <c r="P539" s="291" t="s">
        <v>170</v>
      </c>
      <c r="Q539" s="873" t="s">
        <v>219</v>
      </c>
      <c r="R539" s="874"/>
      <c r="S539" s="292" t="s">
        <v>214</v>
      </c>
      <c r="T539" s="45"/>
      <c r="U539" s="45"/>
      <c r="V539" s="45"/>
      <c r="W539" s="45"/>
      <c r="X539" s="45"/>
      <c r="Y539" s="45"/>
      <c r="Z539" s="45"/>
      <c r="AA539" s="45"/>
      <c r="AB539" s="45"/>
      <c r="AC539" s="45"/>
      <c r="AD539" s="45"/>
      <c r="AE539" s="45"/>
      <c r="AF539" s="45"/>
      <c r="AG539" s="45"/>
      <c r="AH539" s="45"/>
      <c r="AI539" s="45"/>
      <c r="AJ539" s="45"/>
      <c r="AK539" s="45"/>
      <c r="AL539" s="45"/>
      <c r="AM539" s="45"/>
      <c r="AN539" s="45"/>
      <c r="AO539" s="45"/>
      <c r="AP539" s="45"/>
      <c r="AQ539" s="45"/>
      <c r="AR539" s="45"/>
      <c r="AS539" s="45"/>
      <c r="CJ539" s="45"/>
      <c r="CK539" s="45"/>
      <c r="CL539" s="45"/>
      <c r="CM539" s="45"/>
      <c r="CN539" s="45"/>
      <c r="CO539" s="45"/>
      <c r="CP539" s="45"/>
      <c r="CQ539" s="45"/>
      <c r="CR539" s="45"/>
      <c r="CS539" s="45"/>
      <c r="CT539" s="45"/>
      <c r="CU539" s="45"/>
      <c r="CV539" s="45"/>
      <c r="CW539" s="45"/>
      <c r="CX539" s="45"/>
      <c r="CY539" s="45"/>
      <c r="CZ539" s="45"/>
      <c r="DA539" s="45"/>
      <c r="DB539" s="45"/>
      <c r="DC539" s="45"/>
      <c r="DD539" s="45"/>
      <c r="DE539" s="45"/>
      <c r="DF539" s="45"/>
      <c r="DG539" s="45"/>
      <c r="DH539" s="45"/>
      <c r="DI539" s="45"/>
      <c r="DJ539" s="45"/>
      <c r="DK539" s="45"/>
      <c r="DL539" s="45"/>
      <c r="DM539" s="45"/>
      <c r="DN539" s="45"/>
      <c r="DO539" s="45"/>
      <c r="DP539" s="45"/>
      <c r="DQ539" s="45"/>
      <c r="DR539" s="45"/>
      <c r="DS539" s="45"/>
      <c r="DT539" s="45"/>
      <c r="DU539" s="45"/>
      <c r="DV539" s="45"/>
      <c r="DW539" s="45"/>
      <c r="DX539" s="45"/>
      <c r="DY539" s="45"/>
      <c r="DZ539" s="45"/>
      <c r="EA539" s="45"/>
      <c r="EB539" s="45"/>
      <c r="EC539" s="45"/>
      <c r="ED539" s="45"/>
      <c r="EE539" s="45"/>
      <c r="EF539" s="45"/>
      <c r="EG539" s="45"/>
      <c r="EH539" s="45"/>
      <c r="EI539" s="45"/>
      <c r="EJ539" s="45"/>
      <c r="EK539" s="45"/>
      <c r="EL539" s="45"/>
      <c r="EM539" s="45"/>
      <c r="EN539" s="45"/>
      <c r="EO539" s="45"/>
      <c r="EP539" s="45"/>
      <c r="EQ539" s="45"/>
      <c r="ER539" s="45"/>
      <c r="ES539" s="45"/>
      <c r="ET539" s="45"/>
      <c r="EU539" s="45"/>
      <c r="EV539" s="45"/>
      <c r="EW539" s="45"/>
      <c r="EX539" s="45"/>
      <c r="EY539" s="45"/>
      <c r="EZ539" s="45"/>
      <c r="FA539" s="45"/>
      <c r="FB539" s="45"/>
      <c r="FC539" s="45"/>
      <c r="FD539" s="45"/>
      <c r="FE539" s="45"/>
      <c r="FF539" s="45"/>
      <c r="FG539" s="45"/>
      <c r="FH539" s="45"/>
      <c r="FI539" s="45"/>
      <c r="FJ539" s="45"/>
      <c r="FK539" s="45"/>
      <c r="FL539" s="45"/>
      <c r="FM539" s="45"/>
      <c r="FN539" s="45"/>
      <c r="FO539" s="45"/>
      <c r="FP539" s="45"/>
      <c r="FQ539" s="45"/>
      <c r="FR539" s="45"/>
      <c r="FS539" s="45"/>
      <c r="FT539" s="45"/>
      <c r="FU539" s="45"/>
      <c r="FV539" s="45"/>
      <c r="FW539" s="45"/>
      <c r="FX539" s="45"/>
      <c r="FY539" s="45"/>
      <c r="FZ539" s="45"/>
      <c r="GA539" s="45"/>
      <c r="GB539" s="45"/>
      <c r="GC539" s="45"/>
      <c r="GD539" s="45"/>
      <c r="GE539" s="45"/>
      <c r="GF539" s="45"/>
      <c r="GG539" s="45"/>
      <c r="GH539" s="45"/>
      <c r="GI539" s="45"/>
      <c r="GJ539" s="45"/>
      <c r="GK539" s="45"/>
      <c r="GL539" s="45"/>
      <c r="GM539" s="45"/>
      <c r="GN539" s="45"/>
      <c r="GO539" s="45"/>
      <c r="GP539" s="45"/>
      <c r="GQ539" s="45"/>
      <c r="GR539" s="45"/>
      <c r="GS539" s="45"/>
      <c r="GT539" s="45"/>
      <c r="GU539" s="45"/>
      <c r="GV539" s="45"/>
      <c r="GW539" s="45"/>
      <c r="GX539" s="45"/>
      <c r="GY539" s="45"/>
      <c r="GZ539" s="45"/>
      <c r="HA539" s="45"/>
      <c r="HB539" s="45"/>
      <c r="HC539" s="45"/>
      <c r="HD539" s="45"/>
      <c r="HE539" s="45"/>
      <c r="HF539" s="45"/>
      <c r="HG539" s="45"/>
      <c r="HH539" s="45"/>
      <c r="HI539" s="45"/>
      <c r="HJ539" s="45"/>
      <c r="HK539" s="45"/>
      <c r="HL539" s="45"/>
      <c r="HM539" s="45"/>
      <c r="HN539" s="45"/>
      <c r="HO539" s="45"/>
      <c r="HP539" s="45"/>
      <c r="HQ539" s="45"/>
      <c r="HR539" s="45"/>
      <c r="HS539" s="45"/>
      <c r="HT539" s="45"/>
      <c r="HU539" s="45"/>
      <c r="HV539" s="45"/>
      <c r="HW539" s="45"/>
      <c r="HX539" s="45"/>
      <c r="HY539" s="45"/>
      <c r="HZ539" s="45"/>
      <c r="IA539" s="45"/>
      <c r="IB539" s="45"/>
      <c r="IC539" s="45"/>
      <c r="ID539" s="45"/>
      <c r="IE539" s="45"/>
      <c r="IF539" s="45"/>
      <c r="IG539" s="45"/>
      <c r="IH539" s="45"/>
      <c r="II539" s="45"/>
      <c r="IJ539" s="45"/>
      <c r="IK539" s="45"/>
      <c r="IL539" s="45"/>
      <c r="IM539" s="45"/>
      <c r="IN539" s="45"/>
      <c r="IO539" s="45"/>
      <c r="IP539" s="45"/>
      <c r="IQ539" s="45"/>
      <c r="IR539" s="45"/>
      <c r="IS539" s="45"/>
      <c r="IT539" s="45"/>
      <c r="IU539" s="45"/>
      <c r="IV539" s="45"/>
      <c r="IW539" s="45"/>
      <c r="IX539" s="45"/>
      <c r="IY539" s="45"/>
      <c r="IZ539" s="45"/>
      <c r="JA539" s="45"/>
      <c r="JB539" s="45"/>
      <c r="JC539" s="45"/>
      <c r="JD539" s="45"/>
      <c r="JE539" s="45"/>
      <c r="JF539" s="45"/>
      <c r="JG539" s="45"/>
      <c r="JH539" s="45"/>
      <c r="JI539" s="45"/>
      <c r="JJ539" s="45"/>
      <c r="JK539" s="45"/>
      <c r="JL539" s="45"/>
      <c r="JM539" s="45"/>
      <c r="JN539" s="45"/>
      <c r="JO539" s="45"/>
      <c r="JP539" s="45"/>
      <c r="JQ539" s="45"/>
      <c r="JR539" s="45"/>
      <c r="JS539" s="45"/>
      <c r="JT539" s="45"/>
      <c r="JU539" s="45"/>
      <c r="JV539" s="45"/>
      <c r="JW539" s="45"/>
      <c r="JX539" s="45"/>
      <c r="JY539" s="45"/>
      <c r="JZ539" s="45"/>
      <c r="KA539" s="45"/>
      <c r="KB539" s="45"/>
      <c r="KC539" s="45"/>
      <c r="KD539" s="45"/>
      <c r="KE539" s="45"/>
      <c r="KF539" s="45"/>
      <c r="KG539" s="45"/>
      <c r="KH539" s="45"/>
      <c r="KI539" s="45"/>
      <c r="KJ539" s="45"/>
      <c r="KK539" s="45"/>
      <c r="KL539" s="45"/>
      <c r="KM539" s="45"/>
      <c r="KN539" s="45"/>
      <c r="KO539" s="45"/>
      <c r="KP539" s="45"/>
      <c r="KQ539" s="45"/>
      <c r="KR539" s="45"/>
      <c r="KS539" s="45"/>
      <c r="KT539" s="45"/>
      <c r="KU539" s="45"/>
    </row>
    <row r="540" spans="1:16384" x14ac:dyDescent="0.25">
      <c r="A540" s="11"/>
      <c r="B540" s="146"/>
      <c r="C540" s="147"/>
      <c r="D540" s="148"/>
      <c r="E540" s="299" t="s">
        <v>339</v>
      </c>
      <c r="F540" s="863" t="s">
        <v>139</v>
      </c>
      <c r="G540" s="863"/>
      <c r="H540" s="863"/>
      <c r="I540" s="863"/>
      <c r="J540" s="864"/>
      <c r="K540" s="288" t="s">
        <v>2</v>
      </c>
      <c r="L540" s="166">
        <v>5</v>
      </c>
      <c r="M540" s="114">
        <v>1</v>
      </c>
      <c r="N540" s="115">
        <f>+L540*M540</f>
        <v>5</v>
      </c>
      <c r="O540" s="115">
        <v>1</v>
      </c>
      <c r="P540" s="116">
        <f>+L540*O540</f>
        <v>5</v>
      </c>
      <c r="S540" s="791" t="str">
        <f>+IF(R549="INACEPTABLE","PENALIZACIÓN","ACEPTABLE")</f>
        <v>ACEPTABLE</v>
      </c>
      <c r="T540" s="164"/>
      <c r="U540" s="147"/>
      <c r="V540" s="148"/>
      <c r="W540" s="149"/>
      <c r="X540" s="20"/>
      <c r="Y540" s="145"/>
      <c r="Z540" s="146"/>
      <c r="AA540" s="147"/>
      <c r="AB540" s="148"/>
      <c r="AC540" s="149"/>
      <c r="AD540" s="20"/>
      <c r="AE540" s="145"/>
      <c r="AF540" s="146"/>
      <c r="AG540" s="147"/>
      <c r="AH540" s="148"/>
      <c r="AI540" s="149"/>
      <c r="AJ540" s="20"/>
      <c r="AK540" s="145"/>
      <c r="AL540" s="146"/>
      <c r="AM540" s="147"/>
      <c r="AN540" s="148"/>
      <c r="AO540" s="149"/>
      <c r="AP540" s="20"/>
      <c r="AQ540" s="145"/>
      <c r="AR540" s="146"/>
      <c r="AS540" s="147"/>
      <c r="AT540" s="60"/>
      <c r="AU540" s="61"/>
      <c r="AV540" s="83"/>
      <c r="AW540" s="57"/>
      <c r="AX540" s="56"/>
      <c r="AY540" s="59"/>
      <c r="AZ540" s="60"/>
      <c r="BA540" s="61"/>
      <c r="BB540" s="83"/>
      <c r="BC540" s="57"/>
      <c r="BD540" s="56"/>
      <c r="BE540" s="59"/>
      <c r="BF540" s="60"/>
      <c r="BG540" s="61"/>
      <c r="BH540" s="83"/>
      <c r="BI540" s="57"/>
      <c r="BJ540" s="56"/>
      <c r="BK540" s="59"/>
      <c r="BL540" s="60"/>
      <c r="BM540" s="61"/>
      <c r="BN540" s="83"/>
      <c r="BO540" s="57"/>
      <c r="BP540" s="56"/>
      <c r="BQ540" s="59"/>
      <c r="BR540" s="60"/>
      <c r="BS540" s="61"/>
      <c r="BT540" s="83"/>
      <c r="BU540" s="57"/>
      <c r="BV540" s="56"/>
      <c r="BW540" s="59"/>
      <c r="BX540" s="60"/>
      <c r="BY540" s="61"/>
      <c r="BZ540" s="83"/>
      <c r="CA540" s="57"/>
      <c r="CB540" s="56"/>
      <c r="CC540" s="59"/>
      <c r="CD540" s="60"/>
      <c r="CE540" s="61"/>
      <c r="CF540" s="83"/>
      <c r="CG540" s="57"/>
      <c r="CH540" s="56"/>
      <c r="CI540" s="59"/>
      <c r="CJ540" s="148"/>
      <c r="CK540" s="149"/>
      <c r="CL540" s="20"/>
      <c r="CM540" s="145"/>
      <c r="CN540" s="146"/>
      <c r="CO540" s="147"/>
      <c r="CP540" s="148"/>
      <c r="CQ540" s="149"/>
      <c r="CR540" s="20"/>
      <c r="CS540" s="145"/>
      <c r="CT540" s="146"/>
      <c r="CU540" s="147"/>
      <c r="CV540" s="148"/>
      <c r="CW540" s="149"/>
      <c r="CX540" s="20"/>
      <c r="CY540" s="145"/>
      <c r="CZ540" s="146"/>
      <c r="DA540" s="147"/>
      <c r="DB540" s="148"/>
      <c r="DC540" s="149"/>
      <c r="DD540" s="20"/>
      <c r="DE540" s="145"/>
      <c r="DF540" s="146"/>
      <c r="DG540" s="147"/>
      <c r="DH540" s="148"/>
      <c r="DI540" s="149"/>
      <c r="DJ540" s="20"/>
      <c r="DK540" s="145"/>
      <c r="DL540" s="146"/>
      <c r="DM540" s="147"/>
      <c r="DN540" s="148"/>
      <c r="DO540" s="149"/>
      <c r="DP540" s="20"/>
      <c r="DQ540" s="145"/>
      <c r="DR540" s="146"/>
      <c r="DS540" s="147"/>
      <c r="DT540" s="148"/>
      <c r="DU540" s="149"/>
      <c r="DV540" s="20"/>
      <c r="DW540" s="145"/>
      <c r="DX540" s="146"/>
      <c r="DY540" s="147"/>
      <c r="DZ540" s="148"/>
      <c r="EA540" s="149"/>
      <c r="EB540" s="20"/>
      <c r="EC540" s="145"/>
      <c r="ED540" s="146"/>
      <c r="EE540" s="147"/>
      <c r="EF540" s="148"/>
      <c r="EG540" s="149"/>
      <c r="EH540" s="20"/>
      <c r="EI540" s="145"/>
      <c r="EJ540" s="146"/>
      <c r="EK540" s="147"/>
      <c r="EL540" s="148"/>
      <c r="EM540" s="149"/>
      <c r="EN540" s="20"/>
      <c r="EO540" s="145"/>
      <c r="EP540" s="146"/>
      <c r="EQ540" s="147"/>
      <c r="ER540" s="148"/>
      <c r="ES540" s="149"/>
      <c r="ET540" s="20"/>
      <c r="EU540" s="145"/>
      <c r="EV540" s="146"/>
      <c r="EW540" s="147"/>
      <c r="EX540" s="148"/>
      <c r="EY540" s="149"/>
      <c r="EZ540" s="20"/>
      <c r="FA540" s="145"/>
      <c r="FB540" s="146"/>
      <c r="FC540" s="147"/>
      <c r="FD540" s="148"/>
      <c r="FE540" s="149"/>
      <c r="FF540" s="20"/>
      <c r="FG540" s="145"/>
      <c r="FH540" s="146"/>
      <c r="FI540" s="147"/>
      <c r="FJ540" s="148"/>
      <c r="FK540" s="149"/>
      <c r="FL540" s="20"/>
      <c r="FM540" s="145"/>
      <c r="FN540" s="146"/>
      <c r="FO540" s="147"/>
      <c r="FP540" s="148"/>
      <c r="FQ540" s="149"/>
      <c r="FR540" s="20"/>
      <c r="FS540" s="145"/>
      <c r="FT540" s="146"/>
      <c r="FU540" s="147"/>
      <c r="FV540" s="148"/>
      <c r="FW540" s="149"/>
      <c r="FX540" s="20"/>
      <c r="FY540" s="145"/>
      <c r="FZ540" s="146"/>
      <c r="GA540" s="147"/>
      <c r="GB540" s="148"/>
      <c r="GC540" s="149"/>
      <c r="GD540" s="20"/>
      <c r="GE540" s="145"/>
      <c r="GF540" s="146"/>
      <c r="GG540" s="147"/>
      <c r="GH540" s="148"/>
      <c r="GI540" s="149"/>
      <c r="GJ540" s="20"/>
      <c r="GK540" s="145"/>
      <c r="GL540" s="146"/>
      <c r="GM540" s="147"/>
      <c r="GN540" s="148"/>
      <c r="GO540" s="149"/>
      <c r="GP540" s="20"/>
      <c r="GQ540" s="145"/>
      <c r="GR540" s="146"/>
      <c r="GS540" s="147"/>
      <c r="GT540" s="148"/>
      <c r="GU540" s="149"/>
      <c r="GV540" s="20"/>
      <c r="GW540" s="145"/>
      <c r="GX540" s="146"/>
      <c r="GY540" s="147"/>
      <c r="GZ540" s="148"/>
      <c r="HA540" s="149"/>
      <c r="HB540" s="20"/>
      <c r="HC540" s="145"/>
      <c r="HD540" s="146"/>
      <c r="HE540" s="147"/>
      <c r="HF540" s="148"/>
      <c r="HG540" s="149"/>
      <c r="HH540" s="20"/>
      <c r="HI540" s="145"/>
      <c r="HJ540" s="146"/>
      <c r="HK540" s="147"/>
      <c r="HL540" s="148"/>
      <c r="HM540" s="149"/>
      <c r="HN540" s="20"/>
      <c r="HO540" s="145"/>
      <c r="HP540" s="146"/>
      <c r="HQ540" s="147"/>
      <c r="HR540" s="148"/>
      <c r="HS540" s="149"/>
      <c r="HT540" s="20"/>
      <c r="HU540" s="145"/>
      <c r="HV540" s="146"/>
      <c r="HW540" s="147"/>
      <c r="HX540" s="148"/>
      <c r="HY540" s="149"/>
      <c r="HZ540" s="20"/>
      <c r="IA540" s="145"/>
      <c r="IB540" s="146"/>
      <c r="IC540" s="147"/>
      <c r="ID540" s="148"/>
      <c r="IE540" s="149"/>
      <c r="IF540" s="20"/>
      <c r="IG540" s="145"/>
      <c r="IH540" s="146"/>
      <c r="II540" s="147"/>
      <c r="IJ540" s="148"/>
      <c r="IK540" s="149"/>
      <c r="IL540" s="20"/>
      <c r="IM540" s="145"/>
      <c r="IN540" s="146"/>
      <c r="IO540" s="147"/>
      <c r="IP540" s="148"/>
      <c r="IQ540" s="149"/>
      <c r="IR540" s="20"/>
      <c r="IS540" s="145"/>
      <c r="IT540" s="146"/>
      <c r="IU540" s="147"/>
      <c r="IV540" s="148"/>
      <c r="IW540" s="149"/>
      <c r="IX540" s="20"/>
      <c r="IY540" s="145"/>
      <c r="IZ540" s="146"/>
      <c r="JA540" s="147"/>
      <c r="JB540" s="148"/>
      <c r="JC540" s="149"/>
      <c r="JD540" s="20"/>
      <c r="JE540" s="145"/>
      <c r="JF540" s="146"/>
      <c r="JG540" s="147"/>
      <c r="JH540" s="148"/>
      <c r="JI540" s="149"/>
      <c r="JJ540" s="20"/>
      <c r="JK540" s="145"/>
      <c r="JL540" s="146"/>
      <c r="JM540" s="147"/>
      <c r="JN540" s="148"/>
      <c r="JO540" s="149"/>
      <c r="JP540" s="20"/>
      <c r="JQ540" s="145"/>
      <c r="JR540" s="146"/>
      <c r="JS540" s="147"/>
      <c r="JT540" s="148"/>
      <c r="JU540" s="149"/>
      <c r="JV540" s="20"/>
      <c r="JW540" s="145"/>
      <c r="JX540" s="146"/>
      <c r="JY540" s="147"/>
      <c r="JZ540" s="148"/>
      <c r="KA540" s="149"/>
      <c r="KB540" s="20"/>
      <c r="KC540" s="145"/>
      <c r="KD540" s="146"/>
      <c r="KE540" s="147"/>
      <c r="KF540" s="148"/>
      <c r="KG540" s="149"/>
      <c r="KH540" s="20"/>
      <c r="KI540" s="145"/>
      <c r="KJ540" s="146"/>
      <c r="KK540" s="147"/>
      <c r="KL540" s="148"/>
      <c r="KM540" s="149"/>
      <c r="KN540" s="20"/>
      <c r="KO540" s="145"/>
      <c r="KP540" s="146"/>
      <c r="KQ540" s="147"/>
      <c r="KR540" s="148"/>
      <c r="KS540" s="149"/>
      <c r="KT540" s="20"/>
      <c r="KU540" s="145"/>
      <c r="KV540" s="56"/>
      <c r="KW540" s="59"/>
      <c r="KX540" s="60"/>
      <c r="KY540" s="61"/>
      <c r="KZ540" s="83"/>
      <c r="LA540" s="57"/>
      <c r="LB540" s="56"/>
      <c r="LC540" s="59"/>
      <c r="LD540" s="60"/>
      <c r="LE540" s="61"/>
      <c r="LF540" s="83"/>
      <c r="LG540" s="57"/>
      <c r="LH540" s="56"/>
      <c r="LI540" s="59"/>
      <c r="LJ540" s="60"/>
      <c r="LK540" s="61"/>
      <c r="LL540" s="83"/>
      <c r="LM540" s="57"/>
      <c r="LN540" s="56"/>
      <c r="LO540" s="59"/>
      <c r="LP540" s="60"/>
      <c r="LQ540" s="61"/>
      <c r="LR540" s="83"/>
      <c r="LS540" s="57"/>
      <c r="LT540" s="56"/>
      <c r="LU540" s="59"/>
      <c r="LV540" s="60"/>
      <c r="LW540" s="61"/>
      <c r="LX540" s="83"/>
      <c r="LY540" s="57"/>
      <c r="LZ540" s="56"/>
      <c r="MA540" s="59"/>
      <c r="MB540" s="60"/>
      <c r="MC540" s="61"/>
      <c r="MD540" s="83"/>
      <c r="ME540" s="57"/>
      <c r="MF540" s="56"/>
      <c r="MG540" s="59"/>
      <c r="MH540" s="60"/>
      <c r="MI540" s="61"/>
      <c r="MJ540" s="83"/>
      <c r="MK540" s="57"/>
      <c r="ML540" s="56"/>
      <c r="MM540" s="59"/>
      <c r="MN540" s="60"/>
      <c r="MO540" s="61"/>
      <c r="MP540" s="83"/>
      <c r="MQ540" s="57"/>
      <c r="MR540" s="56"/>
      <c r="MS540" s="59"/>
      <c r="MT540" s="60"/>
      <c r="MU540" s="61"/>
      <c r="MV540" s="83"/>
      <c r="MW540" s="57"/>
      <c r="MX540" s="56"/>
      <c r="MY540" s="59"/>
      <c r="MZ540" s="60"/>
      <c r="NA540" s="61"/>
      <c r="NB540" s="83"/>
      <c r="NC540" s="57"/>
      <c r="ND540" s="56"/>
      <c r="NE540" s="59"/>
      <c r="NF540" s="60"/>
      <c r="NG540" s="61"/>
      <c r="NH540" s="83"/>
      <c r="NI540" s="57"/>
      <c r="NJ540" s="56"/>
      <c r="NK540" s="59"/>
      <c r="NL540" s="60"/>
      <c r="NM540" s="61"/>
      <c r="NN540" s="83"/>
      <c r="NO540" s="57"/>
      <c r="NP540" s="56"/>
      <c r="NQ540" s="59"/>
      <c r="NR540" s="60"/>
      <c r="NS540" s="61"/>
      <c r="NT540" s="83"/>
      <c r="NU540" s="57"/>
      <c r="NV540" s="56"/>
      <c r="NW540" s="59"/>
      <c r="NX540" s="60"/>
      <c r="NY540" s="61"/>
      <c r="NZ540" s="83"/>
      <c r="OA540" s="57"/>
      <c r="OB540" s="56"/>
      <c r="OC540" s="59"/>
      <c r="OD540" s="60"/>
      <c r="OE540" s="61"/>
      <c r="OF540" s="83"/>
      <c r="OG540" s="57"/>
      <c r="OH540" s="56"/>
      <c r="OI540" s="59"/>
      <c r="OJ540" s="60"/>
      <c r="OK540" s="61"/>
      <c r="OL540" s="83"/>
      <c r="OM540" s="57"/>
      <c r="ON540" s="56"/>
      <c r="OO540" s="59"/>
      <c r="OP540" s="60"/>
      <c r="OQ540" s="61"/>
      <c r="OR540" s="83"/>
      <c r="OS540" s="57"/>
      <c r="OT540" s="56"/>
      <c r="OU540" s="59"/>
      <c r="OV540" s="60"/>
      <c r="OW540" s="61"/>
      <c r="OX540" s="83"/>
      <c r="OY540" s="57"/>
      <c r="OZ540" s="56"/>
      <c r="PA540" s="59"/>
      <c r="PB540" s="60"/>
      <c r="PC540" s="61"/>
      <c r="PD540" s="83"/>
      <c r="PE540" s="57"/>
      <c r="PF540" s="56"/>
      <c r="PG540" s="59"/>
      <c r="PH540" s="60"/>
      <c r="PI540" s="61"/>
      <c r="PJ540" s="83"/>
      <c r="PK540" s="57"/>
      <c r="PL540" s="56"/>
      <c r="PM540" s="59"/>
      <c r="PN540" s="60"/>
      <c r="PO540" s="61"/>
      <c r="PP540" s="83"/>
      <c r="PQ540" s="57"/>
      <c r="PR540" s="56"/>
      <c r="PS540" s="59"/>
      <c r="PT540" s="60"/>
      <c r="PU540" s="61"/>
      <c r="PV540" s="83"/>
      <c r="PW540" s="57"/>
      <c r="PX540" s="56"/>
      <c r="PY540" s="59"/>
      <c r="PZ540" s="60"/>
      <c r="QA540" s="61"/>
      <c r="QB540" s="83"/>
      <c r="QC540" s="57"/>
      <c r="QD540" s="56"/>
      <c r="QE540" s="59"/>
      <c r="QF540" s="60"/>
      <c r="QG540" s="61"/>
      <c r="QH540" s="83"/>
      <c r="QI540" s="57"/>
      <c r="QJ540" s="56"/>
      <c r="QK540" s="59"/>
      <c r="QL540" s="60"/>
      <c r="QM540" s="61"/>
      <c r="QN540" s="83"/>
      <c r="QO540" s="57"/>
      <c r="QP540" s="56"/>
      <c r="QQ540" s="59"/>
      <c r="QR540" s="60"/>
      <c r="QS540" s="61"/>
      <c r="QT540" s="83"/>
      <c r="QU540" s="57"/>
      <c r="QV540" s="56"/>
      <c r="QW540" s="59"/>
      <c r="QX540" s="60"/>
      <c r="QY540" s="61"/>
      <c r="QZ540" s="83"/>
      <c r="RA540" s="57"/>
      <c r="RB540" s="56"/>
      <c r="RC540" s="59"/>
      <c r="RD540" s="60"/>
      <c r="RE540" s="61"/>
      <c r="RF540" s="83"/>
      <c r="RG540" s="57"/>
      <c r="RH540" s="56"/>
      <c r="RI540" s="59"/>
      <c r="RJ540" s="60"/>
      <c r="RK540" s="61"/>
      <c r="RL540" s="83"/>
      <c r="RM540" s="57"/>
      <c r="RN540" s="56"/>
      <c r="RO540" s="59"/>
      <c r="RP540" s="60"/>
      <c r="RQ540" s="61"/>
      <c r="RR540" s="83"/>
      <c r="RS540" s="57"/>
      <c r="RT540" s="56"/>
      <c r="RU540" s="59"/>
      <c r="RV540" s="60"/>
      <c r="RW540" s="61"/>
      <c r="RX540" s="83"/>
      <c r="RY540" s="57"/>
      <c r="RZ540" s="56"/>
      <c r="SA540" s="59"/>
      <c r="SB540" s="60"/>
      <c r="SC540" s="61"/>
      <c r="SD540" s="83"/>
      <c r="SE540" s="57"/>
      <c r="SF540" s="56"/>
      <c r="SG540" s="59"/>
      <c r="SH540" s="60"/>
      <c r="SI540" s="61"/>
      <c r="SJ540" s="83"/>
      <c r="SK540" s="57"/>
      <c r="SL540" s="56"/>
      <c r="SM540" s="59"/>
      <c r="SN540" s="60"/>
      <c r="SO540" s="61"/>
      <c r="SP540" s="83"/>
      <c r="SQ540" s="57"/>
      <c r="SR540" s="56"/>
      <c r="SS540" s="59"/>
      <c r="ST540" s="60"/>
      <c r="SU540" s="61"/>
      <c r="SV540" s="83"/>
      <c r="SW540" s="57"/>
      <c r="SX540" s="56"/>
      <c r="SY540" s="59"/>
      <c r="SZ540" s="60"/>
      <c r="TA540" s="61"/>
      <c r="TB540" s="83"/>
      <c r="TC540" s="57"/>
      <c r="TD540" s="56"/>
      <c r="TE540" s="59"/>
      <c r="TF540" s="60"/>
      <c r="TG540" s="61"/>
      <c r="TH540" s="83"/>
      <c r="TI540" s="57"/>
      <c r="TJ540" s="56"/>
      <c r="TK540" s="59"/>
      <c r="TL540" s="60"/>
      <c r="TM540" s="61"/>
      <c r="TN540" s="83"/>
      <c r="TO540" s="57"/>
      <c r="TP540" s="56"/>
      <c r="TQ540" s="59"/>
      <c r="TR540" s="60"/>
      <c r="TS540" s="61"/>
      <c r="TT540" s="83"/>
      <c r="TU540" s="57"/>
      <c r="TV540" s="56"/>
      <c r="TW540" s="59"/>
      <c r="TX540" s="60"/>
      <c r="TY540" s="61"/>
      <c r="TZ540" s="83"/>
      <c r="UA540" s="57"/>
      <c r="UB540" s="56"/>
      <c r="UC540" s="59"/>
      <c r="UD540" s="60"/>
      <c r="UE540" s="61"/>
      <c r="UF540" s="83"/>
      <c r="UG540" s="57"/>
      <c r="UH540" s="56"/>
      <c r="UI540" s="59"/>
      <c r="UJ540" s="60"/>
      <c r="UK540" s="61"/>
      <c r="UL540" s="83"/>
      <c r="UM540" s="57"/>
      <c r="UN540" s="56"/>
      <c r="UO540" s="59"/>
      <c r="UP540" s="60"/>
      <c r="UQ540" s="61"/>
      <c r="UR540" s="83"/>
      <c r="US540" s="57"/>
      <c r="UT540" s="56"/>
      <c r="UU540" s="59"/>
      <c r="UV540" s="60"/>
      <c r="UW540" s="61"/>
      <c r="UX540" s="83"/>
      <c r="UY540" s="57"/>
      <c r="UZ540" s="56"/>
      <c r="VA540" s="59"/>
      <c r="VB540" s="60"/>
      <c r="VC540" s="61"/>
      <c r="VD540" s="83"/>
      <c r="VE540" s="57"/>
      <c r="VF540" s="56"/>
      <c r="VG540" s="59"/>
      <c r="VH540" s="60"/>
      <c r="VI540" s="61"/>
      <c r="VJ540" s="83"/>
      <c r="VK540" s="57"/>
      <c r="VL540" s="56"/>
      <c r="VM540" s="59"/>
      <c r="VN540" s="60"/>
      <c r="VO540" s="61"/>
      <c r="VP540" s="83"/>
      <c r="VQ540" s="57"/>
      <c r="VR540" s="56"/>
      <c r="VS540" s="59"/>
      <c r="VT540" s="60"/>
      <c r="VU540" s="61"/>
      <c r="VV540" s="83"/>
      <c r="VW540" s="57"/>
      <c r="VX540" s="56"/>
      <c r="VY540" s="59"/>
      <c r="VZ540" s="60"/>
      <c r="WA540" s="61"/>
      <c r="WB540" s="83"/>
      <c r="WC540" s="57"/>
      <c r="WD540" s="56"/>
      <c r="WE540" s="59"/>
      <c r="WF540" s="60"/>
      <c r="WG540" s="61"/>
      <c r="WH540" s="83"/>
      <c r="WI540" s="57"/>
      <c r="WJ540" s="56"/>
      <c r="WK540" s="59"/>
      <c r="WL540" s="60"/>
      <c r="WM540" s="61"/>
      <c r="WN540" s="83"/>
      <c r="WO540" s="57"/>
      <c r="WP540" s="56"/>
      <c r="WQ540" s="59"/>
      <c r="WR540" s="60"/>
      <c r="WS540" s="61"/>
      <c r="WT540" s="83"/>
      <c r="WU540" s="57"/>
      <c r="WV540" s="56"/>
      <c r="WW540" s="59"/>
      <c r="WX540" s="60"/>
      <c r="WY540" s="61"/>
      <c r="WZ540" s="83"/>
      <c r="XA540" s="57"/>
      <c r="XB540" s="56"/>
      <c r="XC540" s="59"/>
      <c r="XD540" s="60"/>
      <c r="XE540" s="61"/>
      <c r="XF540" s="83"/>
      <c r="XG540" s="57"/>
      <c r="XH540" s="56"/>
      <c r="XI540" s="59"/>
      <c r="XJ540" s="60"/>
      <c r="XK540" s="61"/>
      <c r="XL540" s="83"/>
      <c r="XM540" s="57"/>
      <c r="XN540" s="56"/>
      <c r="XO540" s="59"/>
      <c r="XP540" s="60"/>
      <c r="XQ540" s="61"/>
      <c r="XR540" s="83"/>
      <c r="XS540" s="57"/>
      <c r="XT540" s="56"/>
      <c r="XU540" s="59"/>
      <c r="XV540" s="60"/>
      <c r="XW540" s="61"/>
      <c r="XX540" s="83"/>
      <c r="XY540" s="57"/>
      <c r="XZ540" s="56"/>
      <c r="YA540" s="59"/>
      <c r="YB540" s="60"/>
      <c r="YC540" s="61"/>
      <c r="YD540" s="83"/>
      <c r="YE540" s="57"/>
      <c r="YF540" s="56"/>
      <c r="YG540" s="59"/>
      <c r="YH540" s="60"/>
      <c r="YI540" s="61"/>
      <c r="YJ540" s="83"/>
      <c r="YK540" s="57"/>
      <c r="YL540" s="56"/>
      <c r="YM540" s="59"/>
      <c r="YN540" s="60"/>
      <c r="YO540" s="61"/>
      <c r="YP540" s="83"/>
      <c r="YQ540" s="57"/>
      <c r="YR540" s="56"/>
      <c r="YS540" s="59"/>
      <c r="YT540" s="60"/>
      <c r="YU540" s="61"/>
      <c r="YV540" s="83"/>
      <c r="YW540" s="57"/>
      <c r="YX540" s="56"/>
      <c r="YY540" s="59"/>
      <c r="YZ540" s="60"/>
      <c r="ZA540" s="61"/>
      <c r="ZB540" s="83"/>
      <c r="ZC540" s="57"/>
      <c r="ZD540" s="56"/>
      <c r="ZE540" s="59"/>
      <c r="ZF540" s="60"/>
      <c r="ZG540" s="61"/>
      <c r="ZH540" s="83"/>
      <c r="ZI540" s="57"/>
      <c r="ZJ540" s="56"/>
      <c r="ZK540" s="59"/>
      <c r="ZL540" s="60"/>
      <c r="ZM540" s="61"/>
      <c r="ZN540" s="83"/>
      <c r="ZO540" s="57"/>
      <c r="ZP540" s="56"/>
      <c r="ZQ540" s="59"/>
      <c r="ZR540" s="60"/>
      <c r="ZS540" s="61"/>
      <c r="ZT540" s="83"/>
      <c r="ZU540" s="57"/>
      <c r="ZV540" s="56"/>
      <c r="ZW540" s="59"/>
      <c r="ZX540" s="60"/>
      <c r="ZY540" s="61"/>
      <c r="ZZ540" s="83"/>
      <c r="AAA540" s="57"/>
      <c r="AAB540" s="56"/>
      <c r="AAC540" s="59"/>
      <c r="AAD540" s="60"/>
      <c r="AAE540" s="61"/>
      <c r="AAF540" s="83"/>
      <c r="AAG540" s="57"/>
      <c r="AAH540" s="56"/>
      <c r="AAI540" s="59"/>
      <c r="AAJ540" s="60"/>
      <c r="AAK540" s="61"/>
      <c r="AAL540" s="83"/>
      <c r="AAM540" s="57"/>
      <c r="AAN540" s="56"/>
      <c r="AAO540" s="59"/>
      <c r="AAP540" s="60"/>
      <c r="AAQ540" s="61"/>
      <c r="AAR540" s="83"/>
      <c r="AAS540" s="57"/>
      <c r="AAT540" s="56"/>
      <c r="AAU540" s="59"/>
      <c r="AAV540" s="60"/>
      <c r="AAW540" s="61"/>
      <c r="AAX540" s="83"/>
      <c r="AAY540" s="57"/>
      <c r="AAZ540" s="56"/>
      <c r="ABA540" s="59"/>
      <c r="ABB540" s="60"/>
      <c r="ABC540" s="61"/>
      <c r="ABD540" s="83"/>
      <c r="ABE540" s="57"/>
      <c r="ABF540" s="56"/>
      <c r="ABG540" s="59"/>
      <c r="ABH540" s="60"/>
      <c r="ABI540" s="61"/>
      <c r="ABJ540" s="83"/>
      <c r="ABK540" s="57"/>
      <c r="ABL540" s="56"/>
      <c r="ABM540" s="59"/>
      <c r="ABN540" s="60"/>
      <c r="ABO540" s="61"/>
      <c r="ABP540" s="83"/>
      <c r="ABQ540" s="57"/>
      <c r="ABR540" s="56"/>
      <c r="ABS540" s="59"/>
      <c r="ABT540" s="60"/>
      <c r="ABU540" s="61"/>
      <c r="ABV540" s="83"/>
      <c r="ABW540" s="57"/>
      <c r="ABX540" s="56"/>
      <c r="ABY540" s="59"/>
      <c r="ABZ540" s="60"/>
      <c r="ACA540" s="61"/>
      <c r="ACB540" s="83"/>
      <c r="ACC540" s="57"/>
      <c r="ACD540" s="56"/>
      <c r="ACE540" s="59"/>
      <c r="ACF540" s="60"/>
      <c r="ACG540" s="61"/>
      <c r="ACH540" s="83"/>
      <c r="ACI540" s="57"/>
      <c r="ACJ540" s="56"/>
      <c r="ACK540" s="59"/>
      <c r="ACL540" s="60"/>
      <c r="ACM540" s="61"/>
      <c r="ACN540" s="83"/>
      <c r="ACO540" s="57"/>
      <c r="ACP540" s="56"/>
      <c r="ACQ540" s="59"/>
      <c r="ACR540" s="60"/>
      <c r="ACS540" s="61"/>
      <c r="ACT540" s="83"/>
      <c r="ACU540" s="57"/>
      <c r="ACV540" s="56"/>
      <c r="ACW540" s="59"/>
      <c r="ACX540" s="60"/>
      <c r="ACY540" s="61"/>
      <c r="ACZ540" s="83"/>
      <c r="ADA540" s="57"/>
      <c r="ADB540" s="56"/>
      <c r="ADC540" s="59"/>
      <c r="ADD540" s="60"/>
      <c r="ADE540" s="61"/>
      <c r="ADF540" s="83"/>
      <c r="ADG540" s="57"/>
      <c r="ADH540" s="56"/>
      <c r="ADI540" s="59"/>
      <c r="ADJ540" s="60"/>
      <c r="ADK540" s="61"/>
      <c r="ADL540" s="83"/>
      <c r="ADM540" s="57"/>
      <c r="ADN540" s="56"/>
      <c r="ADO540" s="59"/>
      <c r="ADP540" s="60"/>
      <c r="ADQ540" s="61"/>
      <c r="ADR540" s="83"/>
      <c r="ADS540" s="57"/>
      <c r="ADT540" s="56"/>
      <c r="ADU540" s="59"/>
      <c r="ADV540" s="60"/>
      <c r="ADW540" s="61"/>
      <c r="ADX540" s="83"/>
      <c r="ADY540" s="57"/>
      <c r="ADZ540" s="56"/>
      <c r="AEA540" s="59"/>
      <c r="AEB540" s="60"/>
      <c r="AEC540" s="61"/>
      <c r="AED540" s="83"/>
      <c r="AEE540" s="57"/>
      <c r="AEF540" s="56"/>
      <c r="AEG540" s="59"/>
      <c r="AEH540" s="60"/>
      <c r="AEI540" s="61"/>
      <c r="AEJ540" s="83"/>
      <c r="AEK540" s="57"/>
      <c r="AEL540" s="56"/>
      <c r="AEM540" s="59"/>
      <c r="AEN540" s="60"/>
      <c r="AEO540" s="61"/>
      <c r="AEP540" s="83"/>
      <c r="AEQ540" s="57"/>
      <c r="AER540" s="56"/>
      <c r="AES540" s="59"/>
      <c r="AET540" s="60"/>
      <c r="AEU540" s="61"/>
      <c r="AEV540" s="83"/>
      <c r="AEW540" s="57"/>
      <c r="AEX540" s="56"/>
      <c r="AEY540" s="59"/>
      <c r="AEZ540" s="60"/>
      <c r="AFA540" s="61"/>
      <c r="AFB540" s="83"/>
      <c r="AFC540" s="57"/>
      <c r="AFD540" s="56"/>
      <c r="AFE540" s="59"/>
      <c r="AFF540" s="60"/>
      <c r="AFG540" s="61"/>
      <c r="AFH540" s="83"/>
      <c r="AFI540" s="57"/>
      <c r="AFJ540" s="56"/>
      <c r="AFK540" s="59"/>
      <c r="AFL540" s="60"/>
      <c r="AFM540" s="61"/>
      <c r="AFN540" s="83"/>
      <c r="AFO540" s="57"/>
      <c r="AFP540" s="56"/>
      <c r="AFQ540" s="59"/>
      <c r="AFR540" s="60"/>
      <c r="AFS540" s="61"/>
      <c r="AFT540" s="83"/>
      <c r="AFU540" s="57"/>
      <c r="AFV540" s="56"/>
      <c r="AFW540" s="59"/>
      <c r="AFX540" s="60"/>
      <c r="AFY540" s="61"/>
      <c r="AFZ540" s="83"/>
      <c r="AGA540" s="57"/>
      <c r="AGB540" s="56"/>
      <c r="AGC540" s="59"/>
      <c r="AGD540" s="60"/>
      <c r="AGE540" s="61"/>
      <c r="AGF540" s="83"/>
      <c r="AGG540" s="57"/>
      <c r="AGH540" s="56"/>
      <c r="AGI540" s="59"/>
      <c r="AGJ540" s="60"/>
      <c r="AGK540" s="61"/>
      <c r="AGL540" s="83"/>
      <c r="AGM540" s="57"/>
      <c r="AGN540" s="56"/>
      <c r="AGO540" s="59"/>
      <c r="AGP540" s="60"/>
      <c r="AGQ540" s="61"/>
      <c r="AGR540" s="83"/>
      <c r="AGS540" s="57"/>
      <c r="AGT540" s="56"/>
      <c r="AGU540" s="59"/>
      <c r="AGV540" s="60"/>
      <c r="AGW540" s="61"/>
      <c r="AGX540" s="83"/>
      <c r="AGY540" s="57"/>
      <c r="AGZ540" s="56"/>
      <c r="AHA540" s="59"/>
      <c r="AHB540" s="60"/>
      <c r="AHC540" s="61"/>
      <c r="AHD540" s="83"/>
      <c r="AHE540" s="57"/>
      <c r="AHF540" s="56"/>
      <c r="AHG540" s="59"/>
      <c r="AHH540" s="60"/>
      <c r="AHI540" s="61"/>
      <c r="AHJ540" s="83"/>
      <c r="AHK540" s="57"/>
      <c r="AHL540" s="56"/>
      <c r="AHM540" s="59"/>
      <c r="AHN540" s="60"/>
      <c r="AHO540" s="61"/>
      <c r="AHP540" s="83"/>
      <c r="AHQ540" s="57"/>
      <c r="AHR540" s="56"/>
      <c r="AHS540" s="59"/>
      <c r="AHT540" s="60"/>
      <c r="AHU540" s="61"/>
      <c r="AHV540" s="83"/>
      <c r="AHW540" s="57"/>
      <c r="AHX540" s="56"/>
      <c r="AHY540" s="59"/>
      <c r="AHZ540" s="60"/>
      <c r="AIA540" s="61"/>
      <c r="AIB540" s="83"/>
      <c r="AIC540" s="57"/>
      <c r="AID540" s="56"/>
      <c r="AIE540" s="59"/>
      <c r="AIF540" s="60"/>
      <c r="AIG540" s="61"/>
      <c r="AIH540" s="83"/>
      <c r="AII540" s="57"/>
      <c r="AIJ540" s="56"/>
      <c r="AIK540" s="59"/>
      <c r="AIL540" s="60"/>
      <c r="AIM540" s="61"/>
      <c r="AIN540" s="83"/>
      <c r="AIO540" s="57"/>
      <c r="AIP540" s="56"/>
      <c r="AIQ540" s="59"/>
      <c r="AIR540" s="60"/>
      <c r="AIS540" s="61"/>
      <c r="AIT540" s="83"/>
      <c r="AIU540" s="57"/>
      <c r="AIV540" s="56"/>
      <c r="AIW540" s="59"/>
      <c r="AIX540" s="60"/>
      <c r="AIY540" s="61"/>
      <c r="AIZ540" s="83"/>
      <c r="AJA540" s="57"/>
      <c r="AJB540" s="56"/>
      <c r="AJC540" s="59"/>
      <c r="AJD540" s="60"/>
      <c r="AJE540" s="61"/>
      <c r="AJF540" s="83"/>
      <c r="AJG540" s="57"/>
      <c r="AJH540" s="56"/>
      <c r="AJI540" s="59"/>
      <c r="AJJ540" s="60"/>
      <c r="AJK540" s="61"/>
      <c r="AJL540" s="83"/>
      <c r="AJM540" s="57"/>
      <c r="AJN540" s="56"/>
      <c r="AJO540" s="59"/>
      <c r="AJP540" s="60"/>
      <c r="AJQ540" s="61"/>
      <c r="AJR540" s="83"/>
      <c r="AJS540" s="57"/>
      <c r="AJT540" s="56"/>
      <c r="AJU540" s="59"/>
      <c r="AJV540" s="60"/>
      <c r="AJW540" s="61"/>
      <c r="AJX540" s="83"/>
      <c r="AJY540" s="57"/>
      <c r="AJZ540" s="56"/>
      <c r="AKA540" s="59"/>
      <c r="AKB540" s="60"/>
      <c r="AKC540" s="61"/>
      <c r="AKD540" s="83"/>
      <c r="AKE540" s="57"/>
      <c r="AKF540" s="56"/>
      <c r="AKG540" s="59"/>
      <c r="AKH540" s="60"/>
      <c r="AKI540" s="61"/>
      <c r="AKJ540" s="83"/>
      <c r="AKK540" s="57"/>
      <c r="AKL540" s="56"/>
      <c r="AKM540" s="59"/>
      <c r="AKN540" s="60"/>
      <c r="AKO540" s="61"/>
      <c r="AKP540" s="83"/>
      <c r="AKQ540" s="57"/>
      <c r="AKR540" s="56"/>
      <c r="AKS540" s="59"/>
      <c r="AKT540" s="60"/>
      <c r="AKU540" s="61"/>
      <c r="AKV540" s="83"/>
      <c r="AKW540" s="57"/>
      <c r="AKX540" s="56"/>
      <c r="AKY540" s="59"/>
      <c r="AKZ540" s="60"/>
      <c r="ALA540" s="61"/>
      <c r="ALB540" s="83"/>
      <c r="ALC540" s="57"/>
      <c r="ALD540" s="56"/>
      <c r="ALE540" s="59"/>
      <c r="ALF540" s="60"/>
      <c r="ALG540" s="61"/>
      <c r="ALH540" s="83"/>
      <c r="ALI540" s="57"/>
      <c r="ALJ540" s="56"/>
      <c r="ALK540" s="59"/>
      <c r="ALL540" s="60"/>
      <c r="ALM540" s="61"/>
      <c r="ALN540" s="83"/>
      <c r="ALO540" s="57"/>
      <c r="ALP540" s="56"/>
      <c r="ALQ540" s="59"/>
      <c r="ALR540" s="60"/>
      <c r="ALS540" s="61"/>
      <c r="ALT540" s="83"/>
      <c r="ALU540" s="57"/>
      <c r="ALV540" s="56"/>
      <c r="ALW540" s="59"/>
      <c r="ALX540" s="60"/>
      <c r="ALY540" s="61"/>
      <c r="ALZ540" s="83"/>
      <c r="AMA540" s="57"/>
      <c r="AMB540" s="56"/>
      <c r="AMC540" s="59"/>
      <c r="AMD540" s="60"/>
      <c r="AME540" s="61"/>
      <c r="AMF540" s="83"/>
      <c r="AMG540" s="57"/>
      <c r="AMH540" s="56"/>
      <c r="AMI540" s="59"/>
      <c r="AMJ540" s="60"/>
      <c r="AMK540" s="61"/>
      <c r="AML540" s="83"/>
      <c r="AMM540" s="57"/>
      <c r="AMN540" s="56"/>
      <c r="AMO540" s="59"/>
      <c r="AMP540" s="60"/>
      <c r="AMQ540" s="61"/>
      <c r="AMR540" s="83"/>
      <c r="AMS540" s="57"/>
      <c r="AMT540" s="56"/>
      <c r="AMU540" s="59"/>
      <c r="AMV540" s="60"/>
      <c r="AMW540" s="61"/>
      <c r="AMX540" s="83"/>
      <c r="AMY540" s="57"/>
      <c r="AMZ540" s="56"/>
      <c r="ANA540" s="59"/>
      <c r="ANB540" s="60"/>
      <c r="ANC540" s="61"/>
      <c r="AND540" s="83"/>
      <c r="ANE540" s="57"/>
      <c r="ANF540" s="56"/>
      <c r="ANG540" s="59"/>
      <c r="ANH540" s="60"/>
      <c r="ANI540" s="61"/>
      <c r="ANJ540" s="83"/>
      <c r="ANK540" s="57"/>
      <c r="ANL540" s="56"/>
      <c r="ANM540" s="59"/>
      <c r="ANN540" s="60"/>
      <c r="ANO540" s="61"/>
      <c r="ANP540" s="83"/>
      <c r="ANQ540" s="57"/>
      <c r="ANR540" s="56"/>
      <c r="ANS540" s="59"/>
      <c r="ANT540" s="60"/>
      <c r="ANU540" s="61"/>
      <c r="ANV540" s="83"/>
      <c r="ANW540" s="57"/>
      <c r="ANX540" s="56"/>
      <c r="ANY540" s="59"/>
      <c r="ANZ540" s="60"/>
      <c r="AOA540" s="61"/>
      <c r="AOB540" s="83"/>
      <c r="AOC540" s="57"/>
      <c r="AOD540" s="56"/>
      <c r="AOE540" s="59"/>
      <c r="AOF540" s="60"/>
      <c r="AOG540" s="61"/>
      <c r="AOH540" s="83"/>
      <c r="AOI540" s="57"/>
      <c r="AOJ540" s="56"/>
      <c r="AOK540" s="59"/>
      <c r="AOL540" s="60"/>
      <c r="AOM540" s="61"/>
      <c r="AON540" s="83"/>
      <c r="AOO540" s="57"/>
      <c r="AOP540" s="56"/>
      <c r="AOQ540" s="59"/>
      <c r="AOR540" s="60"/>
      <c r="AOS540" s="61"/>
      <c r="AOT540" s="83"/>
      <c r="AOU540" s="57"/>
      <c r="AOV540" s="56"/>
      <c r="AOW540" s="59"/>
      <c r="AOX540" s="60"/>
      <c r="AOY540" s="61"/>
      <c r="AOZ540" s="83"/>
      <c r="APA540" s="57"/>
      <c r="APB540" s="56"/>
      <c r="APC540" s="59"/>
      <c r="APD540" s="60"/>
      <c r="APE540" s="61"/>
      <c r="APF540" s="83"/>
      <c r="APG540" s="57"/>
      <c r="APH540" s="56"/>
      <c r="API540" s="59"/>
      <c r="APJ540" s="60"/>
      <c r="APK540" s="61"/>
      <c r="APL540" s="83"/>
      <c r="APM540" s="57"/>
      <c r="APN540" s="56"/>
      <c r="APO540" s="59"/>
      <c r="APP540" s="60"/>
      <c r="APQ540" s="61"/>
      <c r="APR540" s="83"/>
      <c r="APS540" s="57"/>
      <c r="APT540" s="56"/>
      <c r="APU540" s="59"/>
      <c r="APV540" s="60"/>
      <c r="APW540" s="61"/>
      <c r="APX540" s="83"/>
      <c r="APY540" s="57"/>
      <c r="APZ540" s="56"/>
      <c r="AQA540" s="59"/>
      <c r="AQB540" s="60"/>
      <c r="AQC540" s="61"/>
      <c r="AQD540" s="83"/>
      <c r="AQE540" s="57"/>
      <c r="AQF540" s="56"/>
      <c r="AQG540" s="59"/>
      <c r="AQH540" s="60"/>
      <c r="AQI540" s="61"/>
      <c r="AQJ540" s="83"/>
      <c r="AQK540" s="57"/>
      <c r="AQL540" s="56"/>
      <c r="AQM540" s="59"/>
      <c r="AQN540" s="60"/>
      <c r="AQO540" s="61"/>
      <c r="AQP540" s="83"/>
      <c r="AQQ540" s="57"/>
      <c r="AQR540" s="56"/>
      <c r="AQS540" s="59"/>
      <c r="AQT540" s="60"/>
      <c r="AQU540" s="61"/>
      <c r="AQV540" s="83"/>
      <c r="AQW540" s="57"/>
      <c r="AQX540" s="56"/>
      <c r="AQY540" s="59"/>
      <c r="AQZ540" s="60"/>
      <c r="ARA540" s="61"/>
      <c r="ARB540" s="83"/>
      <c r="ARC540" s="57"/>
      <c r="ARD540" s="56"/>
      <c r="ARE540" s="59"/>
      <c r="ARF540" s="60"/>
      <c r="ARG540" s="61"/>
      <c r="ARH540" s="83"/>
      <c r="ARI540" s="57"/>
      <c r="ARJ540" s="56"/>
      <c r="ARK540" s="59"/>
      <c r="ARL540" s="60"/>
      <c r="ARM540" s="61"/>
      <c r="ARN540" s="83"/>
      <c r="ARO540" s="57"/>
      <c r="ARP540" s="56"/>
      <c r="ARQ540" s="59"/>
      <c r="ARR540" s="60"/>
      <c r="ARS540" s="61"/>
      <c r="ART540" s="83"/>
      <c r="ARU540" s="57"/>
      <c r="ARV540" s="56"/>
      <c r="ARW540" s="59"/>
      <c r="ARX540" s="60"/>
      <c r="ARY540" s="61"/>
      <c r="ARZ540" s="83"/>
      <c r="ASA540" s="57"/>
      <c r="ASB540" s="56"/>
      <c r="ASC540" s="59"/>
      <c r="ASD540" s="60"/>
      <c r="ASE540" s="61"/>
      <c r="ASF540" s="83"/>
      <c r="ASG540" s="57"/>
      <c r="ASH540" s="56"/>
      <c r="ASI540" s="59"/>
      <c r="ASJ540" s="60"/>
      <c r="ASK540" s="61"/>
      <c r="ASL540" s="83"/>
      <c r="ASM540" s="57"/>
      <c r="ASN540" s="56"/>
      <c r="ASO540" s="59"/>
      <c r="ASP540" s="60"/>
      <c r="ASQ540" s="61"/>
      <c r="ASR540" s="83"/>
      <c r="ASS540" s="57"/>
      <c r="AST540" s="56"/>
      <c r="ASU540" s="59"/>
      <c r="ASV540" s="60"/>
      <c r="ASW540" s="61"/>
      <c r="ASX540" s="83"/>
      <c r="ASY540" s="57"/>
      <c r="ASZ540" s="56"/>
      <c r="ATA540" s="59"/>
      <c r="ATB540" s="60"/>
      <c r="ATC540" s="61"/>
      <c r="ATD540" s="83"/>
      <c r="ATE540" s="57"/>
      <c r="ATF540" s="56"/>
      <c r="ATG540" s="59"/>
      <c r="ATH540" s="60"/>
      <c r="ATI540" s="61"/>
      <c r="ATJ540" s="83"/>
      <c r="ATK540" s="57"/>
      <c r="ATL540" s="56"/>
      <c r="ATM540" s="59"/>
      <c r="ATN540" s="60"/>
      <c r="ATO540" s="61"/>
      <c r="ATP540" s="83"/>
      <c r="ATQ540" s="57"/>
      <c r="ATR540" s="56"/>
      <c r="ATS540" s="59"/>
      <c r="ATT540" s="60"/>
      <c r="ATU540" s="61"/>
      <c r="ATV540" s="83"/>
      <c r="ATW540" s="57"/>
      <c r="ATX540" s="56"/>
      <c r="ATY540" s="59"/>
      <c r="ATZ540" s="60"/>
      <c r="AUA540" s="61"/>
      <c r="AUB540" s="83"/>
      <c r="AUC540" s="57"/>
      <c r="AUD540" s="56"/>
      <c r="AUE540" s="59"/>
      <c r="AUF540" s="60"/>
      <c r="AUG540" s="61"/>
      <c r="AUH540" s="83"/>
      <c r="AUI540" s="57"/>
      <c r="AUJ540" s="56"/>
      <c r="AUK540" s="59"/>
      <c r="AUL540" s="60"/>
      <c r="AUM540" s="61"/>
      <c r="AUN540" s="83"/>
      <c r="AUO540" s="57"/>
      <c r="AUP540" s="56"/>
      <c r="AUQ540" s="59"/>
      <c r="AUR540" s="60"/>
      <c r="AUS540" s="61"/>
      <c r="AUT540" s="83"/>
      <c r="AUU540" s="57"/>
      <c r="AUV540" s="56"/>
      <c r="AUW540" s="59"/>
      <c r="AUX540" s="60"/>
      <c r="AUY540" s="61"/>
      <c r="AUZ540" s="83"/>
      <c r="AVA540" s="57"/>
      <c r="AVB540" s="56"/>
      <c r="AVC540" s="59"/>
      <c r="AVD540" s="60"/>
      <c r="AVE540" s="61"/>
      <c r="AVF540" s="83"/>
      <c r="AVG540" s="57"/>
      <c r="AVH540" s="56"/>
      <c r="AVI540" s="59"/>
      <c r="AVJ540" s="60"/>
      <c r="AVK540" s="61"/>
      <c r="AVL540" s="83"/>
      <c r="AVM540" s="57"/>
      <c r="AVN540" s="56"/>
      <c r="AVO540" s="59"/>
      <c r="AVP540" s="60"/>
      <c r="AVQ540" s="61"/>
      <c r="AVR540" s="83"/>
      <c r="AVS540" s="57"/>
      <c r="AVT540" s="56"/>
      <c r="AVU540" s="59"/>
      <c r="AVV540" s="60"/>
      <c r="AVW540" s="61"/>
      <c r="AVX540" s="83"/>
      <c r="AVY540" s="57"/>
      <c r="AVZ540" s="56"/>
      <c r="AWA540" s="59"/>
      <c r="AWB540" s="60"/>
      <c r="AWC540" s="61"/>
      <c r="AWD540" s="83"/>
      <c r="AWE540" s="57"/>
      <c r="AWF540" s="56"/>
      <c r="AWG540" s="59"/>
      <c r="AWH540" s="60"/>
      <c r="AWI540" s="61"/>
      <c r="AWJ540" s="83"/>
      <c r="AWK540" s="57"/>
      <c r="AWL540" s="56"/>
      <c r="AWM540" s="59"/>
      <c r="AWN540" s="60"/>
      <c r="AWO540" s="61"/>
      <c r="AWP540" s="83"/>
      <c r="AWQ540" s="57"/>
      <c r="AWR540" s="56"/>
      <c r="AWS540" s="59"/>
      <c r="AWT540" s="60"/>
      <c r="AWU540" s="61"/>
      <c r="AWV540" s="83"/>
      <c r="AWW540" s="57"/>
      <c r="AWX540" s="56"/>
      <c r="AWY540" s="59"/>
      <c r="AWZ540" s="60"/>
      <c r="AXA540" s="61"/>
      <c r="AXB540" s="83"/>
      <c r="AXC540" s="57"/>
      <c r="AXD540" s="56"/>
      <c r="AXE540" s="59"/>
      <c r="AXF540" s="60"/>
      <c r="AXG540" s="61"/>
      <c r="AXH540" s="83"/>
      <c r="AXI540" s="57"/>
      <c r="AXJ540" s="56"/>
      <c r="AXK540" s="59"/>
      <c r="AXL540" s="60"/>
      <c r="AXM540" s="61"/>
      <c r="AXN540" s="83"/>
      <c r="AXO540" s="57"/>
      <c r="AXP540" s="56"/>
      <c r="AXQ540" s="59"/>
      <c r="AXR540" s="60"/>
      <c r="AXS540" s="61"/>
      <c r="AXT540" s="83"/>
      <c r="AXU540" s="57"/>
      <c r="AXV540" s="56"/>
      <c r="AXW540" s="59"/>
      <c r="AXX540" s="60"/>
      <c r="AXY540" s="61"/>
      <c r="AXZ540" s="83"/>
      <c r="AYA540" s="57"/>
      <c r="AYB540" s="56"/>
      <c r="AYC540" s="59"/>
      <c r="AYD540" s="60"/>
      <c r="AYE540" s="61"/>
      <c r="AYF540" s="83"/>
      <c r="AYG540" s="57"/>
      <c r="AYH540" s="56"/>
      <c r="AYI540" s="59"/>
      <c r="AYJ540" s="60"/>
      <c r="AYK540" s="61"/>
      <c r="AYL540" s="83"/>
      <c r="AYM540" s="57"/>
      <c r="AYN540" s="56"/>
      <c r="AYO540" s="59"/>
      <c r="AYP540" s="60"/>
      <c r="AYQ540" s="61"/>
      <c r="AYR540" s="83"/>
      <c r="AYS540" s="57"/>
      <c r="AYT540" s="56"/>
      <c r="AYU540" s="59"/>
      <c r="AYV540" s="60"/>
      <c r="AYW540" s="61"/>
      <c r="AYX540" s="83"/>
      <c r="AYY540" s="57"/>
      <c r="AYZ540" s="56"/>
      <c r="AZA540" s="59"/>
      <c r="AZB540" s="60"/>
      <c r="AZC540" s="61"/>
      <c r="AZD540" s="83"/>
      <c r="AZE540" s="57"/>
      <c r="AZF540" s="56"/>
      <c r="AZG540" s="59"/>
      <c r="AZH540" s="60"/>
      <c r="AZI540" s="61"/>
      <c r="AZJ540" s="83"/>
      <c r="AZK540" s="57"/>
      <c r="AZL540" s="56"/>
      <c r="AZM540" s="59"/>
      <c r="AZN540" s="60"/>
      <c r="AZO540" s="61"/>
      <c r="AZP540" s="83"/>
      <c r="AZQ540" s="57"/>
      <c r="AZR540" s="56"/>
      <c r="AZS540" s="59"/>
      <c r="AZT540" s="60"/>
      <c r="AZU540" s="61"/>
      <c r="AZV540" s="83"/>
      <c r="AZW540" s="57"/>
      <c r="AZX540" s="56"/>
      <c r="AZY540" s="59"/>
      <c r="AZZ540" s="60"/>
      <c r="BAA540" s="61"/>
      <c r="BAB540" s="83"/>
      <c r="BAC540" s="57"/>
      <c r="BAD540" s="56"/>
      <c r="BAE540" s="59"/>
      <c r="BAF540" s="60"/>
      <c r="BAG540" s="61"/>
      <c r="BAH540" s="83"/>
      <c r="BAI540" s="57"/>
      <c r="BAJ540" s="56"/>
      <c r="BAK540" s="59"/>
      <c r="BAL540" s="60"/>
      <c r="BAM540" s="61"/>
      <c r="BAN540" s="83"/>
      <c r="BAO540" s="57"/>
      <c r="BAP540" s="56"/>
      <c r="BAQ540" s="59"/>
      <c r="BAR540" s="60"/>
      <c r="BAS540" s="61"/>
      <c r="BAT540" s="83"/>
      <c r="BAU540" s="57"/>
      <c r="BAV540" s="56"/>
      <c r="BAW540" s="59"/>
      <c r="BAX540" s="60"/>
      <c r="BAY540" s="61"/>
      <c r="BAZ540" s="83"/>
      <c r="BBA540" s="57"/>
      <c r="BBB540" s="56"/>
      <c r="BBC540" s="59"/>
      <c r="BBD540" s="60"/>
      <c r="BBE540" s="61"/>
      <c r="BBF540" s="83"/>
      <c r="BBG540" s="57"/>
      <c r="BBH540" s="56"/>
      <c r="BBI540" s="59"/>
      <c r="BBJ540" s="60"/>
      <c r="BBK540" s="61"/>
      <c r="BBL540" s="83"/>
      <c r="BBM540" s="57"/>
      <c r="BBN540" s="56"/>
      <c r="BBO540" s="59"/>
      <c r="BBP540" s="60"/>
      <c r="BBQ540" s="61"/>
      <c r="BBR540" s="83"/>
      <c r="BBS540" s="57"/>
      <c r="BBT540" s="56"/>
      <c r="BBU540" s="59"/>
      <c r="BBV540" s="60"/>
      <c r="BBW540" s="61"/>
      <c r="BBX540" s="83"/>
      <c r="BBY540" s="57"/>
      <c r="BBZ540" s="56"/>
      <c r="BCA540" s="59"/>
      <c r="BCB540" s="60"/>
      <c r="BCC540" s="61"/>
      <c r="BCD540" s="83"/>
      <c r="BCE540" s="57"/>
      <c r="BCF540" s="56"/>
      <c r="BCG540" s="59"/>
      <c r="BCH540" s="60"/>
      <c r="BCI540" s="61"/>
      <c r="BCJ540" s="83"/>
      <c r="BCK540" s="57"/>
      <c r="BCL540" s="56"/>
      <c r="BCM540" s="59"/>
      <c r="BCN540" s="60"/>
      <c r="BCO540" s="61"/>
      <c r="BCP540" s="83"/>
      <c r="BCQ540" s="57"/>
      <c r="BCR540" s="56"/>
      <c r="BCS540" s="59"/>
      <c r="BCT540" s="60"/>
      <c r="BCU540" s="61"/>
      <c r="BCV540" s="83"/>
      <c r="BCW540" s="57"/>
      <c r="BCX540" s="56"/>
      <c r="BCY540" s="59"/>
      <c r="BCZ540" s="60"/>
      <c r="BDA540" s="61"/>
      <c r="BDB540" s="83"/>
      <c r="BDC540" s="57"/>
      <c r="BDD540" s="56"/>
      <c r="BDE540" s="59"/>
      <c r="BDF540" s="60"/>
      <c r="BDG540" s="61"/>
      <c r="BDH540" s="83"/>
      <c r="BDI540" s="57"/>
      <c r="BDJ540" s="56"/>
      <c r="BDK540" s="59"/>
      <c r="BDL540" s="60"/>
      <c r="BDM540" s="61"/>
      <c r="BDN540" s="83"/>
      <c r="BDO540" s="57"/>
      <c r="BDP540" s="56"/>
      <c r="BDQ540" s="59"/>
      <c r="BDR540" s="60"/>
      <c r="BDS540" s="61"/>
      <c r="BDT540" s="83"/>
      <c r="BDU540" s="57"/>
      <c r="BDV540" s="56"/>
      <c r="BDW540" s="59"/>
      <c r="BDX540" s="60"/>
      <c r="BDY540" s="61"/>
      <c r="BDZ540" s="83"/>
      <c r="BEA540" s="57"/>
      <c r="BEB540" s="56"/>
      <c r="BEC540" s="59"/>
      <c r="BED540" s="60"/>
      <c r="BEE540" s="61"/>
      <c r="BEF540" s="83"/>
      <c r="BEG540" s="57"/>
      <c r="BEH540" s="56"/>
      <c r="BEI540" s="59"/>
      <c r="BEJ540" s="60"/>
      <c r="BEK540" s="61"/>
      <c r="BEL540" s="83"/>
      <c r="BEM540" s="57"/>
      <c r="BEN540" s="56"/>
      <c r="BEO540" s="59"/>
      <c r="BEP540" s="60"/>
      <c r="BEQ540" s="61"/>
      <c r="BER540" s="83"/>
      <c r="BES540" s="57"/>
      <c r="BET540" s="56"/>
      <c r="BEU540" s="59"/>
      <c r="BEV540" s="60"/>
      <c r="BEW540" s="61"/>
      <c r="BEX540" s="83"/>
      <c r="BEY540" s="57"/>
      <c r="BEZ540" s="56"/>
      <c r="BFA540" s="59"/>
      <c r="BFB540" s="60"/>
      <c r="BFC540" s="61"/>
      <c r="BFD540" s="83"/>
      <c r="BFE540" s="57"/>
      <c r="BFF540" s="56"/>
      <c r="BFG540" s="59"/>
      <c r="BFH540" s="60"/>
      <c r="BFI540" s="61"/>
      <c r="BFJ540" s="83"/>
      <c r="BFK540" s="57"/>
      <c r="BFL540" s="56"/>
      <c r="BFM540" s="59"/>
      <c r="BFN540" s="60"/>
      <c r="BFO540" s="61"/>
      <c r="BFP540" s="83"/>
      <c r="BFQ540" s="57"/>
      <c r="BFR540" s="56"/>
      <c r="BFS540" s="59"/>
      <c r="BFT540" s="60"/>
      <c r="BFU540" s="61"/>
      <c r="BFV540" s="83"/>
      <c r="BFW540" s="57"/>
      <c r="BFX540" s="56"/>
      <c r="BFY540" s="59"/>
      <c r="BFZ540" s="60"/>
      <c r="BGA540" s="61"/>
      <c r="BGB540" s="83"/>
      <c r="BGC540" s="57"/>
      <c r="BGD540" s="56"/>
      <c r="BGE540" s="59"/>
      <c r="BGF540" s="60"/>
      <c r="BGG540" s="61"/>
      <c r="BGH540" s="83"/>
      <c r="BGI540" s="57"/>
      <c r="BGJ540" s="56"/>
      <c r="BGK540" s="59"/>
      <c r="BGL540" s="60"/>
      <c r="BGM540" s="61"/>
      <c r="BGN540" s="83"/>
      <c r="BGO540" s="57"/>
      <c r="BGP540" s="56"/>
      <c r="BGQ540" s="59"/>
      <c r="BGR540" s="60"/>
      <c r="BGS540" s="61"/>
      <c r="BGT540" s="83"/>
      <c r="BGU540" s="57"/>
      <c r="BGV540" s="56"/>
      <c r="BGW540" s="59"/>
      <c r="BGX540" s="60"/>
      <c r="BGY540" s="61"/>
      <c r="BGZ540" s="83"/>
      <c r="BHA540" s="57"/>
      <c r="BHB540" s="56"/>
      <c r="BHC540" s="59"/>
      <c r="BHD540" s="60"/>
      <c r="BHE540" s="61"/>
      <c r="BHF540" s="83"/>
      <c r="BHG540" s="57"/>
      <c r="BHH540" s="56"/>
      <c r="BHI540" s="59"/>
      <c r="BHJ540" s="60"/>
      <c r="BHK540" s="61"/>
      <c r="BHL540" s="83"/>
      <c r="BHM540" s="57"/>
      <c r="BHN540" s="56"/>
      <c r="BHO540" s="59"/>
      <c r="BHP540" s="60"/>
      <c r="BHQ540" s="61"/>
      <c r="BHR540" s="83"/>
      <c r="BHS540" s="57"/>
      <c r="BHT540" s="56"/>
      <c r="BHU540" s="59"/>
      <c r="BHV540" s="60"/>
      <c r="BHW540" s="61"/>
      <c r="BHX540" s="83"/>
      <c r="BHY540" s="57"/>
      <c r="BHZ540" s="56"/>
      <c r="BIA540" s="59"/>
      <c r="BIB540" s="60"/>
      <c r="BIC540" s="61"/>
      <c r="BID540" s="83"/>
      <c r="BIE540" s="57"/>
      <c r="BIF540" s="56"/>
      <c r="BIG540" s="59"/>
      <c r="BIH540" s="60"/>
      <c r="BII540" s="61"/>
      <c r="BIJ540" s="83"/>
      <c r="BIK540" s="57"/>
      <c r="BIL540" s="56"/>
      <c r="BIM540" s="59"/>
      <c r="BIN540" s="60"/>
      <c r="BIO540" s="61"/>
      <c r="BIP540" s="83"/>
      <c r="BIQ540" s="57"/>
      <c r="BIR540" s="56"/>
      <c r="BIS540" s="59"/>
      <c r="BIT540" s="60"/>
      <c r="BIU540" s="61"/>
      <c r="BIV540" s="83"/>
      <c r="BIW540" s="57"/>
      <c r="BIX540" s="56"/>
      <c r="BIY540" s="59"/>
      <c r="BIZ540" s="60"/>
      <c r="BJA540" s="61"/>
      <c r="BJB540" s="83"/>
      <c r="BJC540" s="57"/>
      <c r="BJD540" s="56"/>
      <c r="BJE540" s="59"/>
      <c r="BJF540" s="60"/>
      <c r="BJG540" s="61"/>
      <c r="BJH540" s="83"/>
      <c r="BJI540" s="57"/>
      <c r="BJJ540" s="56"/>
      <c r="BJK540" s="59"/>
      <c r="BJL540" s="60"/>
      <c r="BJM540" s="61"/>
      <c r="BJN540" s="83"/>
      <c r="BJO540" s="57"/>
      <c r="BJP540" s="56"/>
      <c r="BJQ540" s="59"/>
      <c r="BJR540" s="60"/>
      <c r="BJS540" s="61"/>
      <c r="BJT540" s="83"/>
      <c r="BJU540" s="57"/>
      <c r="BJV540" s="56"/>
      <c r="BJW540" s="59"/>
      <c r="BJX540" s="60"/>
      <c r="BJY540" s="61"/>
      <c r="BJZ540" s="83"/>
      <c r="BKA540" s="57"/>
      <c r="BKB540" s="56"/>
      <c r="BKC540" s="59"/>
      <c r="BKD540" s="60"/>
      <c r="BKE540" s="61"/>
      <c r="BKF540" s="83"/>
      <c r="BKG540" s="57"/>
      <c r="BKH540" s="56"/>
      <c r="BKI540" s="59"/>
      <c r="BKJ540" s="60"/>
      <c r="BKK540" s="61"/>
      <c r="BKL540" s="83"/>
      <c r="BKM540" s="57"/>
      <c r="BKN540" s="56"/>
      <c r="BKO540" s="59"/>
      <c r="BKP540" s="60"/>
      <c r="BKQ540" s="61"/>
      <c r="BKR540" s="83"/>
      <c r="BKS540" s="57"/>
      <c r="BKT540" s="56"/>
      <c r="BKU540" s="59"/>
      <c r="BKV540" s="60"/>
      <c r="BKW540" s="61"/>
      <c r="BKX540" s="83"/>
      <c r="BKY540" s="57"/>
      <c r="BKZ540" s="56"/>
      <c r="BLA540" s="59"/>
      <c r="BLB540" s="60"/>
      <c r="BLC540" s="61"/>
      <c r="BLD540" s="83"/>
      <c r="BLE540" s="57"/>
      <c r="BLF540" s="56"/>
      <c r="BLG540" s="59"/>
      <c r="BLH540" s="60"/>
      <c r="BLI540" s="61"/>
      <c r="BLJ540" s="83"/>
      <c r="BLK540" s="57"/>
      <c r="BLL540" s="56"/>
      <c r="BLM540" s="59"/>
      <c r="BLN540" s="60"/>
      <c r="BLO540" s="61"/>
      <c r="BLP540" s="83"/>
      <c r="BLQ540" s="57"/>
      <c r="BLR540" s="56"/>
      <c r="BLS540" s="59"/>
      <c r="BLT540" s="60"/>
      <c r="BLU540" s="61"/>
      <c r="BLV540" s="83"/>
      <c r="BLW540" s="57"/>
      <c r="BLX540" s="56"/>
      <c r="BLY540" s="59"/>
      <c r="BLZ540" s="60"/>
      <c r="BMA540" s="61"/>
      <c r="BMB540" s="83"/>
      <c r="BMC540" s="57"/>
      <c r="BMD540" s="56"/>
      <c r="BME540" s="59"/>
      <c r="BMF540" s="60"/>
      <c r="BMG540" s="61"/>
      <c r="BMH540" s="83"/>
      <c r="BMI540" s="57"/>
      <c r="BMJ540" s="56"/>
      <c r="BMK540" s="59"/>
      <c r="BML540" s="60"/>
      <c r="BMM540" s="61"/>
      <c r="BMN540" s="83"/>
      <c r="BMO540" s="57"/>
      <c r="BMP540" s="56"/>
      <c r="BMQ540" s="59"/>
      <c r="BMR540" s="60"/>
      <c r="BMS540" s="61"/>
      <c r="BMT540" s="83"/>
      <c r="BMU540" s="57"/>
      <c r="BMV540" s="56"/>
      <c r="BMW540" s="59"/>
      <c r="BMX540" s="60"/>
      <c r="BMY540" s="61"/>
      <c r="BMZ540" s="83"/>
      <c r="BNA540" s="57"/>
      <c r="BNB540" s="56"/>
      <c r="BNC540" s="59"/>
      <c r="BND540" s="60"/>
      <c r="BNE540" s="61"/>
      <c r="BNF540" s="83"/>
      <c r="BNG540" s="57"/>
      <c r="BNH540" s="56"/>
      <c r="BNI540" s="59"/>
      <c r="BNJ540" s="60"/>
      <c r="BNK540" s="61"/>
      <c r="BNL540" s="83"/>
      <c r="BNM540" s="57"/>
      <c r="BNN540" s="56"/>
      <c r="BNO540" s="59"/>
      <c r="BNP540" s="60"/>
      <c r="BNQ540" s="61"/>
      <c r="BNR540" s="83"/>
      <c r="BNS540" s="57"/>
      <c r="BNT540" s="56"/>
      <c r="BNU540" s="59"/>
      <c r="BNV540" s="60"/>
      <c r="BNW540" s="61"/>
      <c r="BNX540" s="83"/>
      <c r="BNY540" s="57"/>
      <c r="BNZ540" s="56"/>
      <c r="BOA540" s="59"/>
      <c r="BOB540" s="60"/>
      <c r="BOC540" s="61"/>
      <c r="BOD540" s="83"/>
      <c r="BOE540" s="57"/>
      <c r="BOF540" s="56"/>
      <c r="BOG540" s="59"/>
      <c r="BOH540" s="60"/>
      <c r="BOI540" s="61"/>
      <c r="BOJ540" s="83"/>
      <c r="BOK540" s="57"/>
      <c r="BOL540" s="56"/>
      <c r="BOM540" s="59"/>
      <c r="BON540" s="60"/>
      <c r="BOO540" s="61"/>
      <c r="BOP540" s="83"/>
      <c r="BOQ540" s="57"/>
      <c r="BOR540" s="56"/>
      <c r="BOS540" s="59"/>
      <c r="BOT540" s="60"/>
      <c r="BOU540" s="61"/>
      <c r="BOV540" s="83"/>
      <c r="BOW540" s="57"/>
      <c r="BOX540" s="56"/>
      <c r="BOY540" s="59"/>
      <c r="BOZ540" s="60"/>
      <c r="BPA540" s="61"/>
      <c r="BPB540" s="83"/>
      <c r="BPC540" s="57"/>
      <c r="BPD540" s="56"/>
      <c r="BPE540" s="59"/>
      <c r="BPF540" s="60"/>
      <c r="BPG540" s="61"/>
      <c r="BPH540" s="83"/>
      <c r="BPI540" s="57"/>
      <c r="BPJ540" s="56"/>
      <c r="BPK540" s="59"/>
      <c r="BPL540" s="60"/>
      <c r="BPM540" s="61"/>
      <c r="BPN540" s="83"/>
      <c r="BPO540" s="57"/>
      <c r="BPP540" s="56"/>
      <c r="BPQ540" s="59"/>
      <c r="BPR540" s="60"/>
      <c r="BPS540" s="61"/>
      <c r="BPT540" s="83"/>
      <c r="BPU540" s="57"/>
      <c r="BPV540" s="56"/>
      <c r="BPW540" s="59"/>
      <c r="BPX540" s="60"/>
      <c r="BPY540" s="61"/>
      <c r="BPZ540" s="83"/>
      <c r="BQA540" s="57"/>
      <c r="BQB540" s="56"/>
      <c r="BQC540" s="59"/>
      <c r="BQD540" s="60"/>
      <c r="BQE540" s="61"/>
      <c r="BQF540" s="83"/>
      <c r="BQG540" s="57"/>
      <c r="BQH540" s="56"/>
      <c r="BQI540" s="59"/>
      <c r="BQJ540" s="60"/>
      <c r="BQK540" s="61"/>
      <c r="BQL540" s="83"/>
      <c r="BQM540" s="57"/>
      <c r="BQN540" s="56"/>
      <c r="BQO540" s="59"/>
      <c r="BQP540" s="60"/>
      <c r="BQQ540" s="61"/>
      <c r="BQR540" s="83"/>
      <c r="BQS540" s="57"/>
      <c r="BQT540" s="56"/>
      <c r="BQU540" s="59"/>
      <c r="BQV540" s="60"/>
      <c r="BQW540" s="61"/>
      <c r="BQX540" s="83"/>
      <c r="BQY540" s="57"/>
      <c r="BQZ540" s="56"/>
      <c r="BRA540" s="59"/>
      <c r="BRB540" s="60"/>
      <c r="BRC540" s="61"/>
      <c r="BRD540" s="83"/>
      <c r="BRE540" s="57"/>
      <c r="BRF540" s="56"/>
      <c r="BRG540" s="59"/>
      <c r="BRH540" s="60"/>
      <c r="BRI540" s="61"/>
      <c r="BRJ540" s="83"/>
      <c r="BRK540" s="57"/>
      <c r="BRL540" s="56"/>
      <c r="BRM540" s="59"/>
      <c r="BRN540" s="60"/>
      <c r="BRO540" s="61"/>
      <c r="BRP540" s="83"/>
      <c r="BRQ540" s="57"/>
      <c r="BRR540" s="56"/>
      <c r="BRS540" s="59"/>
      <c r="BRT540" s="60"/>
      <c r="BRU540" s="61"/>
      <c r="BRV540" s="83"/>
      <c r="BRW540" s="57"/>
      <c r="BRX540" s="56"/>
      <c r="BRY540" s="59"/>
      <c r="BRZ540" s="60"/>
      <c r="BSA540" s="61"/>
      <c r="BSB540" s="83"/>
      <c r="BSC540" s="57"/>
      <c r="BSD540" s="56"/>
      <c r="BSE540" s="59"/>
      <c r="BSF540" s="60"/>
      <c r="BSG540" s="61"/>
      <c r="BSH540" s="83"/>
      <c r="BSI540" s="57"/>
      <c r="BSJ540" s="56"/>
      <c r="BSK540" s="59"/>
      <c r="BSL540" s="60"/>
      <c r="BSM540" s="61"/>
      <c r="BSN540" s="83"/>
      <c r="BSO540" s="57"/>
      <c r="BSP540" s="56"/>
      <c r="BSQ540" s="59"/>
      <c r="BSR540" s="60"/>
      <c r="BSS540" s="61"/>
      <c r="BST540" s="83"/>
      <c r="BSU540" s="57"/>
      <c r="BSV540" s="56"/>
      <c r="BSW540" s="59"/>
      <c r="BSX540" s="60"/>
      <c r="BSY540" s="61"/>
      <c r="BSZ540" s="83"/>
      <c r="BTA540" s="57"/>
      <c r="BTB540" s="56"/>
      <c r="BTC540" s="59"/>
      <c r="BTD540" s="60"/>
      <c r="BTE540" s="61"/>
      <c r="BTF540" s="83"/>
      <c r="BTG540" s="57"/>
      <c r="BTH540" s="56"/>
      <c r="BTI540" s="59"/>
      <c r="BTJ540" s="60"/>
      <c r="BTK540" s="61"/>
      <c r="BTL540" s="83"/>
      <c r="BTM540" s="57"/>
      <c r="BTN540" s="56"/>
      <c r="BTO540" s="59"/>
      <c r="BTP540" s="60"/>
      <c r="BTQ540" s="61"/>
      <c r="BTR540" s="83"/>
      <c r="BTS540" s="57"/>
      <c r="BTT540" s="56"/>
      <c r="BTU540" s="59"/>
      <c r="BTV540" s="60"/>
      <c r="BTW540" s="61"/>
      <c r="BTX540" s="83"/>
      <c r="BTY540" s="57"/>
      <c r="BTZ540" s="56"/>
      <c r="BUA540" s="59"/>
      <c r="BUB540" s="60"/>
      <c r="BUC540" s="61"/>
      <c r="BUD540" s="83"/>
      <c r="BUE540" s="57"/>
      <c r="BUF540" s="56"/>
      <c r="BUG540" s="59"/>
      <c r="BUH540" s="60"/>
      <c r="BUI540" s="61"/>
      <c r="BUJ540" s="83"/>
      <c r="BUK540" s="57"/>
      <c r="BUL540" s="56"/>
      <c r="BUM540" s="59"/>
      <c r="BUN540" s="60"/>
      <c r="BUO540" s="61"/>
      <c r="BUP540" s="83"/>
      <c r="BUQ540" s="57"/>
      <c r="BUR540" s="56"/>
      <c r="BUS540" s="59"/>
      <c r="BUT540" s="60"/>
      <c r="BUU540" s="61"/>
      <c r="BUV540" s="83"/>
      <c r="BUW540" s="57"/>
      <c r="BUX540" s="56"/>
      <c r="BUY540" s="59"/>
      <c r="BUZ540" s="60"/>
      <c r="BVA540" s="61"/>
      <c r="BVB540" s="83"/>
      <c r="BVC540" s="57"/>
      <c r="BVD540" s="56"/>
      <c r="BVE540" s="59"/>
      <c r="BVF540" s="60"/>
      <c r="BVG540" s="61"/>
      <c r="BVH540" s="83"/>
      <c r="BVI540" s="57"/>
      <c r="BVJ540" s="56"/>
      <c r="BVK540" s="59"/>
      <c r="BVL540" s="60"/>
      <c r="BVM540" s="61"/>
      <c r="BVN540" s="83"/>
      <c r="BVO540" s="57"/>
      <c r="BVP540" s="56"/>
      <c r="BVQ540" s="59"/>
      <c r="BVR540" s="60"/>
      <c r="BVS540" s="61"/>
      <c r="BVT540" s="83"/>
      <c r="BVU540" s="57"/>
      <c r="BVV540" s="56"/>
      <c r="BVW540" s="59"/>
      <c r="BVX540" s="60"/>
      <c r="BVY540" s="61"/>
      <c r="BVZ540" s="83"/>
      <c r="BWA540" s="57"/>
      <c r="BWB540" s="56"/>
      <c r="BWC540" s="59"/>
      <c r="BWD540" s="60"/>
      <c r="BWE540" s="61"/>
      <c r="BWF540" s="83"/>
      <c r="BWG540" s="57"/>
      <c r="BWH540" s="56"/>
      <c r="BWI540" s="59"/>
      <c r="BWJ540" s="60"/>
      <c r="BWK540" s="61"/>
      <c r="BWL540" s="83"/>
      <c r="BWM540" s="57"/>
      <c r="BWN540" s="56"/>
      <c r="BWO540" s="59"/>
      <c r="BWP540" s="60"/>
      <c r="BWQ540" s="61"/>
      <c r="BWR540" s="83"/>
      <c r="BWS540" s="57"/>
      <c r="BWT540" s="56"/>
      <c r="BWU540" s="59"/>
      <c r="BWV540" s="60"/>
      <c r="BWW540" s="61"/>
      <c r="BWX540" s="83"/>
      <c r="BWY540" s="57"/>
      <c r="BWZ540" s="56"/>
      <c r="BXA540" s="59"/>
      <c r="BXB540" s="60"/>
      <c r="BXC540" s="61"/>
      <c r="BXD540" s="83"/>
      <c r="BXE540" s="57"/>
      <c r="BXF540" s="56"/>
      <c r="BXG540" s="59"/>
      <c r="BXH540" s="60"/>
      <c r="BXI540" s="61"/>
      <c r="BXJ540" s="83"/>
      <c r="BXK540" s="57"/>
      <c r="BXL540" s="56"/>
      <c r="BXM540" s="59"/>
      <c r="BXN540" s="60"/>
      <c r="BXO540" s="61"/>
      <c r="BXP540" s="83"/>
      <c r="BXQ540" s="57"/>
      <c r="BXR540" s="56"/>
      <c r="BXS540" s="59"/>
      <c r="BXT540" s="60"/>
      <c r="BXU540" s="61"/>
      <c r="BXV540" s="83"/>
      <c r="BXW540" s="57"/>
      <c r="BXX540" s="56"/>
      <c r="BXY540" s="59"/>
      <c r="BXZ540" s="60"/>
      <c r="BYA540" s="61"/>
      <c r="BYB540" s="83"/>
      <c r="BYC540" s="57"/>
      <c r="BYD540" s="56"/>
      <c r="BYE540" s="59"/>
      <c r="BYF540" s="60"/>
      <c r="BYG540" s="61"/>
      <c r="BYH540" s="83"/>
      <c r="BYI540" s="57"/>
      <c r="BYJ540" s="56"/>
      <c r="BYK540" s="59"/>
      <c r="BYL540" s="60"/>
      <c r="BYM540" s="61"/>
      <c r="BYN540" s="83"/>
      <c r="BYO540" s="57"/>
      <c r="BYP540" s="56"/>
      <c r="BYQ540" s="59"/>
      <c r="BYR540" s="60"/>
      <c r="BYS540" s="61"/>
      <c r="BYT540" s="83"/>
      <c r="BYU540" s="57"/>
      <c r="BYV540" s="56"/>
      <c r="BYW540" s="59"/>
      <c r="BYX540" s="60"/>
      <c r="BYY540" s="61"/>
      <c r="BYZ540" s="83"/>
      <c r="BZA540" s="57"/>
      <c r="BZB540" s="56"/>
      <c r="BZC540" s="59"/>
      <c r="BZD540" s="60"/>
      <c r="BZE540" s="61"/>
      <c r="BZF540" s="83"/>
      <c r="BZG540" s="57"/>
      <c r="BZH540" s="56"/>
      <c r="BZI540" s="59"/>
      <c r="BZJ540" s="60"/>
      <c r="BZK540" s="61"/>
      <c r="BZL540" s="83"/>
      <c r="BZM540" s="57"/>
      <c r="BZN540" s="56"/>
      <c r="BZO540" s="59"/>
      <c r="BZP540" s="60"/>
      <c r="BZQ540" s="61"/>
      <c r="BZR540" s="83"/>
      <c r="BZS540" s="57"/>
      <c r="BZT540" s="56"/>
      <c r="BZU540" s="59"/>
      <c r="BZV540" s="60"/>
      <c r="BZW540" s="61"/>
      <c r="BZX540" s="83"/>
      <c r="BZY540" s="57"/>
      <c r="BZZ540" s="56"/>
      <c r="CAA540" s="59"/>
      <c r="CAB540" s="60"/>
      <c r="CAC540" s="61"/>
      <c r="CAD540" s="83"/>
      <c r="CAE540" s="57"/>
      <c r="CAF540" s="56"/>
      <c r="CAG540" s="59"/>
      <c r="CAH540" s="60"/>
      <c r="CAI540" s="61"/>
      <c r="CAJ540" s="83"/>
      <c r="CAK540" s="57"/>
      <c r="CAL540" s="56"/>
      <c r="CAM540" s="59"/>
      <c r="CAN540" s="60"/>
      <c r="CAO540" s="61"/>
      <c r="CAP540" s="83"/>
      <c r="CAQ540" s="57"/>
      <c r="CAR540" s="56"/>
      <c r="CAS540" s="59"/>
      <c r="CAT540" s="60"/>
      <c r="CAU540" s="61"/>
      <c r="CAV540" s="83"/>
      <c r="CAW540" s="57"/>
      <c r="CAX540" s="56"/>
      <c r="CAY540" s="59"/>
      <c r="CAZ540" s="60"/>
      <c r="CBA540" s="61"/>
      <c r="CBB540" s="83"/>
      <c r="CBC540" s="57"/>
      <c r="CBD540" s="56"/>
      <c r="CBE540" s="59"/>
      <c r="CBF540" s="60"/>
      <c r="CBG540" s="61"/>
      <c r="CBH540" s="83"/>
      <c r="CBI540" s="57"/>
      <c r="CBJ540" s="56"/>
      <c r="CBK540" s="59"/>
      <c r="CBL540" s="60"/>
      <c r="CBM540" s="61"/>
      <c r="CBN540" s="83"/>
      <c r="CBO540" s="57"/>
      <c r="CBP540" s="56"/>
      <c r="CBQ540" s="59"/>
      <c r="CBR540" s="60"/>
      <c r="CBS540" s="61"/>
      <c r="CBT540" s="83"/>
      <c r="CBU540" s="57"/>
      <c r="CBV540" s="56"/>
      <c r="CBW540" s="59"/>
      <c r="CBX540" s="60"/>
      <c r="CBY540" s="61"/>
      <c r="CBZ540" s="83"/>
      <c r="CCA540" s="57"/>
      <c r="CCB540" s="56"/>
      <c r="CCC540" s="59"/>
      <c r="CCD540" s="60"/>
      <c r="CCE540" s="61"/>
      <c r="CCF540" s="83"/>
      <c r="CCG540" s="57"/>
      <c r="CCH540" s="56"/>
      <c r="CCI540" s="59"/>
      <c r="CCJ540" s="60"/>
      <c r="CCK540" s="61"/>
      <c r="CCL540" s="83"/>
      <c r="CCM540" s="57"/>
      <c r="CCN540" s="56"/>
      <c r="CCO540" s="59"/>
      <c r="CCP540" s="60"/>
      <c r="CCQ540" s="61"/>
      <c r="CCR540" s="83"/>
      <c r="CCS540" s="57"/>
      <c r="CCT540" s="56"/>
      <c r="CCU540" s="59"/>
      <c r="CCV540" s="60"/>
      <c r="CCW540" s="61"/>
      <c r="CCX540" s="83"/>
      <c r="CCY540" s="57"/>
      <c r="CCZ540" s="56"/>
      <c r="CDA540" s="59"/>
      <c r="CDB540" s="60"/>
      <c r="CDC540" s="61"/>
      <c r="CDD540" s="83"/>
      <c r="CDE540" s="57"/>
      <c r="CDF540" s="56"/>
      <c r="CDG540" s="59"/>
      <c r="CDH540" s="60"/>
      <c r="CDI540" s="61"/>
      <c r="CDJ540" s="83"/>
      <c r="CDK540" s="57"/>
      <c r="CDL540" s="56"/>
      <c r="CDM540" s="59"/>
      <c r="CDN540" s="60"/>
      <c r="CDO540" s="61"/>
      <c r="CDP540" s="83"/>
      <c r="CDQ540" s="57"/>
      <c r="CDR540" s="56"/>
      <c r="CDS540" s="59"/>
      <c r="CDT540" s="60"/>
      <c r="CDU540" s="61"/>
      <c r="CDV540" s="83"/>
      <c r="CDW540" s="57"/>
      <c r="CDX540" s="56"/>
      <c r="CDY540" s="59"/>
      <c r="CDZ540" s="60"/>
      <c r="CEA540" s="61"/>
      <c r="CEB540" s="83"/>
      <c r="CEC540" s="57"/>
      <c r="CED540" s="56"/>
      <c r="CEE540" s="59"/>
      <c r="CEF540" s="60"/>
      <c r="CEG540" s="61"/>
      <c r="CEH540" s="83"/>
      <c r="CEI540" s="57"/>
      <c r="CEJ540" s="56"/>
      <c r="CEK540" s="59"/>
      <c r="CEL540" s="60"/>
      <c r="CEM540" s="61"/>
      <c r="CEN540" s="83"/>
      <c r="CEO540" s="57"/>
      <c r="CEP540" s="56"/>
      <c r="CEQ540" s="59"/>
      <c r="CER540" s="60"/>
      <c r="CES540" s="61"/>
      <c r="CET540" s="83"/>
      <c r="CEU540" s="57"/>
      <c r="CEV540" s="56"/>
      <c r="CEW540" s="59"/>
      <c r="CEX540" s="60"/>
      <c r="CEY540" s="61"/>
      <c r="CEZ540" s="83"/>
      <c r="CFA540" s="57"/>
      <c r="CFB540" s="56"/>
      <c r="CFC540" s="59"/>
      <c r="CFD540" s="60"/>
      <c r="CFE540" s="61"/>
      <c r="CFF540" s="83"/>
      <c r="CFG540" s="57"/>
      <c r="CFH540" s="56"/>
      <c r="CFI540" s="59"/>
      <c r="CFJ540" s="60"/>
      <c r="CFK540" s="61"/>
      <c r="CFL540" s="83"/>
      <c r="CFM540" s="57"/>
      <c r="CFN540" s="56"/>
      <c r="CFO540" s="59"/>
      <c r="CFP540" s="60"/>
      <c r="CFQ540" s="61"/>
      <c r="CFR540" s="83"/>
      <c r="CFS540" s="57"/>
      <c r="CFT540" s="56"/>
      <c r="CFU540" s="59"/>
      <c r="CFV540" s="60"/>
      <c r="CFW540" s="61"/>
      <c r="CFX540" s="83"/>
      <c r="CFY540" s="57"/>
      <c r="CFZ540" s="56"/>
      <c r="CGA540" s="59"/>
      <c r="CGB540" s="60"/>
      <c r="CGC540" s="61"/>
      <c r="CGD540" s="83"/>
      <c r="CGE540" s="57"/>
      <c r="CGF540" s="56"/>
      <c r="CGG540" s="59"/>
      <c r="CGH540" s="60"/>
      <c r="CGI540" s="61"/>
      <c r="CGJ540" s="83"/>
      <c r="CGK540" s="57"/>
      <c r="CGL540" s="56"/>
      <c r="CGM540" s="59"/>
      <c r="CGN540" s="60"/>
      <c r="CGO540" s="61"/>
      <c r="CGP540" s="83"/>
      <c r="CGQ540" s="57"/>
      <c r="CGR540" s="56"/>
      <c r="CGS540" s="59"/>
      <c r="CGT540" s="60"/>
      <c r="CGU540" s="61"/>
      <c r="CGV540" s="83"/>
      <c r="CGW540" s="57"/>
      <c r="CGX540" s="56"/>
      <c r="CGY540" s="59"/>
      <c r="CGZ540" s="60"/>
      <c r="CHA540" s="61"/>
      <c r="CHB540" s="83"/>
      <c r="CHC540" s="57"/>
      <c r="CHD540" s="56"/>
      <c r="CHE540" s="59"/>
      <c r="CHF540" s="60"/>
      <c r="CHG540" s="61"/>
      <c r="CHH540" s="83"/>
      <c r="CHI540" s="57"/>
      <c r="CHJ540" s="56"/>
      <c r="CHK540" s="59"/>
      <c r="CHL540" s="60"/>
      <c r="CHM540" s="61"/>
      <c r="CHN540" s="83"/>
      <c r="CHO540" s="57"/>
      <c r="CHP540" s="56"/>
      <c r="CHQ540" s="59"/>
      <c r="CHR540" s="60"/>
      <c r="CHS540" s="61"/>
      <c r="CHT540" s="83"/>
      <c r="CHU540" s="57"/>
      <c r="CHV540" s="56"/>
      <c r="CHW540" s="59"/>
      <c r="CHX540" s="60"/>
      <c r="CHY540" s="61"/>
      <c r="CHZ540" s="83"/>
      <c r="CIA540" s="57"/>
      <c r="CIB540" s="56"/>
      <c r="CIC540" s="59"/>
      <c r="CID540" s="60"/>
      <c r="CIE540" s="61"/>
      <c r="CIF540" s="83"/>
      <c r="CIG540" s="57"/>
      <c r="CIH540" s="56"/>
      <c r="CII540" s="59"/>
      <c r="CIJ540" s="60"/>
      <c r="CIK540" s="61"/>
      <c r="CIL540" s="83"/>
      <c r="CIM540" s="57"/>
      <c r="CIN540" s="56"/>
      <c r="CIO540" s="59"/>
      <c r="CIP540" s="60"/>
      <c r="CIQ540" s="61"/>
      <c r="CIR540" s="83"/>
      <c r="CIS540" s="57"/>
      <c r="CIT540" s="56"/>
      <c r="CIU540" s="59"/>
      <c r="CIV540" s="60"/>
      <c r="CIW540" s="61"/>
      <c r="CIX540" s="83"/>
      <c r="CIY540" s="57"/>
      <c r="CIZ540" s="56"/>
      <c r="CJA540" s="59"/>
      <c r="CJB540" s="60"/>
      <c r="CJC540" s="61"/>
      <c r="CJD540" s="83"/>
      <c r="CJE540" s="57"/>
      <c r="CJF540" s="56"/>
      <c r="CJG540" s="59"/>
      <c r="CJH540" s="60"/>
      <c r="CJI540" s="61"/>
      <c r="CJJ540" s="83"/>
      <c r="CJK540" s="57"/>
      <c r="CJL540" s="56"/>
      <c r="CJM540" s="59"/>
      <c r="CJN540" s="60"/>
      <c r="CJO540" s="61"/>
      <c r="CJP540" s="83"/>
      <c r="CJQ540" s="57"/>
      <c r="CJR540" s="56"/>
      <c r="CJS540" s="59"/>
      <c r="CJT540" s="60"/>
      <c r="CJU540" s="61"/>
      <c r="CJV540" s="83"/>
      <c r="CJW540" s="57"/>
      <c r="CJX540" s="56"/>
      <c r="CJY540" s="59"/>
      <c r="CJZ540" s="60"/>
      <c r="CKA540" s="61"/>
      <c r="CKB540" s="83"/>
      <c r="CKC540" s="57"/>
      <c r="CKD540" s="56"/>
      <c r="CKE540" s="59"/>
      <c r="CKF540" s="60"/>
      <c r="CKG540" s="61"/>
      <c r="CKH540" s="83"/>
      <c r="CKI540" s="57"/>
      <c r="CKJ540" s="56"/>
      <c r="CKK540" s="59"/>
      <c r="CKL540" s="60"/>
      <c r="CKM540" s="61"/>
      <c r="CKN540" s="83"/>
      <c r="CKO540" s="57"/>
      <c r="CKP540" s="56"/>
      <c r="CKQ540" s="59"/>
      <c r="CKR540" s="60"/>
      <c r="CKS540" s="61"/>
      <c r="CKT540" s="83"/>
      <c r="CKU540" s="57"/>
      <c r="CKV540" s="56"/>
      <c r="CKW540" s="59"/>
      <c r="CKX540" s="60"/>
      <c r="CKY540" s="61"/>
      <c r="CKZ540" s="83"/>
      <c r="CLA540" s="57"/>
      <c r="CLB540" s="56"/>
      <c r="CLC540" s="59"/>
      <c r="CLD540" s="60"/>
      <c r="CLE540" s="61"/>
      <c r="CLF540" s="83"/>
      <c r="CLG540" s="57"/>
      <c r="CLH540" s="56"/>
      <c r="CLI540" s="59"/>
      <c r="CLJ540" s="60"/>
      <c r="CLK540" s="61"/>
      <c r="CLL540" s="83"/>
      <c r="CLM540" s="57"/>
      <c r="CLN540" s="56"/>
      <c r="CLO540" s="59"/>
      <c r="CLP540" s="60"/>
      <c r="CLQ540" s="61"/>
      <c r="CLR540" s="83"/>
      <c r="CLS540" s="57"/>
      <c r="CLT540" s="56"/>
      <c r="CLU540" s="59"/>
      <c r="CLV540" s="60"/>
      <c r="CLW540" s="61"/>
      <c r="CLX540" s="83"/>
      <c r="CLY540" s="57"/>
      <c r="CLZ540" s="56"/>
      <c r="CMA540" s="59"/>
      <c r="CMB540" s="60"/>
      <c r="CMC540" s="61"/>
      <c r="CMD540" s="83"/>
      <c r="CME540" s="57"/>
      <c r="CMF540" s="56"/>
      <c r="CMG540" s="59"/>
      <c r="CMH540" s="60"/>
      <c r="CMI540" s="61"/>
      <c r="CMJ540" s="83"/>
      <c r="CMK540" s="57"/>
      <c r="CML540" s="56"/>
      <c r="CMM540" s="59"/>
      <c r="CMN540" s="60"/>
      <c r="CMO540" s="61"/>
      <c r="CMP540" s="83"/>
      <c r="CMQ540" s="57"/>
      <c r="CMR540" s="56"/>
      <c r="CMS540" s="59"/>
      <c r="CMT540" s="60"/>
      <c r="CMU540" s="61"/>
      <c r="CMV540" s="83"/>
      <c r="CMW540" s="57"/>
      <c r="CMX540" s="56"/>
      <c r="CMY540" s="59"/>
      <c r="CMZ540" s="60"/>
      <c r="CNA540" s="61"/>
      <c r="CNB540" s="83"/>
      <c r="CNC540" s="57"/>
      <c r="CND540" s="56"/>
      <c r="CNE540" s="59"/>
      <c r="CNF540" s="60"/>
      <c r="CNG540" s="61"/>
      <c r="CNH540" s="83"/>
      <c r="CNI540" s="57"/>
      <c r="CNJ540" s="56"/>
      <c r="CNK540" s="59"/>
      <c r="CNL540" s="60"/>
      <c r="CNM540" s="61"/>
      <c r="CNN540" s="83"/>
      <c r="CNO540" s="57"/>
      <c r="CNP540" s="56"/>
      <c r="CNQ540" s="59"/>
      <c r="CNR540" s="60"/>
      <c r="CNS540" s="61"/>
      <c r="CNT540" s="83"/>
      <c r="CNU540" s="57"/>
      <c r="CNV540" s="56"/>
      <c r="CNW540" s="59"/>
      <c r="CNX540" s="60"/>
      <c r="CNY540" s="61"/>
      <c r="CNZ540" s="83"/>
      <c r="COA540" s="57"/>
      <c r="COB540" s="56"/>
      <c r="COC540" s="59"/>
      <c r="COD540" s="60"/>
      <c r="COE540" s="61"/>
      <c r="COF540" s="83"/>
      <c r="COG540" s="57"/>
      <c r="COH540" s="56"/>
      <c r="COI540" s="59"/>
      <c r="COJ540" s="60"/>
      <c r="COK540" s="61"/>
      <c r="COL540" s="83"/>
      <c r="COM540" s="57"/>
      <c r="CON540" s="56"/>
      <c r="COO540" s="59"/>
      <c r="COP540" s="60"/>
      <c r="COQ540" s="61"/>
      <c r="COR540" s="83"/>
      <c r="COS540" s="57"/>
      <c r="COT540" s="56"/>
      <c r="COU540" s="59"/>
      <c r="COV540" s="60"/>
      <c r="COW540" s="61"/>
      <c r="COX540" s="83"/>
      <c r="COY540" s="57"/>
      <c r="COZ540" s="56"/>
      <c r="CPA540" s="59"/>
      <c r="CPB540" s="60"/>
      <c r="CPC540" s="61"/>
      <c r="CPD540" s="83"/>
      <c r="CPE540" s="57"/>
      <c r="CPF540" s="56"/>
      <c r="CPG540" s="59"/>
      <c r="CPH540" s="60"/>
      <c r="CPI540" s="61"/>
      <c r="CPJ540" s="83"/>
      <c r="CPK540" s="57"/>
      <c r="CPL540" s="56"/>
      <c r="CPM540" s="59"/>
      <c r="CPN540" s="60"/>
      <c r="CPO540" s="61"/>
      <c r="CPP540" s="83"/>
      <c r="CPQ540" s="57"/>
      <c r="CPR540" s="56"/>
      <c r="CPS540" s="59"/>
      <c r="CPT540" s="60"/>
      <c r="CPU540" s="61"/>
      <c r="CPV540" s="83"/>
      <c r="CPW540" s="57"/>
      <c r="CPX540" s="56"/>
      <c r="CPY540" s="59"/>
      <c r="CPZ540" s="60"/>
      <c r="CQA540" s="61"/>
      <c r="CQB540" s="83"/>
      <c r="CQC540" s="57"/>
      <c r="CQD540" s="56"/>
      <c r="CQE540" s="59"/>
      <c r="CQF540" s="60"/>
      <c r="CQG540" s="61"/>
      <c r="CQH540" s="83"/>
      <c r="CQI540" s="57"/>
      <c r="CQJ540" s="56"/>
      <c r="CQK540" s="59"/>
      <c r="CQL540" s="60"/>
      <c r="CQM540" s="61"/>
      <c r="CQN540" s="83"/>
      <c r="CQO540" s="57"/>
      <c r="CQP540" s="56"/>
      <c r="CQQ540" s="59"/>
      <c r="CQR540" s="60"/>
      <c r="CQS540" s="61"/>
      <c r="CQT540" s="83"/>
      <c r="CQU540" s="57"/>
      <c r="CQV540" s="56"/>
      <c r="CQW540" s="59"/>
      <c r="CQX540" s="60"/>
      <c r="CQY540" s="61"/>
      <c r="CQZ540" s="83"/>
      <c r="CRA540" s="57"/>
      <c r="CRB540" s="56"/>
      <c r="CRC540" s="59"/>
      <c r="CRD540" s="60"/>
      <c r="CRE540" s="61"/>
      <c r="CRF540" s="83"/>
      <c r="CRG540" s="57"/>
      <c r="CRH540" s="56"/>
      <c r="CRI540" s="59"/>
      <c r="CRJ540" s="60"/>
      <c r="CRK540" s="61"/>
      <c r="CRL540" s="83"/>
      <c r="CRM540" s="57"/>
      <c r="CRN540" s="56"/>
      <c r="CRO540" s="59"/>
      <c r="CRP540" s="60"/>
      <c r="CRQ540" s="61"/>
      <c r="CRR540" s="83"/>
      <c r="CRS540" s="57"/>
      <c r="CRT540" s="56"/>
      <c r="CRU540" s="59"/>
      <c r="CRV540" s="60"/>
      <c r="CRW540" s="61"/>
      <c r="CRX540" s="83"/>
      <c r="CRY540" s="57"/>
      <c r="CRZ540" s="56"/>
      <c r="CSA540" s="59"/>
      <c r="CSB540" s="60"/>
      <c r="CSC540" s="61"/>
      <c r="CSD540" s="83"/>
      <c r="CSE540" s="57"/>
      <c r="CSF540" s="56"/>
      <c r="CSG540" s="59"/>
      <c r="CSH540" s="60"/>
      <c r="CSI540" s="61"/>
      <c r="CSJ540" s="83"/>
      <c r="CSK540" s="57"/>
      <c r="CSL540" s="56"/>
      <c r="CSM540" s="59"/>
      <c r="CSN540" s="60"/>
      <c r="CSO540" s="61"/>
      <c r="CSP540" s="83"/>
      <c r="CSQ540" s="57"/>
      <c r="CSR540" s="56"/>
      <c r="CSS540" s="59"/>
      <c r="CST540" s="60"/>
      <c r="CSU540" s="61"/>
      <c r="CSV540" s="83"/>
      <c r="CSW540" s="57"/>
      <c r="CSX540" s="56"/>
      <c r="CSY540" s="59"/>
      <c r="CSZ540" s="60"/>
      <c r="CTA540" s="61"/>
      <c r="CTB540" s="83"/>
      <c r="CTC540" s="57"/>
      <c r="CTD540" s="56"/>
      <c r="CTE540" s="59"/>
      <c r="CTF540" s="60"/>
      <c r="CTG540" s="61"/>
      <c r="CTH540" s="83"/>
      <c r="CTI540" s="57"/>
      <c r="CTJ540" s="56"/>
      <c r="CTK540" s="59"/>
      <c r="CTL540" s="60"/>
      <c r="CTM540" s="61"/>
      <c r="CTN540" s="83"/>
      <c r="CTO540" s="57"/>
      <c r="CTP540" s="56"/>
      <c r="CTQ540" s="59"/>
      <c r="CTR540" s="60"/>
      <c r="CTS540" s="61"/>
      <c r="CTT540" s="83"/>
      <c r="CTU540" s="57"/>
      <c r="CTV540" s="56"/>
      <c r="CTW540" s="59"/>
      <c r="CTX540" s="60"/>
      <c r="CTY540" s="61"/>
      <c r="CTZ540" s="83"/>
      <c r="CUA540" s="57"/>
      <c r="CUB540" s="56"/>
      <c r="CUC540" s="59"/>
      <c r="CUD540" s="60"/>
      <c r="CUE540" s="61"/>
      <c r="CUF540" s="83"/>
      <c r="CUG540" s="57"/>
      <c r="CUH540" s="56"/>
      <c r="CUI540" s="59"/>
      <c r="CUJ540" s="60"/>
      <c r="CUK540" s="61"/>
      <c r="CUL540" s="83"/>
      <c r="CUM540" s="57"/>
      <c r="CUN540" s="56"/>
      <c r="CUO540" s="59"/>
      <c r="CUP540" s="60"/>
      <c r="CUQ540" s="61"/>
      <c r="CUR540" s="83"/>
      <c r="CUS540" s="57"/>
      <c r="CUT540" s="56"/>
      <c r="CUU540" s="59"/>
      <c r="CUV540" s="60"/>
      <c r="CUW540" s="61"/>
      <c r="CUX540" s="83"/>
      <c r="CUY540" s="57"/>
      <c r="CUZ540" s="56"/>
      <c r="CVA540" s="59"/>
      <c r="CVB540" s="60"/>
      <c r="CVC540" s="61"/>
      <c r="CVD540" s="83"/>
      <c r="CVE540" s="57"/>
      <c r="CVF540" s="56"/>
      <c r="CVG540" s="59"/>
      <c r="CVH540" s="60"/>
      <c r="CVI540" s="61"/>
      <c r="CVJ540" s="83"/>
      <c r="CVK540" s="57"/>
      <c r="CVL540" s="56"/>
      <c r="CVM540" s="59"/>
      <c r="CVN540" s="60"/>
      <c r="CVO540" s="61"/>
      <c r="CVP540" s="83"/>
      <c r="CVQ540" s="57"/>
      <c r="CVR540" s="56"/>
      <c r="CVS540" s="59"/>
      <c r="CVT540" s="60"/>
      <c r="CVU540" s="61"/>
      <c r="CVV540" s="83"/>
      <c r="CVW540" s="57"/>
      <c r="CVX540" s="56"/>
      <c r="CVY540" s="59"/>
      <c r="CVZ540" s="60"/>
      <c r="CWA540" s="61"/>
      <c r="CWB540" s="83"/>
      <c r="CWC540" s="57"/>
      <c r="CWD540" s="56"/>
      <c r="CWE540" s="59"/>
      <c r="CWF540" s="60"/>
      <c r="CWG540" s="61"/>
      <c r="CWH540" s="83"/>
      <c r="CWI540" s="57"/>
      <c r="CWJ540" s="56"/>
      <c r="CWK540" s="59"/>
      <c r="CWL540" s="60"/>
      <c r="CWM540" s="61"/>
      <c r="CWN540" s="83"/>
      <c r="CWO540" s="57"/>
      <c r="CWP540" s="56"/>
      <c r="CWQ540" s="59"/>
      <c r="CWR540" s="60"/>
      <c r="CWS540" s="61"/>
      <c r="CWT540" s="83"/>
      <c r="CWU540" s="57"/>
      <c r="CWV540" s="56"/>
      <c r="CWW540" s="59"/>
      <c r="CWX540" s="60"/>
      <c r="CWY540" s="61"/>
      <c r="CWZ540" s="83"/>
      <c r="CXA540" s="57"/>
      <c r="CXB540" s="56"/>
      <c r="CXC540" s="59"/>
      <c r="CXD540" s="60"/>
      <c r="CXE540" s="61"/>
      <c r="CXF540" s="83"/>
      <c r="CXG540" s="57"/>
      <c r="CXH540" s="56"/>
      <c r="CXI540" s="59"/>
      <c r="CXJ540" s="60"/>
      <c r="CXK540" s="61"/>
      <c r="CXL540" s="83"/>
      <c r="CXM540" s="57"/>
      <c r="CXN540" s="56"/>
      <c r="CXO540" s="59"/>
      <c r="CXP540" s="60"/>
      <c r="CXQ540" s="61"/>
      <c r="CXR540" s="83"/>
      <c r="CXS540" s="57"/>
      <c r="CXT540" s="56"/>
      <c r="CXU540" s="59"/>
      <c r="CXV540" s="60"/>
      <c r="CXW540" s="61"/>
      <c r="CXX540" s="83"/>
      <c r="CXY540" s="57"/>
      <c r="CXZ540" s="56"/>
      <c r="CYA540" s="59"/>
      <c r="CYB540" s="60"/>
      <c r="CYC540" s="61"/>
      <c r="CYD540" s="83"/>
      <c r="CYE540" s="57"/>
      <c r="CYF540" s="56"/>
      <c r="CYG540" s="59"/>
      <c r="CYH540" s="60"/>
      <c r="CYI540" s="61"/>
      <c r="CYJ540" s="83"/>
      <c r="CYK540" s="57"/>
      <c r="CYL540" s="56"/>
      <c r="CYM540" s="59"/>
      <c r="CYN540" s="60"/>
      <c r="CYO540" s="61"/>
      <c r="CYP540" s="83"/>
      <c r="CYQ540" s="57"/>
      <c r="CYR540" s="56"/>
      <c r="CYS540" s="59"/>
      <c r="CYT540" s="60"/>
      <c r="CYU540" s="61"/>
      <c r="CYV540" s="83"/>
      <c r="CYW540" s="57"/>
      <c r="CYX540" s="56"/>
      <c r="CYY540" s="59"/>
      <c r="CYZ540" s="60"/>
      <c r="CZA540" s="61"/>
      <c r="CZB540" s="83"/>
      <c r="CZC540" s="57"/>
      <c r="CZD540" s="56"/>
      <c r="CZE540" s="59"/>
      <c r="CZF540" s="60"/>
      <c r="CZG540" s="61"/>
      <c r="CZH540" s="83"/>
      <c r="CZI540" s="57"/>
      <c r="CZJ540" s="56"/>
      <c r="CZK540" s="59"/>
      <c r="CZL540" s="60"/>
      <c r="CZM540" s="61"/>
      <c r="CZN540" s="83"/>
      <c r="CZO540" s="57"/>
      <c r="CZP540" s="56"/>
      <c r="CZQ540" s="59"/>
      <c r="CZR540" s="60"/>
      <c r="CZS540" s="61"/>
      <c r="CZT540" s="83"/>
      <c r="CZU540" s="57"/>
      <c r="CZV540" s="56"/>
      <c r="CZW540" s="59"/>
      <c r="CZX540" s="60"/>
      <c r="CZY540" s="61"/>
      <c r="CZZ540" s="83"/>
      <c r="DAA540" s="57"/>
      <c r="DAB540" s="56"/>
      <c r="DAC540" s="59"/>
      <c r="DAD540" s="60"/>
      <c r="DAE540" s="61"/>
      <c r="DAF540" s="83"/>
      <c r="DAG540" s="57"/>
      <c r="DAH540" s="56"/>
      <c r="DAI540" s="59"/>
      <c r="DAJ540" s="60"/>
      <c r="DAK540" s="61"/>
      <c r="DAL540" s="83"/>
      <c r="DAM540" s="57"/>
      <c r="DAN540" s="56"/>
      <c r="DAO540" s="59"/>
      <c r="DAP540" s="60"/>
      <c r="DAQ540" s="61"/>
      <c r="DAR540" s="83"/>
      <c r="DAS540" s="57"/>
      <c r="DAT540" s="56"/>
      <c r="DAU540" s="59"/>
      <c r="DAV540" s="60"/>
      <c r="DAW540" s="61"/>
      <c r="DAX540" s="83"/>
      <c r="DAY540" s="57"/>
      <c r="DAZ540" s="56"/>
      <c r="DBA540" s="59"/>
      <c r="DBB540" s="60"/>
      <c r="DBC540" s="61"/>
      <c r="DBD540" s="83"/>
      <c r="DBE540" s="57"/>
      <c r="DBF540" s="56"/>
      <c r="DBG540" s="59"/>
      <c r="DBH540" s="60"/>
      <c r="DBI540" s="61"/>
      <c r="DBJ540" s="83"/>
      <c r="DBK540" s="57"/>
      <c r="DBL540" s="56"/>
      <c r="DBM540" s="59"/>
      <c r="DBN540" s="60"/>
      <c r="DBO540" s="61"/>
      <c r="DBP540" s="83"/>
      <c r="DBQ540" s="57"/>
      <c r="DBR540" s="56"/>
      <c r="DBS540" s="59"/>
      <c r="DBT540" s="60"/>
      <c r="DBU540" s="61"/>
      <c r="DBV540" s="83"/>
      <c r="DBW540" s="57"/>
      <c r="DBX540" s="56"/>
      <c r="DBY540" s="59"/>
      <c r="DBZ540" s="60"/>
      <c r="DCA540" s="61"/>
      <c r="DCB540" s="83"/>
      <c r="DCC540" s="57"/>
      <c r="DCD540" s="56"/>
      <c r="DCE540" s="59"/>
      <c r="DCF540" s="60"/>
      <c r="DCG540" s="61"/>
      <c r="DCH540" s="83"/>
      <c r="DCI540" s="57"/>
      <c r="DCJ540" s="56"/>
      <c r="DCK540" s="59"/>
      <c r="DCL540" s="60"/>
      <c r="DCM540" s="61"/>
      <c r="DCN540" s="83"/>
      <c r="DCO540" s="57"/>
      <c r="DCP540" s="56"/>
      <c r="DCQ540" s="59"/>
      <c r="DCR540" s="60"/>
      <c r="DCS540" s="61"/>
      <c r="DCT540" s="83"/>
      <c r="DCU540" s="57"/>
      <c r="DCV540" s="56"/>
      <c r="DCW540" s="59"/>
      <c r="DCX540" s="60"/>
      <c r="DCY540" s="61"/>
      <c r="DCZ540" s="83"/>
      <c r="DDA540" s="57"/>
      <c r="DDB540" s="56"/>
      <c r="DDC540" s="59"/>
      <c r="DDD540" s="60"/>
      <c r="DDE540" s="61"/>
      <c r="DDF540" s="83"/>
      <c r="DDG540" s="57"/>
      <c r="DDH540" s="56"/>
      <c r="DDI540" s="59"/>
      <c r="DDJ540" s="60"/>
      <c r="DDK540" s="61"/>
      <c r="DDL540" s="83"/>
      <c r="DDM540" s="57"/>
      <c r="DDN540" s="56"/>
      <c r="DDO540" s="59"/>
      <c r="DDP540" s="60"/>
      <c r="DDQ540" s="61"/>
      <c r="DDR540" s="83"/>
      <c r="DDS540" s="57"/>
      <c r="DDT540" s="56"/>
      <c r="DDU540" s="59"/>
      <c r="DDV540" s="60"/>
      <c r="DDW540" s="61"/>
      <c r="DDX540" s="83"/>
      <c r="DDY540" s="57"/>
      <c r="DDZ540" s="56"/>
      <c r="DEA540" s="59"/>
      <c r="DEB540" s="60"/>
      <c r="DEC540" s="61"/>
      <c r="DED540" s="83"/>
      <c r="DEE540" s="57"/>
      <c r="DEF540" s="56"/>
      <c r="DEG540" s="59"/>
      <c r="DEH540" s="60"/>
      <c r="DEI540" s="61"/>
      <c r="DEJ540" s="83"/>
      <c r="DEK540" s="57"/>
      <c r="DEL540" s="56"/>
      <c r="DEM540" s="59"/>
      <c r="DEN540" s="60"/>
      <c r="DEO540" s="61"/>
      <c r="DEP540" s="83"/>
      <c r="DEQ540" s="57"/>
      <c r="DER540" s="56"/>
      <c r="DES540" s="59"/>
      <c r="DET540" s="60"/>
      <c r="DEU540" s="61"/>
      <c r="DEV540" s="83"/>
      <c r="DEW540" s="57"/>
      <c r="DEX540" s="56"/>
      <c r="DEY540" s="59"/>
      <c r="DEZ540" s="60"/>
      <c r="DFA540" s="61"/>
      <c r="DFB540" s="83"/>
      <c r="DFC540" s="57"/>
      <c r="DFD540" s="56"/>
      <c r="DFE540" s="59"/>
      <c r="DFF540" s="60"/>
      <c r="DFG540" s="61"/>
      <c r="DFH540" s="83"/>
      <c r="DFI540" s="57"/>
      <c r="DFJ540" s="56"/>
      <c r="DFK540" s="59"/>
      <c r="DFL540" s="60"/>
      <c r="DFM540" s="61"/>
      <c r="DFN540" s="83"/>
      <c r="DFO540" s="57"/>
      <c r="DFP540" s="56"/>
      <c r="DFQ540" s="59"/>
      <c r="DFR540" s="60"/>
      <c r="DFS540" s="61"/>
      <c r="DFT540" s="83"/>
      <c r="DFU540" s="57"/>
      <c r="DFV540" s="56"/>
      <c r="DFW540" s="59"/>
      <c r="DFX540" s="60"/>
      <c r="DFY540" s="61"/>
      <c r="DFZ540" s="83"/>
      <c r="DGA540" s="57"/>
      <c r="DGB540" s="56"/>
      <c r="DGC540" s="59"/>
      <c r="DGD540" s="60"/>
      <c r="DGE540" s="61"/>
      <c r="DGF540" s="83"/>
      <c r="DGG540" s="57"/>
      <c r="DGH540" s="56"/>
      <c r="DGI540" s="59"/>
      <c r="DGJ540" s="60"/>
      <c r="DGK540" s="61"/>
      <c r="DGL540" s="83"/>
      <c r="DGM540" s="57"/>
      <c r="DGN540" s="56"/>
      <c r="DGO540" s="59"/>
      <c r="DGP540" s="60"/>
      <c r="DGQ540" s="61"/>
      <c r="DGR540" s="83"/>
      <c r="DGS540" s="57"/>
      <c r="DGT540" s="56"/>
      <c r="DGU540" s="59"/>
      <c r="DGV540" s="60"/>
      <c r="DGW540" s="61"/>
      <c r="DGX540" s="83"/>
      <c r="DGY540" s="57"/>
      <c r="DGZ540" s="56"/>
      <c r="DHA540" s="59"/>
      <c r="DHB540" s="60"/>
      <c r="DHC540" s="61"/>
      <c r="DHD540" s="83"/>
      <c r="DHE540" s="57"/>
      <c r="DHF540" s="56"/>
      <c r="DHG540" s="59"/>
      <c r="DHH540" s="60"/>
      <c r="DHI540" s="61"/>
      <c r="DHJ540" s="83"/>
      <c r="DHK540" s="57"/>
      <c r="DHL540" s="56"/>
      <c r="DHM540" s="59"/>
      <c r="DHN540" s="60"/>
      <c r="DHO540" s="61"/>
      <c r="DHP540" s="83"/>
      <c r="DHQ540" s="57"/>
      <c r="DHR540" s="56"/>
      <c r="DHS540" s="59"/>
      <c r="DHT540" s="60"/>
      <c r="DHU540" s="61"/>
      <c r="DHV540" s="83"/>
      <c r="DHW540" s="57"/>
      <c r="DHX540" s="56"/>
      <c r="DHY540" s="59"/>
      <c r="DHZ540" s="60"/>
      <c r="DIA540" s="61"/>
      <c r="DIB540" s="83"/>
      <c r="DIC540" s="57"/>
      <c r="DID540" s="56"/>
      <c r="DIE540" s="59"/>
      <c r="DIF540" s="60"/>
      <c r="DIG540" s="61"/>
      <c r="DIH540" s="83"/>
      <c r="DII540" s="57"/>
      <c r="DIJ540" s="56"/>
      <c r="DIK540" s="59"/>
      <c r="DIL540" s="60"/>
      <c r="DIM540" s="61"/>
      <c r="DIN540" s="83"/>
      <c r="DIO540" s="57"/>
      <c r="DIP540" s="56"/>
      <c r="DIQ540" s="59"/>
      <c r="DIR540" s="60"/>
      <c r="DIS540" s="61"/>
      <c r="DIT540" s="83"/>
      <c r="DIU540" s="57"/>
      <c r="DIV540" s="56"/>
      <c r="DIW540" s="59"/>
      <c r="DIX540" s="60"/>
      <c r="DIY540" s="61"/>
      <c r="DIZ540" s="83"/>
      <c r="DJA540" s="57"/>
      <c r="DJB540" s="56"/>
      <c r="DJC540" s="59"/>
      <c r="DJD540" s="60"/>
      <c r="DJE540" s="61"/>
      <c r="DJF540" s="83"/>
      <c r="DJG540" s="57"/>
      <c r="DJH540" s="56"/>
      <c r="DJI540" s="59"/>
      <c r="DJJ540" s="60"/>
      <c r="DJK540" s="61"/>
      <c r="DJL540" s="83"/>
      <c r="DJM540" s="57"/>
      <c r="DJN540" s="56"/>
      <c r="DJO540" s="59"/>
      <c r="DJP540" s="60"/>
      <c r="DJQ540" s="61"/>
      <c r="DJR540" s="83"/>
      <c r="DJS540" s="57"/>
      <c r="DJT540" s="56"/>
      <c r="DJU540" s="59"/>
      <c r="DJV540" s="60"/>
      <c r="DJW540" s="61"/>
      <c r="DJX540" s="83"/>
      <c r="DJY540" s="57"/>
      <c r="DJZ540" s="56"/>
      <c r="DKA540" s="59"/>
      <c r="DKB540" s="60"/>
      <c r="DKC540" s="61"/>
      <c r="DKD540" s="83"/>
      <c r="DKE540" s="57"/>
      <c r="DKF540" s="56"/>
      <c r="DKG540" s="59"/>
      <c r="DKH540" s="60"/>
      <c r="DKI540" s="61"/>
      <c r="DKJ540" s="83"/>
      <c r="DKK540" s="57"/>
      <c r="DKL540" s="56"/>
      <c r="DKM540" s="59"/>
      <c r="DKN540" s="60"/>
      <c r="DKO540" s="61"/>
      <c r="DKP540" s="83"/>
      <c r="DKQ540" s="57"/>
      <c r="DKR540" s="56"/>
      <c r="DKS540" s="59"/>
      <c r="DKT540" s="60"/>
      <c r="DKU540" s="61"/>
      <c r="DKV540" s="83"/>
      <c r="DKW540" s="57"/>
      <c r="DKX540" s="56"/>
      <c r="DKY540" s="59"/>
      <c r="DKZ540" s="60"/>
      <c r="DLA540" s="61"/>
      <c r="DLB540" s="83"/>
      <c r="DLC540" s="57"/>
      <c r="DLD540" s="56"/>
      <c r="DLE540" s="59"/>
      <c r="DLF540" s="60"/>
      <c r="DLG540" s="61"/>
      <c r="DLH540" s="83"/>
      <c r="DLI540" s="57"/>
      <c r="DLJ540" s="56"/>
      <c r="DLK540" s="59"/>
      <c r="DLL540" s="60"/>
      <c r="DLM540" s="61"/>
      <c r="DLN540" s="83"/>
      <c r="DLO540" s="57"/>
      <c r="DLP540" s="56"/>
      <c r="DLQ540" s="59"/>
      <c r="DLR540" s="60"/>
      <c r="DLS540" s="61"/>
      <c r="DLT540" s="83"/>
      <c r="DLU540" s="57"/>
      <c r="DLV540" s="56"/>
      <c r="DLW540" s="59"/>
      <c r="DLX540" s="60"/>
      <c r="DLY540" s="61"/>
      <c r="DLZ540" s="83"/>
      <c r="DMA540" s="57"/>
      <c r="DMB540" s="56"/>
      <c r="DMC540" s="59"/>
      <c r="DMD540" s="60"/>
      <c r="DME540" s="61"/>
      <c r="DMF540" s="83"/>
      <c r="DMG540" s="57"/>
      <c r="DMH540" s="56"/>
      <c r="DMI540" s="59"/>
      <c r="DMJ540" s="60"/>
      <c r="DMK540" s="61"/>
      <c r="DML540" s="83"/>
      <c r="DMM540" s="57"/>
      <c r="DMN540" s="56"/>
      <c r="DMO540" s="59"/>
      <c r="DMP540" s="60"/>
      <c r="DMQ540" s="61"/>
      <c r="DMR540" s="83"/>
      <c r="DMS540" s="57"/>
      <c r="DMT540" s="56"/>
      <c r="DMU540" s="59"/>
      <c r="DMV540" s="60"/>
      <c r="DMW540" s="61"/>
      <c r="DMX540" s="83"/>
      <c r="DMY540" s="57"/>
      <c r="DMZ540" s="56"/>
      <c r="DNA540" s="59"/>
      <c r="DNB540" s="60"/>
      <c r="DNC540" s="61"/>
      <c r="DND540" s="83"/>
      <c r="DNE540" s="57"/>
      <c r="DNF540" s="56"/>
      <c r="DNG540" s="59"/>
      <c r="DNH540" s="60"/>
      <c r="DNI540" s="61"/>
      <c r="DNJ540" s="83"/>
      <c r="DNK540" s="57"/>
      <c r="DNL540" s="56"/>
      <c r="DNM540" s="59"/>
      <c r="DNN540" s="60"/>
      <c r="DNO540" s="61"/>
      <c r="DNP540" s="83"/>
      <c r="DNQ540" s="57"/>
      <c r="DNR540" s="56"/>
      <c r="DNS540" s="59"/>
      <c r="DNT540" s="60"/>
      <c r="DNU540" s="61"/>
      <c r="DNV540" s="83"/>
      <c r="DNW540" s="57"/>
      <c r="DNX540" s="56"/>
      <c r="DNY540" s="59"/>
      <c r="DNZ540" s="60"/>
      <c r="DOA540" s="61"/>
      <c r="DOB540" s="83"/>
      <c r="DOC540" s="57"/>
      <c r="DOD540" s="56"/>
      <c r="DOE540" s="59"/>
      <c r="DOF540" s="60"/>
      <c r="DOG540" s="61"/>
      <c r="DOH540" s="83"/>
      <c r="DOI540" s="57"/>
      <c r="DOJ540" s="56"/>
      <c r="DOK540" s="59"/>
      <c r="DOL540" s="60"/>
      <c r="DOM540" s="61"/>
      <c r="DON540" s="83"/>
      <c r="DOO540" s="57"/>
      <c r="DOP540" s="56"/>
      <c r="DOQ540" s="59"/>
      <c r="DOR540" s="60"/>
      <c r="DOS540" s="61"/>
      <c r="DOT540" s="83"/>
      <c r="DOU540" s="57"/>
      <c r="DOV540" s="56"/>
      <c r="DOW540" s="59"/>
      <c r="DOX540" s="60"/>
      <c r="DOY540" s="61"/>
      <c r="DOZ540" s="83"/>
      <c r="DPA540" s="57"/>
      <c r="DPB540" s="56"/>
      <c r="DPC540" s="59"/>
      <c r="DPD540" s="60"/>
      <c r="DPE540" s="61"/>
      <c r="DPF540" s="83"/>
      <c r="DPG540" s="57"/>
      <c r="DPH540" s="56"/>
      <c r="DPI540" s="59"/>
      <c r="DPJ540" s="60"/>
      <c r="DPK540" s="61"/>
      <c r="DPL540" s="83"/>
      <c r="DPM540" s="57"/>
      <c r="DPN540" s="56"/>
      <c r="DPO540" s="59"/>
      <c r="DPP540" s="60"/>
      <c r="DPQ540" s="61"/>
      <c r="DPR540" s="83"/>
      <c r="DPS540" s="57"/>
      <c r="DPT540" s="56"/>
      <c r="DPU540" s="59"/>
      <c r="DPV540" s="60"/>
      <c r="DPW540" s="61"/>
      <c r="DPX540" s="83"/>
      <c r="DPY540" s="57"/>
      <c r="DPZ540" s="56"/>
      <c r="DQA540" s="59"/>
      <c r="DQB540" s="60"/>
      <c r="DQC540" s="61"/>
      <c r="DQD540" s="83"/>
      <c r="DQE540" s="57"/>
      <c r="DQF540" s="56"/>
      <c r="DQG540" s="59"/>
      <c r="DQH540" s="60"/>
      <c r="DQI540" s="61"/>
      <c r="DQJ540" s="83"/>
      <c r="DQK540" s="57"/>
      <c r="DQL540" s="56"/>
      <c r="DQM540" s="59"/>
      <c r="DQN540" s="60"/>
      <c r="DQO540" s="61"/>
      <c r="DQP540" s="83"/>
      <c r="DQQ540" s="57"/>
      <c r="DQR540" s="56"/>
      <c r="DQS540" s="59"/>
      <c r="DQT540" s="60"/>
      <c r="DQU540" s="61"/>
      <c r="DQV540" s="83"/>
      <c r="DQW540" s="57"/>
      <c r="DQX540" s="56"/>
      <c r="DQY540" s="59"/>
      <c r="DQZ540" s="60"/>
      <c r="DRA540" s="61"/>
      <c r="DRB540" s="83"/>
      <c r="DRC540" s="57"/>
      <c r="DRD540" s="56"/>
      <c r="DRE540" s="59"/>
      <c r="DRF540" s="60"/>
      <c r="DRG540" s="61"/>
      <c r="DRH540" s="83"/>
      <c r="DRI540" s="57"/>
      <c r="DRJ540" s="56"/>
      <c r="DRK540" s="59"/>
      <c r="DRL540" s="60"/>
      <c r="DRM540" s="61"/>
      <c r="DRN540" s="83"/>
      <c r="DRO540" s="57"/>
      <c r="DRP540" s="56"/>
      <c r="DRQ540" s="59"/>
      <c r="DRR540" s="60"/>
      <c r="DRS540" s="61"/>
      <c r="DRT540" s="83"/>
      <c r="DRU540" s="57"/>
      <c r="DRV540" s="56"/>
      <c r="DRW540" s="59"/>
      <c r="DRX540" s="60"/>
      <c r="DRY540" s="61"/>
      <c r="DRZ540" s="83"/>
      <c r="DSA540" s="57"/>
      <c r="DSB540" s="56"/>
      <c r="DSC540" s="59"/>
      <c r="DSD540" s="60"/>
      <c r="DSE540" s="61"/>
      <c r="DSF540" s="83"/>
      <c r="DSG540" s="57"/>
      <c r="DSH540" s="56"/>
      <c r="DSI540" s="59"/>
      <c r="DSJ540" s="60"/>
      <c r="DSK540" s="61"/>
      <c r="DSL540" s="83"/>
      <c r="DSM540" s="57"/>
      <c r="DSN540" s="56"/>
      <c r="DSO540" s="59"/>
      <c r="DSP540" s="60"/>
      <c r="DSQ540" s="61"/>
      <c r="DSR540" s="83"/>
      <c r="DSS540" s="57"/>
      <c r="DST540" s="56"/>
      <c r="DSU540" s="59"/>
      <c r="DSV540" s="60"/>
      <c r="DSW540" s="61"/>
      <c r="DSX540" s="83"/>
      <c r="DSY540" s="57"/>
      <c r="DSZ540" s="56"/>
      <c r="DTA540" s="59"/>
      <c r="DTB540" s="60"/>
      <c r="DTC540" s="61"/>
      <c r="DTD540" s="83"/>
      <c r="DTE540" s="57"/>
      <c r="DTF540" s="56"/>
      <c r="DTG540" s="59"/>
      <c r="DTH540" s="60"/>
      <c r="DTI540" s="61"/>
      <c r="DTJ540" s="83"/>
      <c r="DTK540" s="57"/>
      <c r="DTL540" s="56"/>
      <c r="DTM540" s="59"/>
      <c r="DTN540" s="60"/>
      <c r="DTO540" s="61"/>
      <c r="DTP540" s="83"/>
      <c r="DTQ540" s="57"/>
      <c r="DTR540" s="56"/>
      <c r="DTS540" s="59"/>
      <c r="DTT540" s="60"/>
      <c r="DTU540" s="61"/>
      <c r="DTV540" s="83"/>
      <c r="DTW540" s="57"/>
      <c r="DTX540" s="56"/>
      <c r="DTY540" s="59"/>
      <c r="DTZ540" s="60"/>
      <c r="DUA540" s="61"/>
      <c r="DUB540" s="83"/>
      <c r="DUC540" s="57"/>
      <c r="DUD540" s="56"/>
      <c r="DUE540" s="59"/>
      <c r="DUF540" s="60"/>
      <c r="DUG540" s="61"/>
      <c r="DUH540" s="83"/>
      <c r="DUI540" s="57"/>
      <c r="DUJ540" s="56"/>
      <c r="DUK540" s="59"/>
      <c r="DUL540" s="60"/>
      <c r="DUM540" s="61"/>
      <c r="DUN540" s="83"/>
      <c r="DUO540" s="57"/>
      <c r="DUP540" s="56"/>
      <c r="DUQ540" s="59"/>
      <c r="DUR540" s="60"/>
      <c r="DUS540" s="61"/>
      <c r="DUT540" s="83"/>
      <c r="DUU540" s="57"/>
      <c r="DUV540" s="56"/>
      <c r="DUW540" s="59"/>
      <c r="DUX540" s="60"/>
      <c r="DUY540" s="61"/>
      <c r="DUZ540" s="83"/>
      <c r="DVA540" s="57"/>
      <c r="DVB540" s="56"/>
      <c r="DVC540" s="59"/>
      <c r="DVD540" s="60"/>
      <c r="DVE540" s="61"/>
      <c r="DVF540" s="83"/>
      <c r="DVG540" s="57"/>
      <c r="DVH540" s="56"/>
      <c r="DVI540" s="59"/>
      <c r="DVJ540" s="60"/>
      <c r="DVK540" s="61"/>
      <c r="DVL540" s="83"/>
      <c r="DVM540" s="57"/>
      <c r="DVN540" s="56"/>
      <c r="DVO540" s="59"/>
      <c r="DVP540" s="60"/>
      <c r="DVQ540" s="61"/>
      <c r="DVR540" s="83"/>
      <c r="DVS540" s="57"/>
      <c r="DVT540" s="56"/>
      <c r="DVU540" s="59"/>
      <c r="DVV540" s="60"/>
      <c r="DVW540" s="61"/>
      <c r="DVX540" s="83"/>
      <c r="DVY540" s="57"/>
      <c r="DVZ540" s="56"/>
      <c r="DWA540" s="59"/>
      <c r="DWB540" s="60"/>
      <c r="DWC540" s="61"/>
      <c r="DWD540" s="83"/>
      <c r="DWE540" s="57"/>
      <c r="DWF540" s="56"/>
      <c r="DWG540" s="59"/>
      <c r="DWH540" s="60"/>
      <c r="DWI540" s="61"/>
      <c r="DWJ540" s="83"/>
      <c r="DWK540" s="57"/>
      <c r="DWL540" s="56"/>
      <c r="DWM540" s="59"/>
      <c r="DWN540" s="60"/>
      <c r="DWO540" s="61"/>
      <c r="DWP540" s="83"/>
      <c r="DWQ540" s="57"/>
      <c r="DWR540" s="56"/>
      <c r="DWS540" s="59"/>
      <c r="DWT540" s="60"/>
      <c r="DWU540" s="61"/>
      <c r="DWV540" s="83"/>
      <c r="DWW540" s="57"/>
      <c r="DWX540" s="56"/>
      <c r="DWY540" s="59"/>
      <c r="DWZ540" s="60"/>
      <c r="DXA540" s="61"/>
      <c r="DXB540" s="83"/>
      <c r="DXC540" s="57"/>
      <c r="DXD540" s="56"/>
      <c r="DXE540" s="59"/>
      <c r="DXF540" s="60"/>
      <c r="DXG540" s="61"/>
      <c r="DXH540" s="83"/>
      <c r="DXI540" s="57"/>
      <c r="DXJ540" s="56"/>
      <c r="DXK540" s="59"/>
      <c r="DXL540" s="60"/>
      <c r="DXM540" s="61"/>
      <c r="DXN540" s="83"/>
      <c r="DXO540" s="57"/>
      <c r="DXP540" s="56"/>
      <c r="DXQ540" s="59"/>
      <c r="DXR540" s="60"/>
      <c r="DXS540" s="61"/>
      <c r="DXT540" s="83"/>
      <c r="DXU540" s="57"/>
      <c r="DXV540" s="56"/>
      <c r="DXW540" s="59"/>
      <c r="DXX540" s="60"/>
      <c r="DXY540" s="61"/>
      <c r="DXZ540" s="83"/>
      <c r="DYA540" s="57"/>
      <c r="DYB540" s="56"/>
      <c r="DYC540" s="59"/>
      <c r="DYD540" s="60"/>
      <c r="DYE540" s="61"/>
      <c r="DYF540" s="83"/>
      <c r="DYG540" s="57"/>
      <c r="DYH540" s="56"/>
      <c r="DYI540" s="59"/>
      <c r="DYJ540" s="60"/>
      <c r="DYK540" s="61"/>
      <c r="DYL540" s="83"/>
      <c r="DYM540" s="57"/>
      <c r="DYN540" s="56"/>
      <c r="DYO540" s="59"/>
      <c r="DYP540" s="60"/>
      <c r="DYQ540" s="61"/>
      <c r="DYR540" s="83"/>
      <c r="DYS540" s="57"/>
      <c r="DYT540" s="56"/>
      <c r="DYU540" s="59"/>
      <c r="DYV540" s="60"/>
      <c r="DYW540" s="61"/>
      <c r="DYX540" s="83"/>
      <c r="DYY540" s="57"/>
      <c r="DYZ540" s="56"/>
      <c r="DZA540" s="59"/>
      <c r="DZB540" s="60"/>
      <c r="DZC540" s="61"/>
      <c r="DZD540" s="83"/>
      <c r="DZE540" s="57"/>
      <c r="DZF540" s="56"/>
      <c r="DZG540" s="59"/>
      <c r="DZH540" s="60"/>
      <c r="DZI540" s="61"/>
      <c r="DZJ540" s="83"/>
      <c r="DZK540" s="57"/>
      <c r="DZL540" s="56"/>
      <c r="DZM540" s="59"/>
      <c r="DZN540" s="60"/>
      <c r="DZO540" s="61"/>
      <c r="DZP540" s="83"/>
      <c r="DZQ540" s="57"/>
      <c r="DZR540" s="56"/>
      <c r="DZS540" s="59"/>
      <c r="DZT540" s="60"/>
      <c r="DZU540" s="61"/>
      <c r="DZV540" s="83"/>
      <c r="DZW540" s="57"/>
      <c r="DZX540" s="56"/>
      <c r="DZY540" s="59"/>
      <c r="DZZ540" s="60"/>
      <c r="EAA540" s="61"/>
      <c r="EAB540" s="83"/>
      <c r="EAC540" s="57"/>
      <c r="EAD540" s="56"/>
      <c r="EAE540" s="59"/>
      <c r="EAF540" s="60"/>
      <c r="EAG540" s="61"/>
      <c r="EAH540" s="83"/>
      <c r="EAI540" s="57"/>
      <c r="EAJ540" s="56"/>
      <c r="EAK540" s="59"/>
      <c r="EAL540" s="60"/>
      <c r="EAM540" s="61"/>
      <c r="EAN540" s="83"/>
      <c r="EAO540" s="57"/>
      <c r="EAP540" s="56"/>
      <c r="EAQ540" s="59"/>
      <c r="EAR540" s="60"/>
      <c r="EAS540" s="61"/>
      <c r="EAT540" s="83"/>
      <c r="EAU540" s="57"/>
      <c r="EAV540" s="56"/>
      <c r="EAW540" s="59"/>
      <c r="EAX540" s="60"/>
      <c r="EAY540" s="61"/>
      <c r="EAZ540" s="83"/>
      <c r="EBA540" s="57"/>
      <c r="EBB540" s="56"/>
      <c r="EBC540" s="59"/>
      <c r="EBD540" s="60"/>
      <c r="EBE540" s="61"/>
      <c r="EBF540" s="83"/>
      <c r="EBG540" s="57"/>
      <c r="EBH540" s="56"/>
      <c r="EBI540" s="59"/>
      <c r="EBJ540" s="60"/>
      <c r="EBK540" s="61"/>
      <c r="EBL540" s="83"/>
      <c r="EBM540" s="57"/>
      <c r="EBN540" s="56"/>
      <c r="EBO540" s="59"/>
      <c r="EBP540" s="60"/>
      <c r="EBQ540" s="61"/>
      <c r="EBR540" s="83"/>
      <c r="EBS540" s="57"/>
      <c r="EBT540" s="56"/>
      <c r="EBU540" s="59"/>
      <c r="EBV540" s="60"/>
      <c r="EBW540" s="61"/>
      <c r="EBX540" s="83"/>
      <c r="EBY540" s="57"/>
      <c r="EBZ540" s="56"/>
      <c r="ECA540" s="59"/>
      <c r="ECB540" s="60"/>
      <c r="ECC540" s="61"/>
      <c r="ECD540" s="83"/>
      <c r="ECE540" s="57"/>
      <c r="ECF540" s="56"/>
      <c r="ECG540" s="59"/>
      <c r="ECH540" s="60"/>
      <c r="ECI540" s="61"/>
      <c r="ECJ540" s="83"/>
      <c r="ECK540" s="57"/>
      <c r="ECL540" s="56"/>
      <c r="ECM540" s="59"/>
      <c r="ECN540" s="60"/>
      <c r="ECO540" s="61"/>
      <c r="ECP540" s="83"/>
      <c r="ECQ540" s="57"/>
      <c r="ECR540" s="56"/>
      <c r="ECS540" s="59"/>
      <c r="ECT540" s="60"/>
      <c r="ECU540" s="61"/>
      <c r="ECV540" s="83"/>
      <c r="ECW540" s="57"/>
      <c r="ECX540" s="56"/>
      <c r="ECY540" s="59"/>
      <c r="ECZ540" s="60"/>
      <c r="EDA540" s="61"/>
      <c r="EDB540" s="83"/>
      <c r="EDC540" s="57"/>
      <c r="EDD540" s="56"/>
      <c r="EDE540" s="59"/>
      <c r="EDF540" s="60"/>
      <c r="EDG540" s="61"/>
      <c r="EDH540" s="83"/>
      <c r="EDI540" s="57"/>
      <c r="EDJ540" s="56"/>
      <c r="EDK540" s="59"/>
      <c r="EDL540" s="60"/>
      <c r="EDM540" s="61"/>
      <c r="EDN540" s="83"/>
      <c r="EDO540" s="57"/>
      <c r="EDP540" s="56"/>
      <c r="EDQ540" s="59"/>
      <c r="EDR540" s="60"/>
      <c r="EDS540" s="61"/>
      <c r="EDT540" s="83"/>
      <c r="EDU540" s="57"/>
      <c r="EDV540" s="56"/>
      <c r="EDW540" s="59"/>
      <c r="EDX540" s="60"/>
      <c r="EDY540" s="61"/>
      <c r="EDZ540" s="83"/>
      <c r="EEA540" s="57"/>
      <c r="EEB540" s="56"/>
      <c r="EEC540" s="59"/>
      <c r="EED540" s="60"/>
      <c r="EEE540" s="61"/>
      <c r="EEF540" s="83"/>
      <c r="EEG540" s="57"/>
      <c r="EEH540" s="56"/>
      <c r="EEI540" s="59"/>
      <c r="EEJ540" s="60"/>
      <c r="EEK540" s="61"/>
      <c r="EEL540" s="83"/>
      <c r="EEM540" s="57"/>
      <c r="EEN540" s="56"/>
      <c r="EEO540" s="59"/>
      <c r="EEP540" s="60"/>
      <c r="EEQ540" s="61"/>
      <c r="EER540" s="83"/>
      <c r="EES540" s="57"/>
      <c r="EET540" s="56"/>
      <c r="EEU540" s="59"/>
      <c r="EEV540" s="60"/>
      <c r="EEW540" s="61"/>
      <c r="EEX540" s="83"/>
      <c r="EEY540" s="57"/>
      <c r="EEZ540" s="56"/>
      <c r="EFA540" s="59"/>
      <c r="EFB540" s="60"/>
      <c r="EFC540" s="61"/>
      <c r="EFD540" s="83"/>
      <c r="EFE540" s="57"/>
      <c r="EFF540" s="56"/>
      <c r="EFG540" s="59"/>
      <c r="EFH540" s="60"/>
      <c r="EFI540" s="61"/>
      <c r="EFJ540" s="83"/>
      <c r="EFK540" s="57"/>
      <c r="EFL540" s="56"/>
      <c r="EFM540" s="59"/>
      <c r="EFN540" s="60"/>
      <c r="EFO540" s="61"/>
      <c r="EFP540" s="83"/>
      <c r="EFQ540" s="57"/>
      <c r="EFR540" s="56"/>
      <c r="EFS540" s="59"/>
      <c r="EFT540" s="60"/>
      <c r="EFU540" s="61"/>
      <c r="EFV540" s="83"/>
      <c r="EFW540" s="57"/>
      <c r="EFX540" s="56"/>
      <c r="EFY540" s="59"/>
      <c r="EFZ540" s="60"/>
      <c r="EGA540" s="61"/>
      <c r="EGB540" s="83"/>
      <c r="EGC540" s="57"/>
      <c r="EGD540" s="56"/>
      <c r="EGE540" s="59"/>
      <c r="EGF540" s="60"/>
      <c r="EGG540" s="61"/>
      <c r="EGH540" s="83"/>
      <c r="EGI540" s="57"/>
      <c r="EGJ540" s="56"/>
      <c r="EGK540" s="59"/>
      <c r="EGL540" s="60"/>
      <c r="EGM540" s="61"/>
      <c r="EGN540" s="83"/>
      <c r="EGO540" s="57"/>
      <c r="EGP540" s="56"/>
      <c r="EGQ540" s="59"/>
      <c r="EGR540" s="60"/>
      <c r="EGS540" s="61"/>
      <c r="EGT540" s="83"/>
      <c r="EGU540" s="57"/>
      <c r="EGV540" s="56"/>
      <c r="EGW540" s="59"/>
      <c r="EGX540" s="60"/>
      <c r="EGY540" s="61"/>
      <c r="EGZ540" s="83"/>
      <c r="EHA540" s="57"/>
      <c r="EHB540" s="56"/>
      <c r="EHC540" s="59"/>
      <c r="EHD540" s="60"/>
      <c r="EHE540" s="61"/>
      <c r="EHF540" s="83"/>
      <c r="EHG540" s="57"/>
      <c r="EHH540" s="56"/>
      <c r="EHI540" s="59"/>
      <c r="EHJ540" s="60"/>
      <c r="EHK540" s="61"/>
      <c r="EHL540" s="83"/>
      <c r="EHM540" s="57"/>
      <c r="EHN540" s="56"/>
      <c r="EHO540" s="59"/>
      <c r="EHP540" s="60"/>
      <c r="EHQ540" s="61"/>
      <c r="EHR540" s="83"/>
      <c r="EHS540" s="57"/>
      <c r="EHT540" s="56"/>
      <c r="EHU540" s="59"/>
      <c r="EHV540" s="60"/>
      <c r="EHW540" s="61"/>
      <c r="EHX540" s="83"/>
      <c r="EHY540" s="57"/>
      <c r="EHZ540" s="56"/>
      <c r="EIA540" s="59"/>
      <c r="EIB540" s="60"/>
      <c r="EIC540" s="61"/>
      <c r="EID540" s="83"/>
      <c r="EIE540" s="57"/>
      <c r="EIF540" s="56"/>
      <c r="EIG540" s="59"/>
      <c r="EIH540" s="60"/>
      <c r="EII540" s="61"/>
      <c r="EIJ540" s="83"/>
      <c r="EIK540" s="57"/>
      <c r="EIL540" s="56"/>
      <c r="EIM540" s="59"/>
      <c r="EIN540" s="60"/>
      <c r="EIO540" s="61"/>
      <c r="EIP540" s="83"/>
      <c r="EIQ540" s="57"/>
      <c r="EIR540" s="56"/>
      <c r="EIS540" s="59"/>
      <c r="EIT540" s="60"/>
      <c r="EIU540" s="61"/>
      <c r="EIV540" s="83"/>
      <c r="EIW540" s="57"/>
      <c r="EIX540" s="56"/>
      <c r="EIY540" s="59"/>
      <c r="EIZ540" s="60"/>
      <c r="EJA540" s="61"/>
      <c r="EJB540" s="83"/>
      <c r="EJC540" s="57"/>
      <c r="EJD540" s="56"/>
      <c r="EJE540" s="59"/>
      <c r="EJF540" s="60"/>
      <c r="EJG540" s="61"/>
      <c r="EJH540" s="83"/>
      <c r="EJI540" s="57"/>
      <c r="EJJ540" s="56"/>
      <c r="EJK540" s="59"/>
      <c r="EJL540" s="60"/>
      <c r="EJM540" s="61"/>
      <c r="EJN540" s="83"/>
      <c r="EJO540" s="57"/>
      <c r="EJP540" s="56"/>
      <c r="EJQ540" s="59"/>
      <c r="EJR540" s="60"/>
      <c r="EJS540" s="61"/>
      <c r="EJT540" s="83"/>
      <c r="EJU540" s="57"/>
      <c r="EJV540" s="56"/>
      <c r="EJW540" s="59"/>
      <c r="EJX540" s="60"/>
      <c r="EJY540" s="61"/>
      <c r="EJZ540" s="83"/>
      <c r="EKA540" s="57"/>
      <c r="EKB540" s="56"/>
      <c r="EKC540" s="59"/>
      <c r="EKD540" s="60"/>
      <c r="EKE540" s="61"/>
      <c r="EKF540" s="83"/>
      <c r="EKG540" s="57"/>
      <c r="EKH540" s="56"/>
      <c r="EKI540" s="59"/>
      <c r="EKJ540" s="60"/>
      <c r="EKK540" s="61"/>
      <c r="EKL540" s="83"/>
      <c r="EKM540" s="57"/>
      <c r="EKN540" s="56"/>
      <c r="EKO540" s="59"/>
      <c r="EKP540" s="60"/>
      <c r="EKQ540" s="61"/>
      <c r="EKR540" s="83"/>
      <c r="EKS540" s="57"/>
      <c r="EKT540" s="56"/>
      <c r="EKU540" s="59"/>
      <c r="EKV540" s="60"/>
      <c r="EKW540" s="61"/>
      <c r="EKX540" s="83"/>
      <c r="EKY540" s="57"/>
      <c r="EKZ540" s="56"/>
      <c r="ELA540" s="59"/>
      <c r="ELB540" s="60"/>
      <c r="ELC540" s="61"/>
      <c r="ELD540" s="83"/>
      <c r="ELE540" s="57"/>
      <c r="ELF540" s="56"/>
      <c r="ELG540" s="59"/>
      <c r="ELH540" s="60"/>
      <c r="ELI540" s="61"/>
      <c r="ELJ540" s="83"/>
      <c r="ELK540" s="57"/>
      <c r="ELL540" s="56"/>
      <c r="ELM540" s="59"/>
      <c r="ELN540" s="60"/>
      <c r="ELO540" s="61"/>
      <c r="ELP540" s="83"/>
      <c r="ELQ540" s="57"/>
      <c r="ELR540" s="56"/>
      <c r="ELS540" s="59"/>
      <c r="ELT540" s="60"/>
      <c r="ELU540" s="61"/>
      <c r="ELV540" s="83"/>
      <c r="ELW540" s="57"/>
      <c r="ELX540" s="56"/>
      <c r="ELY540" s="59"/>
      <c r="ELZ540" s="60"/>
      <c r="EMA540" s="61"/>
      <c r="EMB540" s="83"/>
      <c r="EMC540" s="57"/>
      <c r="EMD540" s="56"/>
      <c r="EME540" s="59"/>
      <c r="EMF540" s="60"/>
      <c r="EMG540" s="61"/>
      <c r="EMH540" s="83"/>
      <c r="EMI540" s="57"/>
      <c r="EMJ540" s="56"/>
      <c r="EMK540" s="59"/>
      <c r="EML540" s="60"/>
      <c r="EMM540" s="61"/>
      <c r="EMN540" s="83"/>
      <c r="EMO540" s="57"/>
      <c r="EMP540" s="56"/>
      <c r="EMQ540" s="59"/>
      <c r="EMR540" s="60"/>
      <c r="EMS540" s="61"/>
      <c r="EMT540" s="83"/>
      <c r="EMU540" s="57"/>
      <c r="EMV540" s="56"/>
      <c r="EMW540" s="59"/>
      <c r="EMX540" s="60"/>
      <c r="EMY540" s="61"/>
      <c r="EMZ540" s="83"/>
      <c r="ENA540" s="57"/>
      <c r="ENB540" s="56"/>
      <c r="ENC540" s="59"/>
      <c r="END540" s="60"/>
      <c r="ENE540" s="61"/>
      <c r="ENF540" s="83"/>
      <c r="ENG540" s="57"/>
      <c r="ENH540" s="56"/>
      <c r="ENI540" s="59"/>
      <c r="ENJ540" s="60"/>
      <c r="ENK540" s="61"/>
      <c r="ENL540" s="83"/>
      <c r="ENM540" s="57"/>
      <c r="ENN540" s="56"/>
      <c r="ENO540" s="59"/>
      <c r="ENP540" s="60"/>
      <c r="ENQ540" s="61"/>
      <c r="ENR540" s="83"/>
      <c r="ENS540" s="57"/>
      <c r="ENT540" s="56"/>
      <c r="ENU540" s="59"/>
      <c r="ENV540" s="60"/>
      <c r="ENW540" s="61"/>
      <c r="ENX540" s="83"/>
      <c r="ENY540" s="57"/>
      <c r="ENZ540" s="56"/>
      <c r="EOA540" s="59"/>
      <c r="EOB540" s="60"/>
      <c r="EOC540" s="61"/>
      <c r="EOD540" s="83"/>
      <c r="EOE540" s="57"/>
      <c r="EOF540" s="56"/>
      <c r="EOG540" s="59"/>
      <c r="EOH540" s="60"/>
      <c r="EOI540" s="61"/>
      <c r="EOJ540" s="83"/>
      <c r="EOK540" s="57"/>
      <c r="EOL540" s="56"/>
      <c r="EOM540" s="59"/>
      <c r="EON540" s="60"/>
      <c r="EOO540" s="61"/>
      <c r="EOP540" s="83"/>
      <c r="EOQ540" s="57"/>
      <c r="EOR540" s="56"/>
      <c r="EOS540" s="59"/>
      <c r="EOT540" s="60"/>
      <c r="EOU540" s="61"/>
      <c r="EOV540" s="83"/>
      <c r="EOW540" s="57"/>
      <c r="EOX540" s="56"/>
      <c r="EOY540" s="59"/>
      <c r="EOZ540" s="60"/>
      <c r="EPA540" s="61"/>
      <c r="EPB540" s="83"/>
      <c r="EPC540" s="57"/>
      <c r="EPD540" s="56"/>
      <c r="EPE540" s="59"/>
      <c r="EPF540" s="60"/>
      <c r="EPG540" s="61"/>
      <c r="EPH540" s="83"/>
      <c r="EPI540" s="57"/>
      <c r="EPJ540" s="56"/>
      <c r="EPK540" s="59"/>
      <c r="EPL540" s="60"/>
      <c r="EPM540" s="61"/>
      <c r="EPN540" s="83"/>
      <c r="EPO540" s="57"/>
      <c r="EPP540" s="56"/>
      <c r="EPQ540" s="59"/>
      <c r="EPR540" s="60"/>
      <c r="EPS540" s="61"/>
      <c r="EPT540" s="83"/>
      <c r="EPU540" s="57"/>
      <c r="EPV540" s="56"/>
      <c r="EPW540" s="59"/>
      <c r="EPX540" s="60"/>
      <c r="EPY540" s="61"/>
      <c r="EPZ540" s="83"/>
      <c r="EQA540" s="57"/>
      <c r="EQB540" s="56"/>
      <c r="EQC540" s="59"/>
      <c r="EQD540" s="60"/>
      <c r="EQE540" s="61"/>
      <c r="EQF540" s="83"/>
      <c r="EQG540" s="57"/>
      <c r="EQH540" s="56"/>
      <c r="EQI540" s="59"/>
      <c r="EQJ540" s="60"/>
      <c r="EQK540" s="61"/>
      <c r="EQL540" s="83"/>
      <c r="EQM540" s="57"/>
      <c r="EQN540" s="56"/>
      <c r="EQO540" s="59"/>
      <c r="EQP540" s="60"/>
      <c r="EQQ540" s="61"/>
      <c r="EQR540" s="83"/>
      <c r="EQS540" s="57"/>
      <c r="EQT540" s="56"/>
      <c r="EQU540" s="59"/>
      <c r="EQV540" s="60"/>
      <c r="EQW540" s="61"/>
      <c r="EQX540" s="83"/>
      <c r="EQY540" s="57"/>
      <c r="EQZ540" s="56"/>
      <c r="ERA540" s="59"/>
      <c r="ERB540" s="60"/>
      <c r="ERC540" s="61"/>
      <c r="ERD540" s="83"/>
      <c r="ERE540" s="57"/>
      <c r="ERF540" s="56"/>
      <c r="ERG540" s="59"/>
      <c r="ERH540" s="60"/>
      <c r="ERI540" s="61"/>
      <c r="ERJ540" s="83"/>
      <c r="ERK540" s="57"/>
      <c r="ERL540" s="56"/>
      <c r="ERM540" s="59"/>
      <c r="ERN540" s="60"/>
      <c r="ERO540" s="61"/>
      <c r="ERP540" s="83"/>
      <c r="ERQ540" s="57"/>
      <c r="ERR540" s="56"/>
      <c r="ERS540" s="59"/>
      <c r="ERT540" s="60"/>
      <c r="ERU540" s="61"/>
      <c r="ERV540" s="83"/>
      <c r="ERW540" s="57"/>
      <c r="ERX540" s="56"/>
      <c r="ERY540" s="59"/>
      <c r="ERZ540" s="60"/>
      <c r="ESA540" s="61"/>
      <c r="ESB540" s="83"/>
      <c r="ESC540" s="57"/>
      <c r="ESD540" s="56"/>
      <c r="ESE540" s="59"/>
      <c r="ESF540" s="60"/>
      <c r="ESG540" s="61"/>
      <c r="ESH540" s="83"/>
      <c r="ESI540" s="57"/>
      <c r="ESJ540" s="56"/>
      <c r="ESK540" s="59"/>
      <c r="ESL540" s="60"/>
      <c r="ESM540" s="61"/>
      <c r="ESN540" s="83"/>
      <c r="ESO540" s="57"/>
      <c r="ESP540" s="56"/>
      <c r="ESQ540" s="59"/>
      <c r="ESR540" s="60"/>
      <c r="ESS540" s="61"/>
      <c r="EST540" s="83"/>
      <c r="ESU540" s="57"/>
      <c r="ESV540" s="56"/>
      <c r="ESW540" s="59"/>
      <c r="ESX540" s="60"/>
      <c r="ESY540" s="61"/>
      <c r="ESZ540" s="83"/>
      <c r="ETA540" s="57"/>
      <c r="ETB540" s="56"/>
      <c r="ETC540" s="59"/>
      <c r="ETD540" s="60"/>
      <c r="ETE540" s="61"/>
      <c r="ETF540" s="83"/>
      <c r="ETG540" s="57"/>
      <c r="ETH540" s="56"/>
      <c r="ETI540" s="59"/>
      <c r="ETJ540" s="60"/>
      <c r="ETK540" s="61"/>
      <c r="ETL540" s="83"/>
      <c r="ETM540" s="57"/>
      <c r="ETN540" s="56"/>
      <c r="ETO540" s="59"/>
      <c r="ETP540" s="60"/>
      <c r="ETQ540" s="61"/>
      <c r="ETR540" s="83"/>
      <c r="ETS540" s="57"/>
      <c r="ETT540" s="56"/>
      <c r="ETU540" s="59"/>
      <c r="ETV540" s="60"/>
      <c r="ETW540" s="61"/>
      <c r="ETX540" s="83"/>
      <c r="ETY540" s="57"/>
      <c r="ETZ540" s="56"/>
      <c r="EUA540" s="59"/>
      <c r="EUB540" s="60"/>
      <c r="EUC540" s="61"/>
      <c r="EUD540" s="83"/>
      <c r="EUE540" s="57"/>
      <c r="EUF540" s="56"/>
      <c r="EUG540" s="59"/>
      <c r="EUH540" s="60"/>
      <c r="EUI540" s="61"/>
      <c r="EUJ540" s="83"/>
      <c r="EUK540" s="57"/>
      <c r="EUL540" s="56"/>
      <c r="EUM540" s="59"/>
      <c r="EUN540" s="60"/>
      <c r="EUO540" s="61"/>
      <c r="EUP540" s="83"/>
      <c r="EUQ540" s="57"/>
      <c r="EUR540" s="56"/>
      <c r="EUS540" s="59"/>
      <c r="EUT540" s="60"/>
      <c r="EUU540" s="61"/>
      <c r="EUV540" s="83"/>
      <c r="EUW540" s="57"/>
      <c r="EUX540" s="56"/>
      <c r="EUY540" s="59"/>
      <c r="EUZ540" s="60"/>
      <c r="EVA540" s="61"/>
      <c r="EVB540" s="83"/>
      <c r="EVC540" s="57"/>
      <c r="EVD540" s="56"/>
      <c r="EVE540" s="59"/>
      <c r="EVF540" s="60"/>
      <c r="EVG540" s="61"/>
      <c r="EVH540" s="83"/>
      <c r="EVI540" s="57"/>
      <c r="EVJ540" s="56"/>
      <c r="EVK540" s="59"/>
      <c r="EVL540" s="60"/>
      <c r="EVM540" s="61"/>
      <c r="EVN540" s="83"/>
      <c r="EVO540" s="57"/>
      <c r="EVP540" s="56"/>
      <c r="EVQ540" s="59"/>
      <c r="EVR540" s="60"/>
      <c r="EVS540" s="61"/>
      <c r="EVT540" s="83"/>
      <c r="EVU540" s="57"/>
      <c r="EVV540" s="56"/>
      <c r="EVW540" s="59"/>
      <c r="EVX540" s="60"/>
      <c r="EVY540" s="61"/>
      <c r="EVZ540" s="83"/>
      <c r="EWA540" s="57"/>
      <c r="EWB540" s="56"/>
      <c r="EWC540" s="59"/>
      <c r="EWD540" s="60"/>
      <c r="EWE540" s="61"/>
      <c r="EWF540" s="83"/>
      <c r="EWG540" s="57"/>
      <c r="EWH540" s="56"/>
      <c r="EWI540" s="59"/>
      <c r="EWJ540" s="60"/>
      <c r="EWK540" s="61"/>
      <c r="EWL540" s="83"/>
      <c r="EWM540" s="57"/>
      <c r="EWN540" s="56"/>
      <c r="EWO540" s="59"/>
      <c r="EWP540" s="60"/>
      <c r="EWQ540" s="61"/>
      <c r="EWR540" s="83"/>
      <c r="EWS540" s="57"/>
      <c r="EWT540" s="56"/>
      <c r="EWU540" s="59"/>
      <c r="EWV540" s="60"/>
      <c r="EWW540" s="61"/>
      <c r="EWX540" s="83"/>
      <c r="EWY540" s="57"/>
      <c r="EWZ540" s="56"/>
      <c r="EXA540" s="59"/>
      <c r="EXB540" s="60"/>
      <c r="EXC540" s="61"/>
      <c r="EXD540" s="83"/>
      <c r="EXE540" s="57"/>
      <c r="EXF540" s="56"/>
      <c r="EXG540" s="59"/>
      <c r="EXH540" s="60"/>
      <c r="EXI540" s="61"/>
      <c r="EXJ540" s="83"/>
      <c r="EXK540" s="57"/>
      <c r="EXL540" s="56"/>
      <c r="EXM540" s="59"/>
      <c r="EXN540" s="60"/>
      <c r="EXO540" s="61"/>
      <c r="EXP540" s="83"/>
      <c r="EXQ540" s="57"/>
      <c r="EXR540" s="56"/>
      <c r="EXS540" s="59"/>
      <c r="EXT540" s="60"/>
      <c r="EXU540" s="61"/>
      <c r="EXV540" s="83"/>
      <c r="EXW540" s="57"/>
      <c r="EXX540" s="56"/>
      <c r="EXY540" s="59"/>
      <c r="EXZ540" s="60"/>
      <c r="EYA540" s="61"/>
      <c r="EYB540" s="83"/>
      <c r="EYC540" s="57"/>
      <c r="EYD540" s="56"/>
      <c r="EYE540" s="59"/>
      <c r="EYF540" s="60"/>
      <c r="EYG540" s="61"/>
      <c r="EYH540" s="83"/>
      <c r="EYI540" s="57"/>
      <c r="EYJ540" s="56"/>
      <c r="EYK540" s="59"/>
      <c r="EYL540" s="60"/>
      <c r="EYM540" s="61"/>
      <c r="EYN540" s="83"/>
      <c r="EYO540" s="57"/>
      <c r="EYP540" s="56"/>
      <c r="EYQ540" s="59"/>
      <c r="EYR540" s="60"/>
      <c r="EYS540" s="61"/>
      <c r="EYT540" s="83"/>
      <c r="EYU540" s="57"/>
      <c r="EYV540" s="56"/>
      <c r="EYW540" s="59"/>
      <c r="EYX540" s="60"/>
      <c r="EYY540" s="61"/>
      <c r="EYZ540" s="83"/>
      <c r="EZA540" s="57"/>
      <c r="EZB540" s="56"/>
      <c r="EZC540" s="59"/>
      <c r="EZD540" s="60"/>
      <c r="EZE540" s="61"/>
      <c r="EZF540" s="83"/>
      <c r="EZG540" s="57"/>
      <c r="EZH540" s="56"/>
      <c r="EZI540" s="59"/>
      <c r="EZJ540" s="60"/>
      <c r="EZK540" s="61"/>
      <c r="EZL540" s="83"/>
      <c r="EZM540" s="57"/>
      <c r="EZN540" s="56"/>
      <c r="EZO540" s="59"/>
      <c r="EZP540" s="60"/>
      <c r="EZQ540" s="61"/>
      <c r="EZR540" s="83"/>
      <c r="EZS540" s="57"/>
      <c r="EZT540" s="56"/>
      <c r="EZU540" s="59"/>
      <c r="EZV540" s="60"/>
      <c r="EZW540" s="61"/>
      <c r="EZX540" s="83"/>
      <c r="EZY540" s="57"/>
      <c r="EZZ540" s="56"/>
      <c r="FAA540" s="59"/>
      <c r="FAB540" s="60"/>
      <c r="FAC540" s="61"/>
      <c r="FAD540" s="83"/>
      <c r="FAE540" s="57"/>
      <c r="FAF540" s="56"/>
      <c r="FAG540" s="59"/>
      <c r="FAH540" s="60"/>
      <c r="FAI540" s="61"/>
      <c r="FAJ540" s="83"/>
      <c r="FAK540" s="57"/>
      <c r="FAL540" s="56"/>
      <c r="FAM540" s="59"/>
      <c r="FAN540" s="60"/>
      <c r="FAO540" s="61"/>
      <c r="FAP540" s="83"/>
      <c r="FAQ540" s="57"/>
      <c r="FAR540" s="56"/>
      <c r="FAS540" s="59"/>
      <c r="FAT540" s="60"/>
      <c r="FAU540" s="61"/>
      <c r="FAV540" s="83"/>
      <c r="FAW540" s="57"/>
      <c r="FAX540" s="56"/>
      <c r="FAY540" s="59"/>
      <c r="FAZ540" s="60"/>
      <c r="FBA540" s="61"/>
      <c r="FBB540" s="83"/>
      <c r="FBC540" s="57"/>
      <c r="FBD540" s="56"/>
      <c r="FBE540" s="59"/>
      <c r="FBF540" s="60"/>
      <c r="FBG540" s="61"/>
      <c r="FBH540" s="83"/>
      <c r="FBI540" s="57"/>
      <c r="FBJ540" s="56"/>
      <c r="FBK540" s="59"/>
      <c r="FBL540" s="60"/>
      <c r="FBM540" s="61"/>
      <c r="FBN540" s="83"/>
      <c r="FBO540" s="57"/>
      <c r="FBP540" s="56"/>
      <c r="FBQ540" s="59"/>
      <c r="FBR540" s="60"/>
      <c r="FBS540" s="61"/>
      <c r="FBT540" s="83"/>
      <c r="FBU540" s="57"/>
      <c r="FBV540" s="56"/>
      <c r="FBW540" s="59"/>
      <c r="FBX540" s="60"/>
      <c r="FBY540" s="61"/>
      <c r="FBZ540" s="83"/>
      <c r="FCA540" s="57"/>
      <c r="FCB540" s="56"/>
      <c r="FCC540" s="59"/>
      <c r="FCD540" s="60"/>
      <c r="FCE540" s="61"/>
      <c r="FCF540" s="83"/>
      <c r="FCG540" s="57"/>
      <c r="FCH540" s="56"/>
      <c r="FCI540" s="59"/>
      <c r="FCJ540" s="60"/>
      <c r="FCK540" s="61"/>
      <c r="FCL540" s="83"/>
      <c r="FCM540" s="57"/>
      <c r="FCN540" s="56"/>
      <c r="FCO540" s="59"/>
      <c r="FCP540" s="60"/>
      <c r="FCQ540" s="61"/>
      <c r="FCR540" s="83"/>
      <c r="FCS540" s="57"/>
      <c r="FCT540" s="56"/>
      <c r="FCU540" s="59"/>
      <c r="FCV540" s="60"/>
      <c r="FCW540" s="61"/>
      <c r="FCX540" s="83"/>
      <c r="FCY540" s="57"/>
      <c r="FCZ540" s="56"/>
      <c r="FDA540" s="59"/>
      <c r="FDB540" s="60"/>
      <c r="FDC540" s="61"/>
      <c r="FDD540" s="83"/>
      <c r="FDE540" s="57"/>
      <c r="FDF540" s="56"/>
      <c r="FDG540" s="59"/>
      <c r="FDH540" s="60"/>
      <c r="FDI540" s="61"/>
      <c r="FDJ540" s="83"/>
      <c r="FDK540" s="57"/>
      <c r="FDL540" s="56"/>
      <c r="FDM540" s="59"/>
      <c r="FDN540" s="60"/>
      <c r="FDO540" s="61"/>
      <c r="FDP540" s="83"/>
      <c r="FDQ540" s="57"/>
      <c r="FDR540" s="56"/>
      <c r="FDS540" s="59"/>
      <c r="FDT540" s="60"/>
      <c r="FDU540" s="61"/>
      <c r="FDV540" s="83"/>
      <c r="FDW540" s="57"/>
      <c r="FDX540" s="56"/>
      <c r="FDY540" s="59"/>
      <c r="FDZ540" s="60"/>
      <c r="FEA540" s="61"/>
      <c r="FEB540" s="83"/>
      <c r="FEC540" s="57"/>
      <c r="FED540" s="56"/>
      <c r="FEE540" s="59"/>
      <c r="FEF540" s="60"/>
      <c r="FEG540" s="61"/>
      <c r="FEH540" s="83"/>
      <c r="FEI540" s="57"/>
      <c r="FEJ540" s="56"/>
      <c r="FEK540" s="59"/>
      <c r="FEL540" s="60"/>
      <c r="FEM540" s="61"/>
      <c r="FEN540" s="83"/>
      <c r="FEO540" s="57"/>
      <c r="FEP540" s="56"/>
      <c r="FEQ540" s="59"/>
      <c r="FER540" s="60"/>
      <c r="FES540" s="61"/>
      <c r="FET540" s="83"/>
      <c r="FEU540" s="57"/>
      <c r="FEV540" s="56"/>
      <c r="FEW540" s="59"/>
      <c r="FEX540" s="60"/>
      <c r="FEY540" s="61"/>
      <c r="FEZ540" s="83"/>
      <c r="FFA540" s="57"/>
      <c r="FFB540" s="56"/>
      <c r="FFC540" s="59"/>
      <c r="FFD540" s="60"/>
      <c r="FFE540" s="61"/>
      <c r="FFF540" s="83"/>
      <c r="FFG540" s="57"/>
      <c r="FFH540" s="56"/>
      <c r="FFI540" s="59"/>
      <c r="FFJ540" s="60"/>
      <c r="FFK540" s="61"/>
      <c r="FFL540" s="83"/>
      <c r="FFM540" s="57"/>
      <c r="FFN540" s="56"/>
      <c r="FFO540" s="59"/>
      <c r="FFP540" s="60"/>
      <c r="FFQ540" s="61"/>
      <c r="FFR540" s="83"/>
      <c r="FFS540" s="57"/>
      <c r="FFT540" s="56"/>
      <c r="FFU540" s="59"/>
      <c r="FFV540" s="60"/>
      <c r="FFW540" s="61"/>
      <c r="FFX540" s="83"/>
      <c r="FFY540" s="57"/>
      <c r="FFZ540" s="56"/>
      <c r="FGA540" s="59"/>
      <c r="FGB540" s="60"/>
      <c r="FGC540" s="61"/>
      <c r="FGD540" s="83"/>
      <c r="FGE540" s="57"/>
      <c r="FGF540" s="56"/>
      <c r="FGG540" s="59"/>
      <c r="FGH540" s="60"/>
      <c r="FGI540" s="61"/>
      <c r="FGJ540" s="83"/>
      <c r="FGK540" s="57"/>
      <c r="FGL540" s="56"/>
      <c r="FGM540" s="59"/>
      <c r="FGN540" s="60"/>
      <c r="FGO540" s="61"/>
      <c r="FGP540" s="83"/>
      <c r="FGQ540" s="57"/>
      <c r="FGR540" s="56"/>
      <c r="FGS540" s="59"/>
      <c r="FGT540" s="60"/>
      <c r="FGU540" s="61"/>
      <c r="FGV540" s="83"/>
      <c r="FGW540" s="57"/>
      <c r="FGX540" s="56"/>
      <c r="FGY540" s="59"/>
      <c r="FGZ540" s="60"/>
      <c r="FHA540" s="61"/>
      <c r="FHB540" s="83"/>
      <c r="FHC540" s="57"/>
      <c r="FHD540" s="56"/>
      <c r="FHE540" s="59"/>
      <c r="FHF540" s="60"/>
      <c r="FHG540" s="61"/>
      <c r="FHH540" s="83"/>
      <c r="FHI540" s="57"/>
      <c r="FHJ540" s="56"/>
      <c r="FHK540" s="59"/>
      <c r="FHL540" s="60"/>
      <c r="FHM540" s="61"/>
      <c r="FHN540" s="83"/>
      <c r="FHO540" s="57"/>
      <c r="FHP540" s="56"/>
      <c r="FHQ540" s="59"/>
      <c r="FHR540" s="60"/>
      <c r="FHS540" s="61"/>
      <c r="FHT540" s="83"/>
      <c r="FHU540" s="57"/>
      <c r="FHV540" s="56"/>
      <c r="FHW540" s="59"/>
      <c r="FHX540" s="60"/>
      <c r="FHY540" s="61"/>
      <c r="FHZ540" s="83"/>
      <c r="FIA540" s="57"/>
      <c r="FIB540" s="56"/>
      <c r="FIC540" s="59"/>
      <c r="FID540" s="60"/>
      <c r="FIE540" s="61"/>
      <c r="FIF540" s="83"/>
      <c r="FIG540" s="57"/>
      <c r="FIH540" s="56"/>
      <c r="FII540" s="59"/>
      <c r="FIJ540" s="60"/>
      <c r="FIK540" s="61"/>
      <c r="FIL540" s="83"/>
      <c r="FIM540" s="57"/>
      <c r="FIN540" s="56"/>
      <c r="FIO540" s="59"/>
      <c r="FIP540" s="60"/>
      <c r="FIQ540" s="61"/>
      <c r="FIR540" s="83"/>
      <c r="FIS540" s="57"/>
      <c r="FIT540" s="56"/>
      <c r="FIU540" s="59"/>
      <c r="FIV540" s="60"/>
      <c r="FIW540" s="61"/>
      <c r="FIX540" s="83"/>
      <c r="FIY540" s="57"/>
      <c r="FIZ540" s="56"/>
      <c r="FJA540" s="59"/>
      <c r="FJB540" s="60"/>
      <c r="FJC540" s="61"/>
      <c r="FJD540" s="83"/>
      <c r="FJE540" s="57"/>
      <c r="FJF540" s="56"/>
      <c r="FJG540" s="59"/>
      <c r="FJH540" s="60"/>
      <c r="FJI540" s="61"/>
      <c r="FJJ540" s="83"/>
      <c r="FJK540" s="57"/>
      <c r="FJL540" s="56"/>
      <c r="FJM540" s="59"/>
      <c r="FJN540" s="60"/>
      <c r="FJO540" s="61"/>
      <c r="FJP540" s="83"/>
      <c r="FJQ540" s="57"/>
      <c r="FJR540" s="56"/>
      <c r="FJS540" s="59"/>
      <c r="FJT540" s="60"/>
      <c r="FJU540" s="61"/>
      <c r="FJV540" s="83"/>
      <c r="FJW540" s="57"/>
      <c r="FJX540" s="56"/>
      <c r="FJY540" s="59"/>
      <c r="FJZ540" s="60"/>
      <c r="FKA540" s="61"/>
      <c r="FKB540" s="83"/>
      <c r="FKC540" s="57"/>
      <c r="FKD540" s="56"/>
      <c r="FKE540" s="59"/>
      <c r="FKF540" s="60"/>
      <c r="FKG540" s="61"/>
      <c r="FKH540" s="83"/>
      <c r="FKI540" s="57"/>
      <c r="FKJ540" s="56"/>
      <c r="FKK540" s="59"/>
      <c r="FKL540" s="60"/>
      <c r="FKM540" s="61"/>
      <c r="FKN540" s="83"/>
      <c r="FKO540" s="57"/>
      <c r="FKP540" s="56"/>
      <c r="FKQ540" s="59"/>
      <c r="FKR540" s="60"/>
      <c r="FKS540" s="61"/>
      <c r="FKT540" s="83"/>
      <c r="FKU540" s="57"/>
      <c r="FKV540" s="56"/>
      <c r="FKW540" s="59"/>
      <c r="FKX540" s="60"/>
      <c r="FKY540" s="61"/>
      <c r="FKZ540" s="83"/>
      <c r="FLA540" s="57"/>
      <c r="FLB540" s="56"/>
      <c r="FLC540" s="59"/>
      <c r="FLD540" s="60"/>
      <c r="FLE540" s="61"/>
      <c r="FLF540" s="83"/>
      <c r="FLG540" s="57"/>
      <c r="FLH540" s="56"/>
      <c r="FLI540" s="59"/>
      <c r="FLJ540" s="60"/>
      <c r="FLK540" s="61"/>
      <c r="FLL540" s="83"/>
      <c r="FLM540" s="57"/>
      <c r="FLN540" s="56"/>
      <c r="FLO540" s="59"/>
      <c r="FLP540" s="60"/>
      <c r="FLQ540" s="61"/>
      <c r="FLR540" s="83"/>
      <c r="FLS540" s="57"/>
      <c r="FLT540" s="56"/>
      <c r="FLU540" s="59"/>
      <c r="FLV540" s="60"/>
      <c r="FLW540" s="61"/>
      <c r="FLX540" s="83"/>
      <c r="FLY540" s="57"/>
      <c r="FLZ540" s="56"/>
      <c r="FMA540" s="59"/>
      <c r="FMB540" s="60"/>
      <c r="FMC540" s="61"/>
      <c r="FMD540" s="83"/>
      <c r="FME540" s="57"/>
      <c r="FMF540" s="56"/>
      <c r="FMG540" s="59"/>
      <c r="FMH540" s="60"/>
      <c r="FMI540" s="61"/>
      <c r="FMJ540" s="83"/>
      <c r="FMK540" s="57"/>
      <c r="FML540" s="56"/>
      <c r="FMM540" s="59"/>
      <c r="FMN540" s="60"/>
      <c r="FMO540" s="61"/>
      <c r="FMP540" s="83"/>
      <c r="FMQ540" s="57"/>
      <c r="FMR540" s="56"/>
      <c r="FMS540" s="59"/>
      <c r="FMT540" s="60"/>
      <c r="FMU540" s="61"/>
      <c r="FMV540" s="83"/>
      <c r="FMW540" s="57"/>
      <c r="FMX540" s="56"/>
      <c r="FMY540" s="59"/>
      <c r="FMZ540" s="60"/>
      <c r="FNA540" s="61"/>
      <c r="FNB540" s="83"/>
      <c r="FNC540" s="57"/>
      <c r="FND540" s="56"/>
      <c r="FNE540" s="59"/>
      <c r="FNF540" s="60"/>
      <c r="FNG540" s="61"/>
      <c r="FNH540" s="83"/>
      <c r="FNI540" s="57"/>
      <c r="FNJ540" s="56"/>
      <c r="FNK540" s="59"/>
      <c r="FNL540" s="60"/>
      <c r="FNM540" s="61"/>
      <c r="FNN540" s="83"/>
      <c r="FNO540" s="57"/>
      <c r="FNP540" s="56"/>
      <c r="FNQ540" s="59"/>
      <c r="FNR540" s="60"/>
      <c r="FNS540" s="61"/>
      <c r="FNT540" s="83"/>
      <c r="FNU540" s="57"/>
      <c r="FNV540" s="56"/>
      <c r="FNW540" s="59"/>
      <c r="FNX540" s="60"/>
      <c r="FNY540" s="61"/>
      <c r="FNZ540" s="83"/>
      <c r="FOA540" s="57"/>
      <c r="FOB540" s="56"/>
      <c r="FOC540" s="59"/>
      <c r="FOD540" s="60"/>
      <c r="FOE540" s="61"/>
      <c r="FOF540" s="83"/>
      <c r="FOG540" s="57"/>
      <c r="FOH540" s="56"/>
      <c r="FOI540" s="59"/>
      <c r="FOJ540" s="60"/>
      <c r="FOK540" s="61"/>
      <c r="FOL540" s="83"/>
      <c r="FOM540" s="57"/>
      <c r="FON540" s="56"/>
      <c r="FOO540" s="59"/>
      <c r="FOP540" s="60"/>
      <c r="FOQ540" s="61"/>
      <c r="FOR540" s="83"/>
      <c r="FOS540" s="57"/>
      <c r="FOT540" s="56"/>
      <c r="FOU540" s="59"/>
      <c r="FOV540" s="60"/>
      <c r="FOW540" s="61"/>
      <c r="FOX540" s="83"/>
      <c r="FOY540" s="57"/>
      <c r="FOZ540" s="56"/>
      <c r="FPA540" s="59"/>
      <c r="FPB540" s="60"/>
      <c r="FPC540" s="61"/>
      <c r="FPD540" s="83"/>
      <c r="FPE540" s="57"/>
      <c r="FPF540" s="56"/>
      <c r="FPG540" s="59"/>
      <c r="FPH540" s="60"/>
      <c r="FPI540" s="61"/>
      <c r="FPJ540" s="83"/>
      <c r="FPK540" s="57"/>
      <c r="FPL540" s="56"/>
      <c r="FPM540" s="59"/>
      <c r="FPN540" s="60"/>
      <c r="FPO540" s="61"/>
      <c r="FPP540" s="83"/>
      <c r="FPQ540" s="57"/>
      <c r="FPR540" s="56"/>
      <c r="FPS540" s="59"/>
      <c r="FPT540" s="60"/>
      <c r="FPU540" s="61"/>
      <c r="FPV540" s="83"/>
      <c r="FPW540" s="57"/>
      <c r="FPX540" s="56"/>
      <c r="FPY540" s="59"/>
      <c r="FPZ540" s="60"/>
      <c r="FQA540" s="61"/>
      <c r="FQB540" s="83"/>
      <c r="FQC540" s="57"/>
      <c r="FQD540" s="56"/>
      <c r="FQE540" s="59"/>
      <c r="FQF540" s="60"/>
      <c r="FQG540" s="61"/>
      <c r="FQH540" s="83"/>
      <c r="FQI540" s="57"/>
      <c r="FQJ540" s="56"/>
      <c r="FQK540" s="59"/>
      <c r="FQL540" s="60"/>
      <c r="FQM540" s="61"/>
      <c r="FQN540" s="83"/>
      <c r="FQO540" s="57"/>
      <c r="FQP540" s="56"/>
      <c r="FQQ540" s="59"/>
      <c r="FQR540" s="60"/>
      <c r="FQS540" s="61"/>
      <c r="FQT540" s="83"/>
      <c r="FQU540" s="57"/>
      <c r="FQV540" s="56"/>
      <c r="FQW540" s="59"/>
      <c r="FQX540" s="60"/>
      <c r="FQY540" s="61"/>
      <c r="FQZ540" s="83"/>
      <c r="FRA540" s="57"/>
      <c r="FRB540" s="56"/>
      <c r="FRC540" s="59"/>
      <c r="FRD540" s="60"/>
      <c r="FRE540" s="61"/>
      <c r="FRF540" s="83"/>
      <c r="FRG540" s="57"/>
      <c r="FRH540" s="56"/>
      <c r="FRI540" s="59"/>
      <c r="FRJ540" s="60"/>
      <c r="FRK540" s="61"/>
      <c r="FRL540" s="83"/>
      <c r="FRM540" s="57"/>
      <c r="FRN540" s="56"/>
      <c r="FRO540" s="59"/>
      <c r="FRP540" s="60"/>
      <c r="FRQ540" s="61"/>
      <c r="FRR540" s="83"/>
      <c r="FRS540" s="57"/>
      <c r="FRT540" s="56"/>
      <c r="FRU540" s="59"/>
      <c r="FRV540" s="60"/>
      <c r="FRW540" s="61"/>
      <c r="FRX540" s="83"/>
      <c r="FRY540" s="57"/>
      <c r="FRZ540" s="56"/>
      <c r="FSA540" s="59"/>
      <c r="FSB540" s="60"/>
      <c r="FSC540" s="61"/>
      <c r="FSD540" s="83"/>
      <c r="FSE540" s="57"/>
      <c r="FSF540" s="56"/>
      <c r="FSG540" s="59"/>
      <c r="FSH540" s="60"/>
      <c r="FSI540" s="61"/>
      <c r="FSJ540" s="83"/>
      <c r="FSK540" s="57"/>
      <c r="FSL540" s="56"/>
      <c r="FSM540" s="59"/>
      <c r="FSN540" s="60"/>
      <c r="FSO540" s="61"/>
      <c r="FSP540" s="83"/>
      <c r="FSQ540" s="57"/>
      <c r="FSR540" s="56"/>
      <c r="FSS540" s="59"/>
      <c r="FST540" s="60"/>
      <c r="FSU540" s="61"/>
      <c r="FSV540" s="83"/>
      <c r="FSW540" s="57"/>
      <c r="FSX540" s="56"/>
      <c r="FSY540" s="59"/>
      <c r="FSZ540" s="60"/>
      <c r="FTA540" s="61"/>
      <c r="FTB540" s="83"/>
      <c r="FTC540" s="57"/>
      <c r="FTD540" s="56"/>
      <c r="FTE540" s="59"/>
      <c r="FTF540" s="60"/>
      <c r="FTG540" s="61"/>
      <c r="FTH540" s="83"/>
      <c r="FTI540" s="57"/>
      <c r="FTJ540" s="56"/>
      <c r="FTK540" s="59"/>
      <c r="FTL540" s="60"/>
      <c r="FTM540" s="61"/>
      <c r="FTN540" s="83"/>
      <c r="FTO540" s="57"/>
      <c r="FTP540" s="56"/>
      <c r="FTQ540" s="59"/>
      <c r="FTR540" s="60"/>
      <c r="FTS540" s="61"/>
      <c r="FTT540" s="83"/>
      <c r="FTU540" s="57"/>
      <c r="FTV540" s="56"/>
      <c r="FTW540" s="59"/>
      <c r="FTX540" s="60"/>
      <c r="FTY540" s="61"/>
      <c r="FTZ540" s="83"/>
      <c r="FUA540" s="57"/>
      <c r="FUB540" s="56"/>
      <c r="FUC540" s="59"/>
      <c r="FUD540" s="60"/>
      <c r="FUE540" s="61"/>
      <c r="FUF540" s="83"/>
      <c r="FUG540" s="57"/>
      <c r="FUH540" s="56"/>
      <c r="FUI540" s="59"/>
      <c r="FUJ540" s="60"/>
      <c r="FUK540" s="61"/>
      <c r="FUL540" s="83"/>
      <c r="FUM540" s="57"/>
      <c r="FUN540" s="56"/>
      <c r="FUO540" s="59"/>
      <c r="FUP540" s="60"/>
      <c r="FUQ540" s="61"/>
      <c r="FUR540" s="83"/>
      <c r="FUS540" s="57"/>
      <c r="FUT540" s="56"/>
      <c r="FUU540" s="59"/>
      <c r="FUV540" s="60"/>
      <c r="FUW540" s="61"/>
      <c r="FUX540" s="83"/>
      <c r="FUY540" s="57"/>
      <c r="FUZ540" s="56"/>
      <c r="FVA540" s="59"/>
      <c r="FVB540" s="60"/>
      <c r="FVC540" s="61"/>
      <c r="FVD540" s="83"/>
      <c r="FVE540" s="57"/>
      <c r="FVF540" s="56"/>
      <c r="FVG540" s="59"/>
      <c r="FVH540" s="60"/>
      <c r="FVI540" s="61"/>
      <c r="FVJ540" s="83"/>
      <c r="FVK540" s="57"/>
      <c r="FVL540" s="56"/>
      <c r="FVM540" s="59"/>
      <c r="FVN540" s="60"/>
      <c r="FVO540" s="61"/>
      <c r="FVP540" s="83"/>
      <c r="FVQ540" s="57"/>
      <c r="FVR540" s="56"/>
      <c r="FVS540" s="59"/>
      <c r="FVT540" s="60"/>
      <c r="FVU540" s="61"/>
      <c r="FVV540" s="83"/>
      <c r="FVW540" s="57"/>
      <c r="FVX540" s="56"/>
      <c r="FVY540" s="59"/>
      <c r="FVZ540" s="60"/>
      <c r="FWA540" s="61"/>
      <c r="FWB540" s="83"/>
      <c r="FWC540" s="57"/>
      <c r="FWD540" s="56"/>
      <c r="FWE540" s="59"/>
      <c r="FWF540" s="60"/>
      <c r="FWG540" s="61"/>
      <c r="FWH540" s="83"/>
      <c r="FWI540" s="57"/>
      <c r="FWJ540" s="56"/>
      <c r="FWK540" s="59"/>
      <c r="FWL540" s="60"/>
      <c r="FWM540" s="61"/>
      <c r="FWN540" s="83"/>
      <c r="FWO540" s="57"/>
      <c r="FWP540" s="56"/>
      <c r="FWQ540" s="59"/>
      <c r="FWR540" s="60"/>
      <c r="FWS540" s="61"/>
      <c r="FWT540" s="83"/>
      <c r="FWU540" s="57"/>
      <c r="FWV540" s="56"/>
      <c r="FWW540" s="59"/>
      <c r="FWX540" s="60"/>
      <c r="FWY540" s="61"/>
      <c r="FWZ540" s="83"/>
      <c r="FXA540" s="57"/>
      <c r="FXB540" s="56"/>
      <c r="FXC540" s="59"/>
      <c r="FXD540" s="60"/>
      <c r="FXE540" s="61"/>
      <c r="FXF540" s="83"/>
      <c r="FXG540" s="57"/>
      <c r="FXH540" s="56"/>
      <c r="FXI540" s="59"/>
      <c r="FXJ540" s="60"/>
      <c r="FXK540" s="61"/>
      <c r="FXL540" s="83"/>
      <c r="FXM540" s="57"/>
      <c r="FXN540" s="56"/>
      <c r="FXO540" s="59"/>
      <c r="FXP540" s="60"/>
      <c r="FXQ540" s="61"/>
      <c r="FXR540" s="83"/>
      <c r="FXS540" s="57"/>
      <c r="FXT540" s="56"/>
      <c r="FXU540" s="59"/>
      <c r="FXV540" s="60"/>
      <c r="FXW540" s="61"/>
      <c r="FXX540" s="83"/>
      <c r="FXY540" s="57"/>
      <c r="FXZ540" s="56"/>
      <c r="FYA540" s="59"/>
      <c r="FYB540" s="60"/>
      <c r="FYC540" s="61"/>
      <c r="FYD540" s="83"/>
      <c r="FYE540" s="57"/>
      <c r="FYF540" s="56"/>
      <c r="FYG540" s="59"/>
      <c r="FYH540" s="60"/>
      <c r="FYI540" s="61"/>
      <c r="FYJ540" s="83"/>
      <c r="FYK540" s="57"/>
      <c r="FYL540" s="56"/>
      <c r="FYM540" s="59"/>
      <c r="FYN540" s="60"/>
      <c r="FYO540" s="61"/>
      <c r="FYP540" s="83"/>
      <c r="FYQ540" s="57"/>
      <c r="FYR540" s="56"/>
      <c r="FYS540" s="59"/>
      <c r="FYT540" s="60"/>
      <c r="FYU540" s="61"/>
      <c r="FYV540" s="83"/>
      <c r="FYW540" s="57"/>
      <c r="FYX540" s="56"/>
      <c r="FYY540" s="59"/>
      <c r="FYZ540" s="60"/>
      <c r="FZA540" s="61"/>
      <c r="FZB540" s="83"/>
      <c r="FZC540" s="57"/>
      <c r="FZD540" s="56"/>
      <c r="FZE540" s="59"/>
      <c r="FZF540" s="60"/>
      <c r="FZG540" s="61"/>
      <c r="FZH540" s="83"/>
      <c r="FZI540" s="57"/>
      <c r="FZJ540" s="56"/>
      <c r="FZK540" s="59"/>
      <c r="FZL540" s="60"/>
      <c r="FZM540" s="61"/>
      <c r="FZN540" s="83"/>
      <c r="FZO540" s="57"/>
      <c r="FZP540" s="56"/>
      <c r="FZQ540" s="59"/>
      <c r="FZR540" s="60"/>
      <c r="FZS540" s="61"/>
      <c r="FZT540" s="83"/>
      <c r="FZU540" s="57"/>
      <c r="FZV540" s="56"/>
      <c r="FZW540" s="59"/>
      <c r="FZX540" s="60"/>
      <c r="FZY540" s="61"/>
      <c r="FZZ540" s="83"/>
      <c r="GAA540" s="57"/>
      <c r="GAB540" s="56"/>
      <c r="GAC540" s="59"/>
      <c r="GAD540" s="60"/>
      <c r="GAE540" s="61"/>
      <c r="GAF540" s="83"/>
      <c r="GAG540" s="57"/>
      <c r="GAH540" s="56"/>
      <c r="GAI540" s="59"/>
      <c r="GAJ540" s="60"/>
      <c r="GAK540" s="61"/>
      <c r="GAL540" s="83"/>
      <c r="GAM540" s="57"/>
      <c r="GAN540" s="56"/>
      <c r="GAO540" s="59"/>
      <c r="GAP540" s="60"/>
      <c r="GAQ540" s="61"/>
      <c r="GAR540" s="83"/>
      <c r="GAS540" s="57"/>
      <c r="GAT540" s="56"/>
      <c r="GAU540" s="59"/>
      <c r="GAV540" s="60"/>
      <c r="GAW540" s="61"/>
      <c r="GAX540" s="83"/>
      <c r="GAY540" s="57"/>
      <c r="GAZ540" s="56"/>
      <c r="GBA540" s="59"/>
      <c r="GBB540" s="60"/>
      <c r="GBC540" s="61"/>
      <c r="GBD540" s="83"/>
      <c r="GBE540" s="57"/>
      <c r="GBF540" s="56"/>
      <c r="GBG540" s="59"/>
      <c r="GBH540" s="60"/>
      <c r="GBI540" s="61"/>
      <c r="GBJ540" s="83"/>
      <c r="GBK540" s="57"/>
      <c r="GBL540" s="56"/>
      <c r="GBM540" s="59"/>
      <c r="GBN540" s="60"/>
      <c r="GBO540" s="61"/>
      <c r="GBP540" s="83"/>
      <c r="GBQ540" s="57"/>
      <c r="GBR540" s="56"/>
      <c r="GBS540" s="59"/>
      <c r="GBT540" s="60"/>
      <c r="GBU540" s="61"/>
      <c r="GBV540" s="83"/>
      <c r="GBW540" s="57"/>
      <c r="GBX540" s="56"/>
      <c r="GBY540" s="59"/>
      <c r="GBZ540" s="60"/>
      <c r="GCA540" s="61"/>
      <c r="GCB540" s="83"/>
      <c r="GCC540" s="57"/>
      <c r="GCD540" s="56"/>
      <c r="GCE540" s="59"/>
      <c r="GCF540" s="60"/>
      <c r="GCG540" s="61"/>
      <c r="GCH540" s="83"/>
      <c r="GCI540" s="57"/>
      <c r="GCJ540" s="56"/>
      <c r="GCK540" s="59"/>
      <c r="GCL540" s="60"/>
      <c r="GCM540" s="61"/>
      <c r="GCN540" s="83"/>
      <c r="GCO540" s="57"/>
      <c r="GCP540" s="56"/>
      <c r="GCQ540" s="59"/>
      <c r="GCR540" s="60"/>
      <c r="GCS540" s="61"/>
      <c r="GCT540" s="83"/>
      <c r="GCU540" s="57"/>
      <c r="GCV540" s="56"/>
      <c r="GCW540" s="59"/>
      <c r="GCX540" s="60"/>
      <c r="GCY540" s="61"/>
      <c r="GCZ540" s="83"/>
      <c r="GDA540" s="57"/>
      <c r="GDB540" s="56"/>
      <c r="GDC540" s="59"/>
      <c r="GDD540" s="60"/>
      <c r="GDE540" s="61"/>
      <c r="GDF540" s="83"/>
      <c r="GDG540" s="57"/>
      <c r="GDH540" s="56"/>
      <c r="GDI540" s="59"/>
      <c r="GDJ540" s="60"/>
      <c r="GDK540" s="61"/>
      <c r="GDL540" s="83"/>
      <c r="GDM540" s="57"/>
      <c r="GDN540" s="56"/>
      <c r="GDO540" s="59"/>
      <c r="GDP540" s="60"/>
      <c r="GDQ540" s="61"/>
      <c r="GDR540" s="83"/>
      <c r="GDS540" s="57"/>
      <c r="GDT540" s="56"/>
      <c r="GDU540" s="59"/>
      <c r="GDV540" s="60"/>
      <c r="GDW540" s="61"/>
      <c r="GDX540" s="83"/>
      <c r="GDY540" s="57"/>
      <c r="GDZ540" s="56"/>
      <c r="GEA540" s="59"/>
      <c r="GEB540" s="60"/>
      <c r="GEC540" s="61"/>
      <c r="GED540" s="83"/>
      <c r="GEE540" s="57"/>
      <c r="GEF540" s="56"/>
      <c r="GEG540" s="59"/>
      <c r="GEH540" s="60"/>
      <c r="GEI540" s="61"/>
      <c r="GEJ540" s="83"/>
      <c r="GEK540" s="57"/>
      <c r="GEL540" s="56"/>
      <c r="GEM540" s="59"/>
      <c r="GEN540" s="60"/>
      <c r="GEO540" s="61"/>
      <c r="GEP540" s="83"/>
      <c r="GEQ540" s="57"/>
      <c r="GER540" s="56"/>
      <c r="GES540" s="59"/>
      <c r="GET540" s="60"/>
      <c r="GEU540" s="61"/>
      <c r="GEV540" s="83"/>
      <c r="GEW540" s="57"/>
      <c r="GEX540" s="56"/>
      <c r="GEY540" s="59"/>
      <c r="GEZ540" s="60"/>
      <c r="GFA540" s="61"/>
      <c r="GFB540" s="83"/>
      <c r="GFC540" s="57"/>
      <c r="GFD540" s="56"/>
      <c r="GFE540" s="59"/>
      <c r="GFF540" s="60"/>
      <c r="GFG540" s="61"/>
      <c r="GFH540" s="83"/>
      <c r="GFI540" s="57"/>
      <c r="GFJ540" s="56"/>
      <c r="GFK540" s="59"/>
      <c r="GFL540" s="60"/>
      <c r="GFM540" s="61"/>
      <c r="GFN540" s="83"/>
      <c r="GFO540" s="57"/>
      <c r="GFP540" s="56"/>
      <c r="GFQ540" s="59"/>
      <c r="GFR540" s="60"/>
      <c r="GFS540" s="61"/>
      <c r="GFT540" s="83"/>
      <c r="GFU540" s="57"/>
      <c r="GFV540" s="56"/>
      <c r="GFW540" s="59"/>
      <c r="GFX540" s="60"/>
      <c r="GFY540" s="61"/>
      <c r="GFZ540" s="83"/>
      <c r="GGA540" s="57"/>
      <c r="GGB540" s="56"/>
      <c r="GGC540" s="59"/>
      <c r="GGD540" s="60"/>
      <c r="GGE540" s="61"/>
      <c r="GGF540" s="83"/>
      <c r="GGG540" s="57"/>
      <c r="GGH540" s="56"/>
      <c r="GGI540" s="59"/>
      <c r="GGJ540" s="60"/>
      <c r="GGK540" s="61"/>
      <c r="GGL540" s="83"/>
      <c r="GGM540" s="57"/>
      <c r="GGN540" s="56"/>
      <c r="GGO540" s="59"/>
      <c r="GGP540" s="60"/>
      <c r="GGQ540" s="61"/>
      <c r="GGR540" s="83"/>
      <c r="GGS540" s="57"/>
      <c r="GGT540" s="56"/>
      <c r="GGU540" s="59"/>
      <c r="GGV540" s="60"/>
      <c r="GGW540" s="61"/>
      <c r="GGX540" s="83"/>
      <c r="GGY540" s="57"/>
      <c r="GGZ540" s="56"/>
      <c r="GHA540" s="59"/>
      <c r="GHB540" s="60"/>
      <c r="GHC540" s="61"/>
      <c r="GHD540" s="83"/>
      <c r="GHE540" s="57"/>
      <c r="GHF540" s="56"/>
      <c r="GHG540" s="59"/>
      <c r="GHH540" s="60"/>
      <c r="GHI540" s="61"/>
      <c r="GHJ540" s="83"/>
      <c r="GHK540" s="57"/>
      <c r="GHL540" s="56"/>
      <c r="GHM540" s="59"/>
      <c r="GHN540" s="60"/>
      <c r="GHO540" s="61"/>
      <c r="GHP540" s="83"/>
      <c r="GHQ540" s="57"/>
      <c r="GHR540" s="56"/>
      <c r="GHS540" s="59"/>
      <c r="GHT540" s="60"/>
      <c r="GHU540" s="61"/>
      <c r="GHV540" s="83"/>
      <c r="GHW540" s="57"/>
      <c r="GHX540" s="56"/>
      <c r="GHY540" s="59"/>
      <c r="GHZ540" s="60"/>
      <c r="GIA540" s="61"/>
      <c r="GIB540" s="83"/>
      <c r="GIC540" s="57"/>
      <c r="GID540" s="56"/>
      <c r="GIE540" s="59"/>
      <c r="GIF540" s="60"/>
      <c r="GIG540" s="61"/>
      <c r="GIH540" s="83"/>
      <c r="GII540" s="57"/>
      <c r="GIJ540" s="56"/>
      <c r="GIK540" s="59"/>
      <c r="GIL540" s="60"/>
      <c r="GIM540" s="61"/>
      <c r="GIN540" s="83"/>
      <c r="GIO540" s="57"/>
      <c r="GIP540" s="56"/>
      <c r="GIQ540" s="59"/>
      <c r="GIR540" s="60"/>
      <c r="GIS540" s="61"/>
      <c r="GIT540" s="83"/>
      <c r="GIU540" s="57"/>
      <c r="GIV540" s="56"/>
      <c r="GIW540" s="59"/>
      <c r="GIX540" s="60"/>
      <c r="GIY540" s="61"/>
      <c r="GIZ540" s="83"/>
      <c r="GJA540" s="57"/>
      <c r="GJB540" s="56"/>
      <c r="GJC540" s="59"/>
      <c r="GJD540" s="60"/>
      <c r="GJE540" s="61"/>
      <c r="GJF540" s="83"/>
      <c r="GJG540" s="57"/>
      <c r="GJH540" s="56"/>
      <c r="GJI540" s="59"/>
      <c r="GJJ540" s="60"/>
      <c r="GJK540" s="61"/>
      <c r="GJL540" s="83"/>
      <c r="GJM540" s="57"/>
      <c r="GJN540" s="56"/>
      <c r="GJO540" s="59"/>
      <c r="GJP540" s="60"/>
      <c r="GJQ540" s="61"/>
      <c r="GJR540" s="83"/>
      <c r="GJS540" s="57"/>
      <c r="GJT540" s="56"/>
      <c r="GJU540" s="59"/>
      <c r="GJV540" s="60"/>
      <c r="GJW540" s="61"/>
      <c r="GJX540" s="83"/>
      <c r="GJY540" s="57"/>
      <c r="GJZ540" s="56"/>
      <c r="GKA540" s="59"/>
      <c r="GKB540" s="60"/>
      <c r="GKC540" s="61"/>
      <c r="GKD540" s="83"/>
      <c r="GKE540" s="57"/>
      <c r="GKF540" s="56"/>
      <c r="GKG540" s="59"/>
      <c r="GKH540" s="60"/>
      <c r="GKI540" s="61"/>
      <c r="GKJ540" s="83"/>
      <c r="GKK540" s="57"/>
      <c r="GKL540" s="56"/>
      <c r="GKM540" s="59"/>
      <c r="GKN540" s="60"/>
      <c r="GKO540" s="61"/>
      <c r="GKP540" s="83"/>
      <c r="GKQ540" s="57"/>
      <c r="GKR540" s="56"/>
      <c r="GKS540" s="59"/>
      <c r="GKT540" s="60"/>
      <c r="GKU540" s="61"/>
      <c r="GKV540" s="83"/>
      <c r="GKW540" s="57"/>
      <c r="GKX540" s="56"/>
      <c r="GKY540" s="59"/>
      <c r="GKZ540" s="60"/>
      <c r="GLA540" s="61"/>
      <c r="GLB540" s="83"/>
      <c r="GLC540" s="57"/>
      <c r="GLD540" s="56"/>
      <c r="GLE540" s="59"/>
      <c r="GLF540" s="60"/>
      <c r="GLG540" s="61"/>
      <c r="GLH540" s="83"/>
      <c r="GLI540" s="57"/>
      <c r="GLJ540" s="56"/>
      <c r="GLK540" s="59"/>
      <c r="GLL540" s="60"/>
      <c r="GLM540" s="61"/>
      <c r="GLN540" s="83"/>
      <c r="GLO540" s="57"/>
      <c r="GLP540" s="56"/>
      <c r="GLQ540" s="59"/>
      <c r="GLR540" s="60"/>
      <c r="GLS540" s="61"/>
      <c r="GLT540" s="83"/>
      <c r="GLU540" s="57"/>
      <c r="GLV540" s="56"/>
      <c r="GLW540" s="59"/>
      <c r="GLX540" s="60"/>
      <c r="GLY540" s="61"/>
      <c r="GLZ540" s="83"/>
      <c r="GMA540" s="57"/>
      <c r="GMB540" s="56"/>
      <c r="GMC540" s="59"/>
      <c r="GMD540" s="60"/>
      <c r="GME540" s="61"/>
      <c r="GMF540" s="83"/>
      <c r="GMG540" s="57"/>
      <c r="GMH540" s="56"/>
      <c r="GMI540" s="59"/>
      <c r="GMJ540" s="60"/>
      <c r="GMK540" s="61"/>
      <c r="GML540" s="83"/>
      <c r="GMM540" s="57"/>
      <c r="GMN540" s="56"/>
      <c r="GMO540" s="59"/>
      <c r="GMP540" s="60"/>
      <c r="GMQ540" s="61"/>
      <c r="GMR540" s="83"/>
      <c r="GMS540" s="57"/>
      <c r="GMT540" s="56"/>
      <c r="GMU540" s="59"/>
      <c r="GMV540" s="60"/>
      <c r="GMW540" s="61"/>
      <c r="GMX540" s="83"/>
      <c r="GMY540" s="57"/>
      <c r="GMZ540" s="56"/>
      <c r="GNA540" s="59"/>
      <c r="GNB540" s="60"/>
      <c r="GNC540" s="61"/>
      <c r="GND540" s="83"/>
      <c r="GNE540" s="57"/>
      <c r="GNF540" s="56"/>
      <c r="GNG540" s="59"/>
      <c r="GNH540" s="60"/>
      <c r="GNI540" s="61"/>
      <c r="GNJ540" s="83"/>
      <c r="GNK540" s="57"/>
      <c r="GNL540" s="56"/>
      <c r="GNM540" s="59"/>
      <c r="GNN540" s="60"/>
      <c r="GNO540" s="61"/>
      <c r="GNP540" s="83"/>
      <c r="GNQ540" s="57"/>
      <c r="GNR540" s="56"/>
      <c r="GNS540" s="59"/>
      <c r="GNT540" s="60"/>
      <c r="GNU540" s="61"/>
      <c r="GNV540" s="83"/>
      <c r="GNW540" s="57"/>
      <c r="GNX540" s="56"/>
      <c r="GNY540" s="59"/>
      <c r="GNZ540" s="60"/>
      <c r="GOA540" s="61"/>
      <c r="GOB540" s="83"/>
      <c r="GOC540" s="57"/>
      <c r="GOD540" s="56"/>
      <c r="GOE540" s="59"/>
      <c r="GOF540" s="60"/>
      <c r="GOG540" s="61"/>
      <c r="GOH540" s="83"/>
      <c r="GOI540" s="57"/>
      <c r="GOJ540" s="56"/>
      <c r="GOK540" s="59"/>
      <c r="GOL540" s="60"/>
      <c r="GOM540" s="61"/>
      <c r="GON540" s="83"/>
      <c r="GOO540" s="57"/>
      <c r="GOP540" s="56"/>
      <c r="GOQ540" s="59"/>
      <c r="GOR540" s="60"/>
      <c r="GOS540" s="61"/>
      <c r="GOT540" s="83"/>
      <c r="GOU540" s="57"/>
      <c r="GOV540" s="56"/>
      <c r="GOW540" s="59"/>
      <c r="GOX540" s="60"/>
      <c r="GOY540" s="61"/>
      <c r="GOZ540" s="83"/>
      <c r="GPA540" s="57"/>
      <c r="GPB540" s="56"/>
      <c r="GPC540" s="59"/>
      <c r="GPD540" s="60"/>
      <c r="GPE540" s="61"/>
      <c r="GPF540" s="83"/>
      <c r="GPG540" s="57"/>
      <c r="GPH540" s="56"/>
      <c r="GPI540" s="59"/>
      <c r="GPJ540" s="60"/>
      <c r="GPK540" s="61"/>
      <c r="GPL540" s="83"/>
      <c r="GPM540" s="57"/>
      <c r="GPN540" s="56"/>
      <c r="GPO540" s="59"/>
      <c r="GPP540" s="60"/>
      <c r="GPQ540" s="61"/>
      <c r="GPR540" s="83"/>
      <c r="GPS540" s="57"/>
      <c r="GPT540" s="56"/>
      <c r="GPU540" s="59"/>
      <c r="GPV540" s="60"/>
      <c r="GPW540" s="61"/>
      <c r="GPX540" s="83"/>
      <c r="GPY540" s="57"/>
      <c r="GPZ540" s="56"/>
      <c r="GQA540" s="59"/>
      <c r="GQB540" s="60"/>
      <c r="GQC540" s="61"/>
      <c r="GQD540" s="83"/>
      <c r="GQE540" s="57"/>
      <c r="GQF540" s="56"/>
      <c r="GQG540" s="59"/>
      <c r="GQH540" s="60"/>
      <c r="GQI540" s="61"/>
      <c r="GQJ540" s="83"/>
      <c r="GQK540" s="57"/>
      <c r="GQL540" s="56"/>
      <c r="GQM540" s="59"/>
      <c r="GQN540" s="60"/>
      <c r="GQO540" s="61"/>
      <c r="GQP540" s="83"/>
      <c r="GQQ540" s="57"/>
      <c r="GQR540" s="56"/>
      <c r="GQS540" s="59"/>
      <c r="GQT540" s="60"/>
      <c r="GQU540" s="61"/>
      <c r="GQV540" s="83"/>
      <c r="GQW540" s="57"/>
      <c r="GQX540" s="56"/>
      <c r="GQY540" s="59"/>
      <c r="GQZ540" s="60"/>
      <c r="GRA540" s="61"/>
      <c r="GRB540" s="83"/>
      <c r="GRC540" s="57"/>
      <c r="GRD540" s="56"/>
      <c r="GRE540" s="59"/>
      <c r="GRF540" s="60"/>
      <c r="GRG540" s="61"/>
      <c r="GRH540" s="83"/>
      <c r="GRI540" s="57"/>
      <c r="GRJ540" s="56"/>
      <c r="GRK540" s="59"/>
      <c r="GRL540" s="60"/>
      <c r="GRM540" s="61"/>
      <c r="GRN540" s="83"/>
      <c r="GRO540" s="57"/>
      <c r="GRP540" s="56"/>
      <c r="GRQ540" s="59"/>
      <c r="GRR540" s="60"/>
      <c r="GRS540" s="61"/>
      <c r="GRT540" s="83"/>
      <c r="GRU540" s="57"/>
      <c r="GRV540" s="56"/>
      <c r="GRW540" s="59"/>
      <c r="GRX540" s="60"/>
      <c r="GRY540" s="61"/>
      <c r="GRZ540" s="83"/>
      <c r="GSA540" s="57"/>
      <c r="GSB540" s="56"/>
      <c r="GSC540" s="59"/>
      <c r="GSD540" s="60"/>
      <c r="GSE540" s="61"/>
      <c r="GSF540" s="83"/>
      <c r="GSG540" s="57"/>
      <c r="GSH540" s="56"/>
      <c r="GSI540" s="59"/>
      <c r="GSJ540" s="60"/>
      <c r="GSK540" s="61"/>
      <c r="GSL540" s="83"/>
      <c r="GSM540" s="57"/>
      <c r="GSN540" s="56"/>
      <c r="GSO540" s="59"/>
      <c r="GSP540" s="60"/>
      <c r="GSQ540" s="61"/>
      <c r="GSR540" s="83"/>
      <c r="GSS540" s="57"/>
      <c r="GST540" s="56"/>
      <c r="GSU540" s="59"/>
      <c r="GSV540" s="60"/>
      <c r="GSW540" s="61"/>
      <c r="GSX540" s="83"/>
      <c r="GSY540" s="57"/>
      <c r="GSZ540" s="56"/>
      <c r="GTA540" s="59"/>
      <c r="GTB540" s="60"/>
      <c r="GTC540" s="61"/>
      <c r="GTD540" s="83"/>
      <c r="GTE540" s="57"/>
      <c r="GTF540" s="56"/>
      <c r="GTG540" s="59"/>
      <c r="GTH540" s="60"/>
      <c r="GTI540" s="61"/>
      <c r="GTJ540" s="83"/>
      <c r="GTK540" s="57"/>
      <c r="GTL540" s="56"/>
      <c r="GTM540" s="59"/>
      <c r="GTN540" s="60"/>
      <c r="GTO540" s="61"/>
      <c r="GTP540" s="83"/>
      <c r="GTQ540" s="57"/>
      <c r="GTR540" s="56"/>
      <c r="GTS540" s="59"/>
      <c r="GTT540" s="60"/>
      <c r="GTU540" s="61"/>
      <c r="GTV540" s="83"/>
      <c r="GTW540" s="57"/>
      <c r="GTX540" s="56"/>
      <c r="GTY540" s="59"/>
      <c r="GTZ540" s="60"/>
      <c r="GUA540" s="61"/>
      <c r="GUB540" s="83"/>
      <c r="GUC540" s="57"/>
      <c r="GUD540" s="56"/>
      <c r="GUE540" s="59"/>
      <c r="GUF540" s="60"/>
      <c r="GUG540" s="61"/>
      <c r="GUH540" s="83"/>
      <c r="GUI540" s="57"/>
      <c r="GUJ540" s="56"/>
      <c r="GUK540" s="59"/>
      <c r="GUL540" s="60"/>
      <c r="GUM540" s="61"/>
      <c r="GUN540" s="83"/>
      <c r="GUO540" s="57"/>
      <c r="GUP540" s="56"/>
      <c r="GUQ540" s="59"/>
      <c r="GUR540" s="60"/>
      <c r="GUS540" s="61"/>
      <c r="GUT540" s="83"/>
      <c r="GUU540" s="57"/>
      <c r="GUV540" s="56"/>
      <c r="GUW540" s="59"/>
      <c r="GUX540" s="60"/>
      <c r="GUY540" s="61"/>
      <c r="GUZ540" s="83"/>
      <c r="GVA540" s="57"/>
      <c r="GVB540" s="56"/>
      <c r="GVC540" s="59"/>
      <c r="GVD540" s="60"/>
      <c r="GVE540" s="61"/>
      <c r="GVF540" s="83"/>
      <c r="GVG540" s="57"/>
      <c r="GVH540" s="56"/>
      <c r="GVI540" s="59"/>
      <c r="GVJ540" s="60"/>
      <c r="GVK540" s="61"/>
      <c r="GVL540" s="83"/>
      <c r="GVM540" s="57"/>
      <c r="GVN540" s="56"/>
      <c r="GVO540" s="59"/>
      <c r="GVP540" s="60"/>
      <c r="GVQ540" s="61"/>
      <c r="GVR540" s="83"/>
      <c r="GVS540" s="57"/>
      <c r="GVT540" s="56"/>
      <c r="GVU540" s="59"/>
      <c r="GVV540" s="60"/>
      <c r="GVW540" s="61"/>
      <c r="GVX540" s="83"/>
      <c r="GVY540" s="57"/>
      <c r="GVZ540" s="56"/>
      <c r="GWA540" s="59"/>
      <c r="GWB540" s="60"/>
      <c r="GWC540" s="61"/>
      <c r="GWD540" s="83"/>
      <c r="GWE540" s="57"/>
      <c r="GWF540" s="56"/>
      <c r="GWG540" s="59"/>
      <c r="GWH540" s="60"/>
      <c r="GWI540" s="61"/>
      <c r="GWJ540" s="83"/>
      <c r="GWK540" s="57"/>
      <c r="GWL540" s="56"/>
      <c r="GWM540" s="59"/>
      <c r="GWN540" s="60"/>
      <c r="GWO540" s="61"/>
      <c r="GWP540" s="83"/>
      <c r="GWQ540" s="57"/>
      <c r="GWR540" s="56"/>
      <c r="GWS540" s="59"/>
      <c r="GWT540" s="60"/>
      <c r="GWU540" s="61"/>
      <c r="GWV540" s="83"/>
      <c r="GWW540" s="57"/>
      <c r="GWX540" s="56"/>
      <c r="GWY540" s="59"/>
      <c r="GWZ540" s="60"/>
      <c r="GXA540" s="61"/>
      <c r="GXB540" s="83"/>
      <c r="GXC540" s="57"/>
      <c r="GXD540" s="56"/>
      <c r="GXE540" s="59"/>
      <c r="GXF540" s="60"/>
      <c r="GXG540" s="61"/>
      <c r="GXH540" s="83"/>
      <c r="GXI540" s="57"/>
      <c r="GXJ540" s="56"/>
      <c r="GXK540" s="59"/>
      <c r="GXL540" s="60"/>
      <c r="GXM540" s="61"/>
      <c r="GXN540" s="83"/>
      <c r="GXO540" s="57"/>
      <c r="GXP540" s="56"/>
      <c r="GXQ540" s="59"/>
      <c r="GXR540" s="60"/>
      <c r="GXS540" s="61"/>
      <c r="GXT540" s="83"/>
      <c r="GXU540" s="57"/>
      <c r="GXV540" s="56"/>
      <c r="GXW540" s="59"/>
      <c r="GXX540" s="60"/>
      <c r="GXY540" s="61"/>
      <c r="GXZ540" s="83"/>
      <c r="GYA540" s="57"/>
      <c r="GYB540" s="56"/>
      <c r="GYC540" s="59"/>
      <c r="GYD540" s="60"/>
      <c r="GYE540" s="61"/>
      <c r="GYF540" s="83"/>
      <c r="GYG540" s="57"/>
      <c r="GYH540" s="56"/>
      <c r="GYI540" s="59"/>
      <c r="GYJ540" s="60"/>
      <c r="GYK540" s="61"/>
      <c r="GYL540" s="83"/>
      <c r="GYM540" s="57"/>
      <c r="GYN540" s="56"/>
      <c r="GYO540" s="59"/>
      <c r="GYP540" s="60"/>
      <c r="GYQ540" s="61"/>
      <c r="GYR540" s="83"/>
      <c r="GYS540" s="57"/>
      <c r="GYT540" s="56"/>
      <c r="GYU540" s="59"/>
      <c r="GYV540" s="60"/>
      <c r="GYW540" s="61"/>
      <c r="GYX540" s="83"/>
      <c r="GYY540" s="57"/>
      <c r="GYZ540" s="56"/>
      <c r="GZA540" s="59"/>
      <c r="GZB540" s="60"/>
      <c r="GZC540" s="61"/>
      <c r="GZD540" s="83"/>
      <c r="GZE540" s="57"/>
      <c r="GZF540" s="56"/>
      <c r="GZG540" s="59"/>
      <c r="GZH540" s="60"/>
      <c r="GZI540" s="61"/>
      <c r="GZJ540" s="83"/>
      <c r="GZK540" s="57"/>
      <c r="GZL540" s="56"/>
      <c r="GZM540" s="59"/>
      <c r="GZN540" s="60"/>
      <c r="GZO540" s="61"/>
      <c r="GZP540" s="83"/>
      <c r="GZQ540" s="57"/>
      <c r="GZR540" s="56"/>
      <c r="GZS540" s="59"/>
      <c r="GZT540" s="60"/>
      <c r="GZU540" s="61"/>
      <c r="GZV540" s="83"/>
      <c r="GZW540" s="57"/>
      <c r="GZX540" s="56"/>
      <c r="GZY540" s="59"/>
      <c r="GZZ540" s="60"/>
      <c r="HAA540" s="61"/>
      <c r="HAB540" s="83"/>
      <c r="HAC540" s="57"/>
      <c r="HAD540" s="56"/>
      <c r="HAE540" s="59"/>
      <c r="HAF540" s="60"/>
      <c r="HAG540" s="61"/>
      <c r="HAH540" s="83"/>
      <c r="HAI540" s="57"/>
      <c r="HAJ540" s="56"/>
      <c r="HAK540" s="59"/>
      <c r="HAL540" s="60"/>
      <c r="HAM540" s="61"/>
      <c r="HAN540" s="83"/>
      <c r="HAO540" s="57"/>
      <c r="HAP540" s="56"/>
      <c r="HAQ540" s="59"/>
      <c r="HAR540" s="60"/>
      <c r="HAS540" s="61"/>
      <c r="HAT540" s="83"/>
      <c r="HAU540" s="57"/>
      <c r="HAV540" s="56"/>
      <c r="HAW540" s="59"/>
      <c r="HAX540" s="60"/>
      <c r="HAY540" s="61"/>
      <c r="HAZ540" s="83"/>
      <c r="HBA540" s="57"/>
      <c r="HBB540" s="56"/>
      <c r="HBC540" s="59"/>
      <c r="HBD540" s="60"/>
      <c r="HBE540" s="61"/>
      <c r="HBF540" s="83"/>
      <c r="HBG540" s="57"/>
      <c r="HBH540" s="56"/>
      <c r="HBI540" s="59"/>
      <c r="HBJ540" s="60"/>
      <c r="HBK540" s="61"/>
      <c r="HBL540" s="83"/>
      <c r="HBM540" s="57"/>
      <c r="HBN540" s="56"/>
      <c r="HBO540" s="59"/>
      <c r="HBP540" s="60"/>
      <c r="HBQ540" s="61"/>
      <c r="HBR540" s="83"/>
      <c r="HBS540" s="57"/>
      <c r="HBT540" s="56"/>
      <c r="HBU540" s="59"/>
      <c r="HBV540" s="60"/>
      <c r="HBW540" s="61"/>
      <c r="HBX540" s="83"/>
      <c r="HBY540" s="57"/>
      <c r="HBZ540" s="56"/>
      <c r="HCA540" s="59"/>
      <c r="HCB540" s="60"/>
      <c r="HCC540" s="61"/>
      <c r="HCD540" s="83"/>
      <c r="HCE540" s="57"/>
      <c r="HCF540" s="56"/>
      <c r="HCG540" s="59"/>
      <c r="HCH540" s="60"/>
      <c r="HCI540" s="61"/>
      <c r="HCJ540" s="83"/>
      <c r="HCK540" s="57"/>
      <c r="HCL540" s="56"/>
      <c r="HCM540" s="59"/>
      <c r="HCN540" s="60"/>
      <c r="HCO540" s="61"/>
      <c r="HCP540" s="83"/>
      <c r="HCQ540" s="57"/>
      <c r="HCR540" s="56"/>
      <c r="HCS540" s="59"/>
      <c r="HCT540" s="60"/>
      <c r="HCU540" s="61"/>
      <c r="HCV540" s="83"/>
      <c r="HCW540" s="57"/>
      <c r="HCX540" s="56"/>
      <c r="HCY540" s="59"/>
      <c r="HCZ540" s="60"/>
      <c r="HDA540" s="61"/>
      <c r="HDB540" s="83"/>
      <c r="HDC540" s="57"/>
      <c r="HDD540" s="56"/>
      <c r="HDE540" s="59"/>
      <c r="HDF540" s="60"/>
      <c r="HDG540" s="61"/>
      <c r="HDH540" s="83"/>
      <c r="HDI540" s="57"/>
      <c r="HDJ540" s="56"/>
      <c r="HDK540" s="59"/>
      <c r="HDL540" s="60"/>
      <c r="HDM540" s="61"/>
      <c r="HDN540" s="83"/>
      <c r="HDO540" s="57"/>
      <c r="HDP540" s="56"/>
      <c r="HDQ540" s="59"/>
      <c r="HDR540" s="60"/>
      <c r="HDS540" s="61"/>
      <c r="HDT540" s="83"/>
      <c r="HDU540" s="57"/>
      <c r="HDV540" s="56"/>
      <c r="HDW540" s="59"/>
      <c r="HDX540" s="60"/>
      <c r="HDY540" s="61"/>
      <c r="HDZ540" s="83"/>
      <c r="HEA540" s="57"/>
      <c r="HEB540" s="56"/>
      <c r="HEC540" s="59"/>
      <c r="HED540" s="60"/>
      <c r="HEE540" s="61"/>
      <c r="HEF540" s="83"/>
      <c r="HEG540" s="57"/>
      <c r="HEH540" s="56"/>
      <c r="HEI540" s="59"/>
      <c r="HEJ540" s="60"/>
      <c r="HEK540" s="61"/>
      <c r="HEL540" s="83"/>
      <c r="HEM540" s="57"/>
      <c r="HEN540" s="56"/>
      <c r="HEO540" s="59"/>
      <c r="HEP540" s="60"/>
      <c r="HEQ540" s="61"/>
      <c r="HER540" s="83"/>
      <c r="HES540" s="57"/>
      <c r="HET540" s="56"/>
      <c r="HEU540" s="59"/>
      <c r="HEV540" s="60"/>
      <c r="HEW540" s="61"/>
      <c r="HEX540" s="83"/>
      <c r="HEY540" s="57"/>
      <c r="HEZ540" s="56"/>
      <c r="HFA540" s="59"/>
      <c r="HFB540" s="60"/>
      <c r="HFC540" s="61"/>
      <c r="HFD540" s="83"/>
      <c r="HFE540" s="57"/>
      <c r="HFF540" s="56"/>
      <c r="HFG540" s="59"/>
      <c r="HFH540" s="60"/>
      <c r="HFI540" s="61"/>
      <c r="HFJ540" s="83"/>
      <c r="HFK540" s="57"/>
      <c r="HFL540" s="56"/>
      <c r="HFM540" s="59"/>
      <c r="HFN540" s="60"/>
      <c r="HFO540" s="61"/>
      <c r="HFP540" s="83"/>
      <c r="HFQ540" s="57"/>
      <c r="HFR540" s="56"/>
      <c r="HFS540" s="59"/>
      <c r="HFT540" s="60"/>
      <c r="HFU540" s="61"/>
      <c r="HFV540" s="83"/>
      <c r="HFW540" s="57"/>
      <c r="HFX540" s="56"/>
      <c r="HFY540" s="59"/>
      <c r="HFZ540" s="60"/>
      <c r="HGA540" s="61"/>
      <c r="HGB540" s="83"/>
      <c r="HGC540" s="57"/>
      <c r="HGD540" s="56"/>
      <c r="HGE540" s="59"/>
      <c r="HGF540" s="60"/>
      <c r="HGG540" s="61"/>
      <c r="HGH540" s="83"/>
      <c r="HGI540" s="57"/>
      <c r="HGJ540" s="56"/>
      <c r="HGK540" s="59"/>
      <c r="HGL540" s="60"/>
      <c r="HGM540" s="61"/>
      <c r="HGN540" s="83"/>
      <c r="HGO540" s="57"/>
      <c r="HGP540" s="56"/>
      <c r="HGQ540" s="59"/>
      <c r="HGR540" s="60"/>
      <c r="HGS540" s="61"/>
      <c r="HGT540" s="83"/>
      <c r="HGU540" s="57"/>
      <c r="HGV540" s="56"/>
      <c r="HGW540" s="59"/>
      <c r="HGX540" s="60"/>
      <c r="HGY540" s="61"/>
      <c r="HGZ540" s="83"/>
      <c r="HHA540" s="57"/>
      <c r="HHB540" s="56"/>
      <c r="HHC540" s="59"/>
      <c r="HHD540" s="60"/>
      <c r="HHE540" s="61"/>
      <c r="HHF540" s="83"/>
      <c r="HHG540" s="57"/>
      <c r="HHH540" s="56"/>
      <c r="HHI540" s="59"/>
      <c r="HHJ540" s="60"/>
      <c r="HHK540" s="61"/>
      <c r="HHL540" s="83"/>
      <c r="HHM540" s="57"/>
      <c r="HHN540" s="56"/>
      <c r="HHO540" s="59"/>
      <c r="HHP540" s="60"/>
      <c r="HHQ540" s="61"/>
      <c r="HHR540" s="83"/>
      <c r="HHS540" s="57"/>
      <c r="HHT540" s="56"/>
      <c r="HHU540" s="59"/>
      <c r="HHV540" s="60"/>
      <c r="HHW540" s="61"/>
      <c r="HHX540" s="83"/>
      <c r="HHY540" s="57"/>
      <c r="HHZ540" s="56"/>
      <c r="HIA540" s="59"/>
      <c r="HIB540" s="60"/>
      <c r="HIC540" s="61"/>
      <c r="HID540" s="83"/>
      <c r="HIE540" s="57"/>
      <c r="HIF540" s="56"/>
      <c r="HIG540" s="59"/>
      <c r="HIH540" s="60"/>
      <c r="HII540" s="61"/>
      <c r="HIJ540" s="83"/>
      <c r="HIK540" s="57"/>
      <c r="HIL540" s="56"/>
      <c r="HIM540" s="59"/>
      <c r="HIN540" s="60"/>
      <c r="HIO540" s="61"/>
      <c r="HIP540" s="83"/>
      <c r="HIQ540" s="57"/>
      <c r="HIR540" s="56"/>
      <c r="HIS540" s="59"/>
      <c r="HIT540" s="60"/>
      <c r="HIU540" s="61"/>
      <c r="HIV540" s="83"/>
      <c r="HIW540" s="57"/>
      <c r="HIX540" s="56"/>
      <c r="HIY540" s="59"/>
      <c r="HIZ540" s="60"/>
      <c r="HJA540" s="61"/>
      <c r="HJB540" s="83"/>
      <c r="HJC540" s="57"/>
      <c r="HJD540" s="56"/>
      <c r="HJE540" s="59"/>
      <c r="HJF540" s="60"/>
      <c r="HJG540" s="61"/>
      <c r="HJH540" s="83"/>
      <c r="HJI540" s="57"/>
      <c r="HJJ540" s="56"/>
      <c r="HJK540" s="59"/>
      <c r="HJL540" s="60"/>
      <c r="HJM540" s="61"/>
      <c r="HJN540" s="83"/>
      <c r="HJO540" s="57"/>
      <c r="HJP540" s="56"/>
      <c r="HJQ540" s="59"/>
      <c r="HJR540" s="60"/>
      <c r="HJS540" s="61"/>
      <c r="HJT540" s="83"/>
      <c r="HJU540" s="57"/>
      <c r="HJV540" s="56"/>
      <c r="HJW540" s="59"/>
      <c r="HJX540" s="60"/>
      <c r="HJY540" s="61"/>
      <c r="HJZ540" s="83"/>
      <c r="HKA540" s="57"/>
      <c r="HKB540" s="56"/>
      <c r="HKC540" s="59"/>
      <c r="HKD540" s="60"/>
      <c r="HKE540" s="61"/>
      <c r="HKF540" s="83"/>
      <c r="HKG540" s="57"/>
      <c r="HKH540" s="56"/>
      <c r="HKI540" s="59"/>
      <c r="HKJ540" s="60"/>
      <c r="HKK540" s="61"/>
      <c r="HKL540" s="83"/>
      <c r="HKM540" s="57"/>
      <c r="HKN540" s="56"/>
      <c r="HKO540" s="59"/>
      <c r="HKP540" s="60"/>
      <c r="HKQ540" s="61"/>
      <c r="HKR540" s="83"/>
      <c r="HKS540" s="57"/>
      <c r="HKT540" s="56"/>
      <c r="HKU540" s="59"/>
      <c r="HKV540" s="60"/>
      <c r="HKW540" s="61"/>
      <c r="HKX540" s="83"/>
      <c r="HKY540" s="57"/>
      <c r="HKZ540" s="56"/>
      <c r="HLA540" s="59"/>
      <c r="HLB540" s="60"/>
      <c r="HLC540" s="61"/>
      <c r="HLD540" s="83"/>
      <c r="HLE540" s="57"/>
      <c r="HLF540" s="56"/>
      <c r="HLG540" s="59"/>
      <c r="HLH540" s="60"/>
      <c r="HLI540" s="61"/>
      <c r="HLJ540" s="83"/>
      <c r="HLK540" s="57"/>
      <c r="HLL540" s="56"/>
      <c r="HLM540" s="59"/>
      <c r="HLN540" s="60"/>
      <c r="HLO540" s="61"/>
      <c r="HLP540" s="83"/>
      <c r="HLQ540" s="57"/>
      <c r="HLR540" s="56"/>
      <c r="HLS540" s="59"/>
      <c r="HLT540" s="60"/>
      <c r="HLU540" s="61"/>
      <c r="HLV540" s="83"/>
      <c r="HLW540" s="57"/>
      <c r="HLX540" s="56"/>
      <c r="HLY540" s="59"/>
      <c r="HLZ540" s="60"/>
      <c r="HMA540" s="61"/>
      <c r="HMB540" s="83"/>
      <c r="HMC540" s="57"/>
      <c r="HMD540" s="56"/>
      <c r="HME540" s="59"/>
      <c r="HMF540" s="60"/>
      <c r="HMG540" s="61"/>
      <c r="HMH540" s="83"/>
      <c r="HMI540" s="57"/>
      <c r="HMJ540" s="56"/>
      <c r="HMK540" s="59"/>
      <c r="HML540" s="60"/>
      <c r="HMM540" s="61"/>
      <c r="HMN540" s="83"/>
      <c r="HMO540" s="57"/>
      <c r="HMP540" s="56"/>
      <c r="HMQ540" s="59"/>
      <c r="HMR540" s="60"/>
      <c r="HMS540" s="61"/>
      <c r="HMT540" s="83"/>
      <c r="HMU540" s="57"/>
      <c r="HMV540" s="56"/>
      <c r="HMW540" s="59"/>
      <c r="HMX540" s="60"/>
      <c r="HMY540" s="61"/>
      <c r="HMZ540" s="83"/>
      <c r="HNA540" s="57"/>
      <c r="HNB540" s="56"/>
      <c r="HNC540" s="59"/>
      <c r="HND540" s="60"/>
      <c r="HNE540" s="61"/>
      <c r="HNF540" s="83"/>
      <c r="HNG540" s="57"/>
      <c r="HNH540" s="56"/>
      <c r="HNI540" s="59"/>
      <c r="HNJ540" s="60"/>
      <c r="HNK540" s="61"/>
      <c r="HNL540" s="83"/>
      <c r="HNM540" s="57"/>
      <c r="HNN540" s="56"/>
      <c r="HNO540" s="59"/>
      <c r="HNP540" s="60"/>
      <c r="HNQ540" s="61"/>
      <c r="HNR540" s="83"/>
      <c r="HNS540" s="57"/>
      <c r="HNT540" s="56"/>
      <c r="HNU540" s="59"/>
      <c r="HNV540" s="60"/>
      <c r="HNW540" s="61"/>
      <c r="HNX540" s="83"/>
      <c r="HNY540" s="57"/>
      <c r="HNZ540" s="56"/>
      <c r="HOA540" s="59"/>
      <c r="HOB540" s="60"/>
      <c r="HOC540" s="61"/>
      <c r="HOD540" s="83"/>
      <c r="HOE540" s="57"/>
      <c r="HOF540" s="56"/>
      <c r="HOG540" s="59"/>
      <c r="HOH540" s="60"/>
      <c r="HOI540" s="61"/>
      <c r="HOJ540" s="83"/>
      <c r="HOK540" s="57"/>
      <c r="HOL540" s="56"/>
      <c r="HOM540" s="59"/>
      <c r="HON540" s="60"/>
      <c r="HOO540" s="61"/>
      <c r="HOP540" s="83"/>
      <c r="HOQ540" s="57"/>
      <c r="HOR540" s="56"/>
      <c r="HOS540" s="59"/>
      <c r="HOT540" s="60"/>
      <c r="HOU540" s="61"/>
      <c r="HOV540" s="83"/>
      <c r="HOW540" s="57"/>
      <c r="HOX540" s="56"/>
      <c r="HOY540" s="59"/>
      <c r="HOZ540" s="60"/>
      <c r="HPA540" s="61"/>
      <c r="HPB540" s="83"/>
      <c r="HPC540" s="57"/>
      <c r="HPD540" s="56"/>
      <c r="HPE540" s="59"/>
      <c r="HPF540" s="60"/>
      <c r="HPG540" s="61"/>
      <c r="HPH540" s="83"/>
      <c r="HPI540" s="57"/>
      <c r="HPJ540" s="56"/>
      <c r="HPK540" s="59"/>
      <c r="HPL540" s="60"/>
      <c r="HPM540" s="61"/>
      <c r="HPN540" s="83"/>
      <c r="HPO540" s="57"/>
      <c r="HPP540" s="56"/>
      <c r="HPQ540" s="59"/>
      <c r="HPR540" s="60"/>
      <c r="HPS540" s="61"/>
      <c r="HPT540" s="83"/>
      <c r="HPU540" s="57"/>
      <c r="HPV540" s="56"/>
      <c r="HPW540" s="59"/>
      <c r="HPX540" s="60"/>
      <c r="HPY540" s="61"/>
      <c r="HPZ540" s="83"/>
      <c r="HQA540" s="57"/>
      <c r="HQB540" s="56"/>
      <c r="HQC540" s="59"/>
      <c r="HQD540" s="60"/>
      <c r="HQE540" s="61"/>
      <c r="HQF540" s="83"/>
      <c r="HQG540" s="57"/>
      <c r="HQH540" s="56"/>
      <c r="HQI540" s="59"/>
      <c r="HQJ540" s="60"/>
      <c r="HQK540" s="61"/>
      <c r="HQL540" s="83"/>
      <c r="HQM540" s="57"/>
      <c r="HQN540" s="56"/>
      <c r="HQO540" s="59"/>
      <c r="HQP540" s="60"/>
      <c r="HQQ540" s="61"/>
      <c r="HQR540" s="83"/>
      <c r="HQS540" s="57"/>
      <c r="HQT540" s="56"/>
      <c r="HQU540" s="59"/>
      <c r="HQV540" s="60"/>
      <c r="HQW540" s="61"/>
      <c r="HQX540" s="83"/>
      <c r="HQY540" s="57"/>
      <c r="HQZ540" s="56"/>
      <c r="HRA540" s="59"/>
      <c r="HRB540" s="60"/>
      <c r="HRC540" s="61"/>
      <c r="HRD540" s="83"/>
      <c r="HRE540" s="57"/>
      <c r="HRF540" s="56"/>
      <c r="HRG540" s="59"/>
      <c r="HRH540" s="60"/>
      <c r="HRI540" s="61"/>
      <c r="HRJ540" s="83"/>
      <c r="HRK540" s="57"/>
      <c r="HRL540" s="56"/>
      <c r="HRM540" s="59"/>
      <c r="HRN540" s="60"/>
      <c r="HRO540" s="61"/>
      <c r="HRP540" s="83"/>
      <c r="HRQ540" s="57"/>
      <c r="HRR540" s="56"/>
      <c r="HRS540" s="59"/>
      <c r="HRT540" s="60"/>
      <c r="HRU540" s="61"/>
      <c r="HRV540" s="83"/>
      <c r="HRW540" s="57"/>
      <c r="HRX540" s="56"/>
      <c r="HRY540" s="59"/>
      <c r="HRZ540" s="60"/>
      <c r="HSA540" s="61"/>
      <c r="HSB540" s="83"/>
      <c r="HSC540" s="57"/>
      <c r="HSD540" s="56"/>
      <c r="HSE540" s="59"/>
      <c r="HSF540" s="60"/>
      <c r="HSG540" s="61"/>
      <c r="HSH540" s="83"/>
      <c r="HSI540" s="57"/>
      <c r="HSJ540" s="56"/>
      <c r="HSK540" s="59"/>
      <c r="HSL540" s="60"/>
      <c r="HSM540" s="61"/>
      <c r="HSN540" s="83"/>
      <c r="HSO540" s="57"/>
      <c r="HSP540" s="56"/>
      <c r="HSQ540" s="59"/>
      <c r="HSR540" s="60"/>
      <c r="HSS540" s="61"/>
      <c r="HST540" s="83"/>
      <c r="HSU540" s="57"/>
      <c r="HSV540" s="56"/>
      <c r="HSW540" s="59"/>
      <c r="HSX540" s="60"/>
      <c r="HSY540" s="61"/>
      <c r="HSZ540" s="83"/>
      <c r="HTA540" s="57"/>
      <c r="HTB540" s="56"/>
      <c r="HTC540" s="59"/>
      <c r="HTD540" s="60"/>
      <c r="HTE540" s="61"/>
      <c r="HTF540" s="83"/>
      <c r="HTG540" s="57"/>
      <c r="HTH540" s="56"/>
      <c r="HTI540" s="59"/>
      <c r="HTJ540" s="60"/>
      <c r="HTK540" s="61"/>
      <c r="HTL540" s="83"/>
      <c r="HTM540" s="57"/>
      <c r="HTN540" s="56"/>
      <c r="HTO540" s="59"/>
      <c r="HTP540" s="60"/>
      <c r="HTQ540" s="61"/>
      <c r="HTR540" s="83"/>
      <c r="HTS540" s="57"/>
      <c r="HTT540" s="56"/>
      <c r="HTU540" s="59"/>
      <c r="HTV540" s="60"/>
      <c r="HTW540" s="61"/>
      <c r="HTX540" s="83"/>
      <c r="HTY540" s="57"/>
      <c r="HTZ540" s="56"/>
      <c r="HUA540" s="59"/>
      <c r="HUB540" s="60"/>
      <c r="HUC540" s="61"/>
      <c r="HUD540" s="83"/>
      <c r="HUE540" s="57"/>
      <c r="HUF540" s="56"/>
      <c r="HUG540" s="59"/>
      <c r="HUH540" s="60"/>
      <c r="HUI540" s="61"/>
      <c r="HUJ540" s="83"/>
      <c r="HUK540" s="57"/>
      <c r="HUL540" s="56"/>
      <c r="HUM540" s="59"/>
      <c r="HUN540" s="60"/>
      <c r="HUO540" s="61"/>
      <c r="HUP540" s="83"/>
      <c r="HUQ540" s="57"/>
      <c r="HUR540" s="56"/>
      <c r="HUS540" s="59"/>
      <c r="HUT540" s="60"/>
      <c r="HUU540" s="61"/>
      <c r="HUV540" s="83"/>
      <c r="HUW540" s="57"/>
      <c r="HUX540" s="56"/>
      <c r="HUY540" s="59"/>
      <c r="HUZ540" s="60"/>
      <c r="HVA540" s="61"/>
      <c r="HVB540" s="83"/>
      <c r="HVC540" s="57"/>
      <c r="HVD540" s="56"/>
      <c r="HVE540" s="59"/>
      <c r="HVF540" s="60"/>
      <c r="HVG540" s="61"/>
      <c r="HVH540" s="83"/>
      <c r="HVI540" s="57"/>
      <c r="HVJ540" s="56"/>
      <c r="HVK540" s="59"/>
      <c r="HVL540" s="60"/>
      <c r="HVM540" s="61"/>
      <c r="HVN540" s="83"/>
      <c r="HVO540" s="57"/>
      <c r="HVP540" s="56"/>
      <c r="HVQ540" s="59"/>
      <c r="HVR540" s="60"/>
      <c r="HVS540" s="61"/>
      <c r="HVT540" s="83"/>
      <c r="HVU540" s="57"/>
      <c r="HVV540" s="56"/>
      <c r="HVW540" s="59"/>
      <c r="HVX540" s="60"/>
      <c r="HVY540" s="61"/>
      <c r="HVZ540" s="83"/>
      <c r="HWA540" s="57"/>
      <c r="HWB540" s="56"/>
      <c r="HWC540" s="59"/>
      <c r="HWD540" s="60"/>
      <c r="HWE540" s="61"/>
      <c r="HWF540" s="83"/>
      <c r="HWG540" s="57"/>
      <c r="HWH540" s="56"/>
      <c r="HWI540" s="59"/>
      <c r="HWJ540" s="60"/>
      <c r="HWK540" s="61"/>
      <c r="HWL540" s="83"/>
      <c r="HWM540" s="57"/>
      <c r="HWN540" s="56"/>
      <c r="HWO540" s="59"/>
      <c r="HWP540" s="60"/>
      <c r="HWQ540" s="61"/>
      <c r="HWR540" s="83"/>
      <c r="HWS540" s="57"/>
      <c r="HWT540" s="56"/>
      <c r="HWU540" s="59"/>
      <c r="HWV540" s="60"/>
      <c r="HWW540" s="61"/>
      <c r="HWX540" s="83"/>
      <c r="HWY540" s="57"/>
      <c r="HWZ540" s="56"/>
      <c r="HXA540" s="59"/>
      <c r="HXB540" s="60"/>
      <c r="HXC540" s="61"/>
      <c r="HXD540" s="83"/>
      <c r="HXE540" s="57"/>
      <c r="HXF540" s="56"/>
      <c r="HXG540" s="59"/>
      <c r="HXH540" s="60"/>
      <c r="HXI540" s="61"/>
      <c r="HXJ540" s="83"/>
      <c r="HXK540" s="57"/>
      <c r="HXL540" s="56"/>
      <c r="HXM540" s="59"/>
      <c r="HXN540" s="60"/>
      <c r="HXO540" s="61"/>
      <c r="HXP540" s="83"/>
      <c r="HXQ540" s="57"/>
      <c r="HXR540" s="56"/>
      <c r="HXS540" s="59"/>
      <c r="HXT540" s="60"/>
      <c r="HXU540" s="61"/>
      <c r="HXV540" s="83"/>
      <c r="HXW540" s="57"/>
      <c r="HXX540" s="56"/>
      <c r="HXY540" s="59"/>
      <c r="HXZ540" s="60"/>
      <c r="HYA540" s="61"/>
      <c r="HYB540" s="83"/>
      <c r="HYC540" s="57"/>
      <c r="HYD540" s="56"/>
      <c r="HYE540" s="59"/>
      <c r="HYF540" s="60"/>
      <c r="HYG540" s="61"/>
      <c r="HYH540" s="83"/>
      <c r="HYI540" s="57"/>
      <c r="HYJ540" s="56"/>
      <c r="HYK540" s="59"/>
      <c r="HYL540" s="60"/>
      <c r="HYM540" s="61"/>
      <c r="HYN540" s="83"/>
      <c r="HYO540" s="57"/>
      <c r="HYP540" s="56"/>
      <c r="HYQ540" s="59"/>
      <c r="HYR540" s="60"/>
      <c r="HYS540" s="61"/>
      <c r="HYT540" s="83"/>
      <c r="HYU540" s="57"/>
      <c r="HYV540" s="56"/>
      <c r="HYW540" s="59"/>
      <c r="HYX540" s="60"/>
      <c r="HYY540" s="61"/>
      <c r="HYZ540" s="83"/>
      <c r="HZA540" s="57"/>
      <c r="HZB540" s="56"/>
      <c r="HZC540" s="59"/>
      <c r="HZD540" s="60"/>
      <c r="HZE540" s="61"/>
      <c r="HZF540" s="83"/>
      <c r="HZG540" s="57"/>
      <c r="HZH540" s="56"/>
      <c r="HZI540" s="59"/>
      <c r="HZJ540" s="60"/>
      <c r="HZK540" s="61"/>
      <c r="HZL540" s="83"/>
      <c r="HZM540" s="57"/>
      <c r="HZN540" s="56"/>
      <c r="HZO540" s="59"/>
      <c r="HZP540" s="60"/>
      <c r="HZQ540" s="61"/>
      <c r="HZR540" s="83"/>
      <c r="HZS540" s="57"/>
      <c r="HZT540" s="56"/>
      <c r="HZU540" s="59"/>
      <c r="HZV540" s="60"/>
      <c r="HZW540" s="61"/>
      <c r="HZX540" s="83"/>
      <c r="HZY540" s="57"/>
      <c r="HZZ540" s="56"/>
      <c r="IAA540" s="59"/>
      <c r="IAB540" s="60"/>
      <c r="IAC540" s="61"/>
      <c r="IAD540" s="83"/>
      <c r="IAE540" s="57"/>
      <c r="IAF540" s="56"/>
      <c r="IAG540" s="59"/>
      <c r="IAH540" s="60"/>
      <c r="IAI540" s="61"/>
      <c r="IAJ540" s="83"/>
      <c r="IAK540" s="57"/>
      <c r="IAL540" s="56"/>
      <c r="IAM540" s="59"/>
      <c r="IAN540" s="60"/>
      <c r="IAO540" s="61"/>
      <c r="IAP540" s="83"/>
      <c r="IAQ540" s="57"/>
      <c r="IAR540" s="56"/>
      <c r="IAS540" s="59"/>
      <c r="IAT540" s="60"/>
      <c r="IAU540" s="61"/>
      <c r="IAV540" s="83"/>
      <c r="IAW540" s="57"/>
      <c r="IAX540" s="56"/>
      <c r="IAY540" s="59"/>
      <c r="IAZ540" s="60"/>
      <c r="IBA540" s="61"/>
      <c r="IBB540" s="83"/>
      <c r="IBC540" s="57"/>
      <c r="IBD540" s="56"/>
      <c r="IBE540" s="59"/>
      <c r="IBF540" s="60"/>
      <c r="IBG540" s="61"/>
      <c r="IBH540" s="83"/>
      <c r="IBI540" s="57"/>
      <c r="IBJ540" s="56"/>
      <c r="IBK540" s="59"/>
      <c r="IBL540" s="60"/>
      <c r="IBM540" s="61"/>
      <c r="IBN540" s="83"/>
      <c r="IBO540" s="57"/>
      <c r="IBP540" s="56"/>
      <c r="IBQ540" s="59"/>
      <c r="IBR540" s="60"/>
      <c r="IBS540" s="61"/>
      <c r="IBT540" s="83"/>
      <c r="IBU540" s="57"/>
      <c r="IBV540" s="56"/>
      <c r="IBW540" s="59"/>
      <c r="IBX540" s="60"/>
      <c r="IBY540" s="61"/>
      <c r="IBZ540" s="83"/>
      <c r="ICA540" s="57"/>
      <c r="ICB540" s="56"/>
      <c r="ICC540" s="59"/>
      <c r="ICD540" s="60"/>
      <c r="ICE540" s="61"/>
      <c r="ICF540" s="83"/>
      <c r="ICG540" s="57"/>
      <c r="ICH540" s="56"/>
      <c r="ICI540" s="59"/>
      <c r="ICJ540" s="60"/>
      <c r="ICK540" s="61"/>
      <c r="ICL540" s="83"/>
      <c r="ICM540" s="57"/>
      <c r="ICN540" s="56"/>
      <c r="ICO540" s="59"/>
      <c r="ICP540" s="60"/>
      <c r="ICQ540" s="61"/>
      <c r="ICR540" s="83"/>
      <c r="ICS540" s="57"/>
      <c r="ICT540" s="56"/>
      <c r="ICU540" s="59"/>
      <c r="ICV540" s="60"/>
      <c r="ICW540" s="61"/>
      <c r="ICX540" s="83"/>
      <c r="ICY540" s="57"/>
      <c r="ICZ540" s="56"/>
      <c r="IDA540" s="59"/>
      <c r="IDB540" s="60"/>
      <c r="IDC540" s="61"/>
      <c r="IDD540" s="83"/>
      <c r="IDE540" s="57"/>
      <c r="IDF540" s="56"/>
      <c r="IDG540" s="59"/>
      <c r="IDH540" s="60"/>
      <c r="IDI540" s="61"/>
      <c r="IDJ540" s="83"/>
      <c r="IDK540" s="57"/>
      <c r="IDL540" s="56"/>
      <c r="IDM540" s="59"/>
      <c r="IDN540" s="60"/>
      <c r="IDO540" s="61"/>
      <c r="IDP540" s="83"/>
      <c r="IDQ540" s="57"/>
      <c r="IDR540" s="56"/>
      <c r="IDS540" s="59"/>
      <c r="IDT540" s="60"/>
      <c r="IDU540" s="61"/>
      <c r="IDV540" s="83"/>
      <c r="IDW540" s="57"/>
      <c r="IDX540" s="56"/>
      <c r="IDY540" s="59"/>
      <c r="IDZ540" s="60"/>
      <c r="IEA540" s="61"/>
      <c r="IEB540" s="83"/>
      <c r="IEC540" s="57"/>
      <c r="IED540" s="56"/>
      <c r="IEE540" s="59"/>
      <c r="IEF540" s="60"/>
      <c r="IEG540" s="61"/>
      <c r="IEH540" s="83"/>
      <c r="IEI540" s="57"/>
      <c r="IEJ540" s="56"/>
      <c r="IEK540" s="59"/>
      <c r="IEL540" s="60"/>
      <c r="IEM540" s="61"/>
      <c r="IEN540" s="83"/>
      <c r="IEO540" s="57"/>
      <c r="IEP540" s="56"/>
      <c r="IEQ540" s="59"/>
      <c r="IER540" s="60"/>
      <c r="IES540" s="61"/>
      <c r="IET540" s="83"/>
      <c r="IEU540" s="57"/>
      <c r="IEV540" s="56"/>
      <c r="IEW540" s="59"/>
      <c r="IEX540" s="60"/>
      <c r="IEY540" s="61"/>
      <c r="IEZ540" s="83"/>
      <c r="IFA540" s="57"/>
      <c r="IFB540" s="56"/>
      <c r="IFC540" s="59"/>
      <c r="IFD540" s="60"/>
      <c r="IFE540" s="61"/>
      <c r="IFF540" s="83"/>
      <c r="IFG540" s="57"/>
      <c r="IFH540" s="56"/>
      <c r="IFI540" s="59"/>
      <c r="IFJ540" s="60"/>
      <c r="IFK540" s="61"/>
      <c r="IFL540" s="83"/>
      <c r="IFM540" s="57"/>
      <c r="IFN540" s="56"/>
      <c r="IFO540" s="59"/>
      <c r="IFP540" s="60"/>
      <c r="IFQ540" s="61"/>
      <c r="IFR540" s="83"/>
      <c r="IFS540" s="57"/>
      <c r="IFT540" s="56"/>
      <c r="IFU540" s="59"/>
      <c r="IFV540" s="60"/>
      <c r="IFW540" s="61"/>
      <c r="IFX540" s="83"/>
      <c r="IFY540" s="57"/>
      <c r="IFZ540" s="56"/>
      <c r="IGA540" s="59"/>
      <c r="IGB540" s="60"/>
      <c r="IGC540" s="61"/>
      <c r="IGD540" s="83"/>
      <c r="IGE540" s="57"/>
      <c r="IGF540" s="56"/>
      <c r="IGG540" s="59"/>
      <c r="IGH540" s="60"/>
      <c r="IGI540" s="61"/>
      <c r="IGJ540" s="83"/>
      <c r="IGK540" s="57"/>
      <c r="IGL540" s="56"/>
      <c r="IGM540" s="59"/>
      <c r="IGN540" s="60"/>
      <c r="IGO540" s="61"/>
      <c r="IGP540" s="83"/>
      <c r="IGQ540" s="57"/>
      <c r="IGR540" s="56"/>
      <c r="IGS540" s="59"/>
      <c r="IGT540" s="60"/>
      <c r="IGU540" s="61"/>
      <c r="IGV540" s="83"/>
      <c r="IGW540" s="57"/>
      <c r="IGX540" s="56"/>
      <c r="IGY540" s="59"/>
      <c r="IGZ540" s="60"/>
      <c r="IHA540" s="61"/>
      <c r="IHB540" s="83"/>
      <c r="IHC540" s="57"/>
      <c r="IHD540" s="56"/>
      <c r="IHE540" s="59"/>
      <c r="IHF540" s="60"/>
      <c r="IHG540" s="61"/>
      <c r="IHH540" s="83"/>
      <c r="IHI540" s="57"/>
      <c r="IHJ540" s="56"/>
      <c r="IHK540" s="59"/>
      <c r="IHL540" s="60"/>
      <c r="IHM540" s="61"/>
      <c r="IHN540" s="83"/>
      <c r="IHO540" s="57"/>
      <c r="IHP540" s="56"/>
      <c r="IHQ540" s="59"/>
      <c r="IHR540" s="60"/>
      <c r="IHS540" s="61"/>
      <c r="IHT540" s="83"/>
      <c r="IHU540" s="57"/>
      <c r="IHV540" s="56"/>
      <c r="IHW540" s="59"/>
      <c r="IHX540" s="60"/>
      <c r="IHY540" s="61"/>
      <c r="IHZ540" s="83"/>
      <c r="IIA540" s="57"/>
      <c r="IIB540" s="56"/>
      <c r="IIC540" s="59"/>
      <c r="IID540" s="60"/>
      <c r="IIE540" s="61"/>
      <c r="IIF540" s="83"/>
      <c r="IIG540" s="57"/>
      <c r="IIH540" s="56"/>
      <c r="III540" s="59"/>
      <c r="IIJ540" s="60"/>
      <c r="IIK540" s="61"/>
      <c r="IIL540" s="83"/>
      <c r="IIM540" s="57"/>
      <c r="IIN540" s="56"/>
      <c r="IIO540" s="59"/>
      <c r="IIP540" s="60"/>
      <c r="IIQ540" s="61"/>
      <c r="IIR540" s="83"/>
      <c r="IIS540" s="57"/>
      <c r="IIT540" s="56"/>
      <c r="IIU540" s="59"/>
      <c r="IIV540" s="60"/>
      <c r="IIW540" s="61"/>
      <c r="IIX540" s="83"/>
      <c r="IIY540" s="57"/>
      <c r="IIZ540" s="56"/>
      <c r="IJA540" s="59"/>
      <c r="IJB540" s="60"/>
      <c r="IJC540" s="61"/>
      <c r="IJD540" s="83"/>
      <c r="IJE540" s="57"/>
      <c r="IJF540" s="56"/>
      <c r="IJG540" s="59"/>
      <c r="IJH540" s="60"/>
      <c r="IJI540" s="61"/>
      <c r="IJJ540" s="83"/>
      <c r="IJK540" s="57"/>
      <c r="IJL540" s="56"/>
      <c r="IJM540" s="59"/>
      <c r="IJN540" s="60"/>
      <c r="IJO540" s="61"/>
      <c r="IJP540" s="83"/>
      <c r="IJQ540" s="57"/>
      <c r="IJR540" s="56"/>
      <c r="IJS540" s="59"/>
      <c r="IJT540" s="60"/>
      <c r="IJU540" s="61"/>
      <c r="IJV540" s="83"/>
      <c r="IJW540" s="57"/>
      <c r="IJX540" s="56"/>
      <c r="IJY540" s="59"/>
      <c r="IJZ540" s="60"/>
      <c r="IKA540" s="61"/>
      <c r="IKB540" s="83"/>
      <c r="IKC540" s="57"/>
      <c r="IKD540" s="56"/>
      <c r="IKE540" s="59"/>
      <c r="IKF540" s="60"/>
      <c r="IKG540" s="61"/>
      <c r="IKH540" s="83"/>
      <c r="IKI540" s="57"/>
      <c r="IKJ540" s="56"/>
      <c r="IKK540" s="59"/>
      <c r="IKL540" s="60"/>
      <c r="IKM540" s="61"/>
      <c r="IKN540" s="83"/>
      <c r="IKO540" s="57"/>
      <c r="IKP540" s="56"/>
      <c r="IKQ540" s="59"/>
      <c r="IKR540" s="60"/>
      <c r="IKS540" s="61"/>
      <c r="IKT540" s="83"/>
      <c r="IKU540" s="57"/>
      <c r="IKV540" s="56"/>
      <c r="IKW540" s="59"/>
      <c r="IKX540" s="60"/>
      <c r="IKY540" s="61"/>
      <c r="IKZ540" s="83"/>
      <c r="ILA540" s="57"/>
      <c r="ILB540" s="56"/>
      <c r="ILC540" s="59"/>
      <c r="ILD540" s="60"/>
      <c r="ILE540" s="61"/>
      <c r="ILF540" s="83"/>
      <c r="ILG540" s="57"/>
      <c r="ILH540" s="56"/>
      <c r="ILI540" s="59"/>
      <c r="ILJ540" s="60"/>
      <c r="ILK540" s="61"/>
      <c r="ILL540" s="83"/>
      <c r="ILM540" s="57"/>
      <c r="ILN540" s="56"/>
      <c r="ILO540" s="59"/>
      <c r="ILP540" s="60"/>
      <c r="ILQ540" s="61"/>
      <c r="ILR540" s="83"/>
      <c r="ILS540" s="57"/>
      <c r="ILT540" s="56"/>
      <c r="ILU540" s="59"/>
      <c r="ILV540" s="60"/>
      <c r="ILW540" s="61"/>
      <c r="ILX540" s="83"/>
      <c r="ILY540" s="57"/>
      <c r="ILZ540" s="56"/>
      <c r="IMA540" s="59"/>
      <c r="IMB540" s="60"/>
      <c r="IMC540" s="61"/>
      <c r="IMD540" s="83"/>
      <c r="IME540" s="57"/>
      <c r="IMF540" s="56"/>
      <c r="IMG540" s="59"/>
      <c r="IMH540" s="60"/>
      <c r="IMI540" s="61"/>
      <c r="IMJ540" s="83"/>
      <c r="IMK540" s="57"/>
      <c r="IML540" s="56"/>
      <c r="IMM540" s="59"/>
      <c r="IMN540" s="60"/>
      <c r="IMO540" s="61"/>
      <c r="IMP540" s="83"/>
      <c r="IMQ540" s="57"/>
      <c r="IMR540" s="56"/>
      <c r="IMS540" s="59"/>
      <c r="IMT540" s="60"/>
      <c r="IMU540" s="61"/>
      <c r="IMV540" s="83"/>
      <c r="IMW540" s="57"/>
      <c r="IMX540" s="56"/>
      <c r="IMY540" s="59"/>
      <c r="IMZ540" s="60"/>
      <c r="INA540" s="61"/>
      <c r="INB540" s="83"/>
      <c r="INC540" s="57"/>
      <c r="IND540" s="56"/>
      <c r="INE540" s="59"/>
      <c r="INF540" s="60"/>
      <c r="ING540" s="61"/>
      <c r="INH540" s="83"/>
      <c r="INI540" s="57"/>
      <c r="INJ540" s="56"/>
      <c r="INK540" s="59"/>
      <c r="INL540" s="60"/>
      <c r="INM540" s="61"/>
      <c r="INN540" s="83"/>
      <c r="INO540" s="57"/>
      <c r="INP540" s="56"/>
      <c r="INQ540" s="59"/>
      <c r="INR540" s="60"/>
      <c r="INS540" s="61"/>
      <c r="INT540" s="83"/>
      <c r="INU540" s="57"/>
      <c r="INV540" s="56"/>
      <c r="INW540" s="59"/>
      <c r="INX540" s="60"/>
      <c r="INY540" s="61"/>
      <c r="INZ540" s="83"/>
      <c r="IOA540" s="57"/>
      <c r="IOB540" s="56"/>
      <c r="IOC540" s="59"/>
      <c r="IOD540" s="60"/>
      <c r="IOE540" s="61"/>
      <c r="IOF540" s="83"/>
      <c r="IOG540" s="57"/>
      <c r="IOH540" s="56"/>
      <c r="IOI540" s="59"/>
      <c r="IOJ540" s="60"/>
      <c r="IOK540" s="61"/>
      <c r="IOL540" s="83"/>
      <c r="IOM540" s="57"/>
      <c r="ION540" s="56"/>
      <c r="IOO540" s="59"/>
      <c r="IOP540" s="60"/>
      <c r="IOQ540" s="61"/>
      <c r="IOR540" s="83"/>
      <c r="IOS540" s="57"/>
      <c r="IOT540" s="56"/>
      <c r="IOU540" s="59"/>
      <c r="IOV540" s="60"/>
      <c r="IOW540" s="61"/>
      <c r="IOX540" s="83"/>
      <c r="IOY540" s="57"/>
      <c r="IOZ540" s="56"/>
      <c r="IPA540" s="59"/>
      <c r="IPB540" s="60"/>
      <c r="IPC540" s="61"/>
      <c r="IPD540" s="83"/>
      <c r="IPE540" s="57"/>
      <c r="IPF540" s="56"/>
      <c r="IPG540" s="59"/>
      <c r="IPH540" s="60"/>
      <c r="IPI540" s="61"/>
      <c r="IPJ540" s="83"/>
      <c r="IPK540" s="57"/>
      <c r="IPL540" s="56"/>
      <c r="IPM540" s="59"/>
      <c r="IPN540" s="60"/>
      <c r="IPO540" s="61"/>
      <c r="IPP540" s="83"/>
      <c r="IPQ540" s="57"/>
      <c r="IPR540" s="56"/>
      <c r="IPS540" s="59"/>
      <c r="IPT540" s="60"/>
      <c r="IPU540" s="61"/>
      <c r="IPV540" s="83"/>
      <c r="IPW540" s="57"/>
      <c r="IPX540" s="56"/>
      <c r="IPY540" s="59"/>
      <c r="IPZ540" s="60"/>
      <c r="IQA540" s="61"/>
      <c r="IQB540" s="83"/>
      <c r="IQC540" s="57"/>
      <c r="IQD540" s="56"/>
      <c r="IQE540" s="59"/>
      <c r="IQF540" s="60"/>
      <c r="IQG540" s="61"/>
      <c r="IQH540" s="83"/>
      <c r="IQI540" s="57"/>
      <c r="IQJ540" s="56"/>
      <c r="IQK540" s="59"/>
      <c r="IQL540" s="60"/>
      <c r="IQM540" s="61"/>
      <c r="IQN540" s="83"/>
      <c r="IQO540" s="57"/>
      <c r="IQP540" s="56"/>
      <c r="IQQ540" s="59"/>
      <c r="IQR540" s="60"/>
      <c r="IQS540" s="61"/>
      <c r="IQT540" s="83"/>
      <c r="IQU540" s="57"/>
      <c r="IQV540" s="56"/>
      <c r="IQW540" s="59"/>
      <c r="IQX540" s="60"/>
      <c r="IQY540" s="61"/>
      <c r="IQZ540" s="83"/>
      <c r="IRA540" s="57"/>
      <c r="IRB540" s="56"/>
      <c r="IRC540" s="59"/>
      <c r="IRD540" s="60"/>
      <c r="IRE540" s="61"/>
      <c r="IRF540" s="83"/>
      <c r="IRG540" s="57"/>
      <c r="IRH540" s="56"/>
      <c r="IRI540" s="59"/>
      <c r="IRJ540" s="60"/>
      <c r="IRK540" s="61"/>
      <c r="IRL540" s="83"/>
      <c r="IRM540" s="57"/>
      <c r="IRN540" s="56"/>
      <c r="IRO540" s="59"/>
      <c r="IRP540" s="60"/>
      <c r="IRQ540" s="61"/>
      <c r="IRR540" s="83"/>
      <c r="IRS540" s="57"/>
      <c r="IRT540" s="56"/>
      <c r="IRU540" s="59"/>
      <c r="IRV540" s="60"/>
      <c r="IRW540" s="61"/>
      <c r="IRX540" s="83"/>
      <c r="IRY540" s="57"/>
      <c r="IRZ540" s="56"/>
      <c r="ISA540" s="59"/>
      <c r="ISB540" s="60"/>
      <c r="ISC540" s="61"/>
      <c r="ISD540" s="83"/>
      <c r="ISE540" s="57"/>
      <c r="ISF540" s="56"/>
      <c r="ISG540" s="59"/>
      <c r="ISH540" s="60"/>
      <c r="ISI540" s="61"/>
      <c r="ISJ540" s="83"/>
      <c r="ISK540" s="57"/>
      <c r="ISL540" s="56"/>
      <c r="ISM540" s="59"/>
      <c r="ISN540" s="60"/>
      <c r="ISO540" s="61"/>
      <c r="ISP540" s="83"/>
      <c r="ISQ540" s="57"/>
      <c r="ISR540" s="56"/>
      <c r="ISS540" s="59"/>
      <c r="IST540" s="60"/>
      <c r="ISU540" s="61"/>
      <c r="ISV540" s="83"/>
      <c r="ISW540" s="57"/>
      <c r="ISX540" s="56"/>
      <c r="ISY540" s="59"/>
      <c r="ISZ540" s="60"/>
      <c r="ITA540" s="61"/>
      <c r="ITB540" s="83"/>
      <c r="ITC540" s="57"/>
      <c r="ITD540" s="56"/>
      <c r="ITE540" s="59"/>
      <c r="ITF540" s="60"/>
      <c r="ITG540" s="61"/>
      <c r="ITH540" s="83"/>
      <c r="ITI540" s="57"/>
      <c r="ITJ540" s="56"/>
      <c r="ITK540" s="59"/>
      <c r="ITL540" s="60"/>
      <c r="ITM540" s="61"/>
      <c r="ITN540" s="83"/>
      <c r="ITO540" s="57"/>
      <c r="ITP540" s="56"/>
      <c r="ITQ540" s="59"/>
      <c r="ITR540" s="60"/>
      <c r="ITS540" s="61"/>
      <c r="ITT540" s="83"/>
      <c r="ITU540" s="57"/>
      <c r="ITV540" s="56"/>
      <c r="ITW540" s="59"/>
      <c r="ITX540" s="60"/>
      <c r="ITY540" s="61"/>
      <c r="ITZ540" s="83"/>
      <c r="IUA540" s="57"/>
      <c r="IUB540" s="56"/>
      <c r="IUC540" s="59"/>
      <c r="IUD540" s="60"/>
      <c r="IUE540" s="61"/>
      <c r="IUF540" s="83"/>
      <c r="IUG540" s="57"/>
      <c r="IUH540" s="56"/>
      <c r="IUI540" s="59"/>
      <c r="IUJ540" s="60"/>
      <c r="IUK540" s="61"/>
      <c r="IUL540" s="83"/>
      <c r="IUM540" s="57"/>
      <c r="IUN540" s="56"/>
      <c r="IUO540" s="59"/>
      <c r="IUP540" s="60"/>
      <c r="IUQ540" s="61"/>
      <c r="IUR540" s="83"/>
      <c r="IUS540" s="57"/>
      <c r="IUT540" s="56"/>
      <c r="IUU540" s="59"/>
      <c r="IUV540" s="60"/>
      <c r="IUW540" s="61"/>
      <c r="IUX540" s="83"/>
      <c r="IUY540" s="57"/>
      <c r="IUZ540" s="56"/>
      <c r="IVA540" s="59"/>
      <c r="IVB540" s="60"/>
      <c r="IVC540" s="61"/>
      <c r="IVD540" s="83"/>
      <c r="IVE540" s="57"/>
      <c r="IVF540" s="56"/>
      <c r="IVG540" s="59"/>
      <c r="IVH540" s="60"/>
      <c r="IVI540" s="61"/>
      <c r="IVJ540" s="83"/>
      <c r="IVK540" s="57"/>
      <c r="IVL540" s="56"/>
      <c r="IVM540" s="59"/>
      <c r="IVN540" s="60"/>
      <c r="IVO540" s="61"/>
      <c r="IVP540" s="83"/>
      <c r="IVQ540" s="57"/>
      <c r="IVR540" s="56"/>
      <c r="IVS540" s="59"/>
      <c r="IVT540" s="60"/>
      <c r="IVU540" s="61"/>
      <c r="IVV540" s="83"/>
      <c r="IVW540" s="57"/>
      <c r="IVX540" s="56"/>
      <c r="IVY540" s="59"/>
      <c r="IVZ540" s="60"/>
      <c r="IWA540" s="61"/>
      <c r="IWB540" s="83"/>
      <c r="IWC540" s="57"/>
      <c r="IWD540" s="56"/>
      <c r="IWE540" s="59"/>
      <c r="IWF540" s="60"/>
      <c r="IWG540" s="61"/>
      <c r="IWH540" s="83"/>
      <c r="IWI540" s="57"/>
      <c r="IWJ540" s="56"/>
      <c r="IWK540" s="59"/>
      <c r="IWL540" s="60"/>
      <c r="IWM540" s="61"/>
      <c r="IWN540" s="83"/>
      <c r="IWO540" s="57"/>
      <c r="IWP540" s="56"/>
      <c r="IWQ540" s="59"/>
      <c r="IWR540" s="60"/>
      <c r="IWS540" s="61"/>
      <c r="IWT540" s="83"/>
      <c r="IWU540" s="57"/>
      <c r="IWV540" s="56"/>
      <c r="IWW540" s="59"/>
      <c r="IWX540" s="60"/>
      <c r="IWY540" s="61"/>
      <c r="IWZ540" s="83"/>
      <c r="IXA540" s="57"/>
      <c r="IXB540" s="56"/>
      <c r="IXC540" s="59"/>
      <c r="IXD540" s="60"/>
      <c r="IXE540" s="61"/>
      <c r="IXF540" s="83"/>
      <c r="IXG540" s="57"/>
      <c r="IXH540" s="56"/>
      <c r="IXI540" s="59"/>
      <c r="IXJ540" s="60"/>
      <c r="IXK540" s="61"/>
      <c r="IXL540" s="83"/>
      <c r="IXM540" s="57"/>
      <c r="IXN540" s="56"/>
      <c r="IXO540" s="59"/>
      <c r="IXP540" s="60"/>
      <c r="IXQ540" s="61"/>
      <c r="IXR540" s="83"/>
      <c r="IXS540" s="57"/>
      <c r="IXT540" s="56"/>
      <c r="IXU540" s="59"/>
      <c r="IXV540" s="60"/>
      <c r="IXW540" s="61"/>
      <c r="IXX540" s="83"/>
      <c r="IXY540" s="57"/>
      <c r="IXZ540" s="56"/>
      <c r="IYA540" s="59"/>
      <c r="IYB540" s="60"/>
      <c r="IYC540" s="61"/>
      <c r="IYD540" s="83"/>
      <c r="IYE540" s="57"/>
      <c r="IYF540" s="56"/>
      <c r="IYG540" s="59"/>
      <c r="IYH540" s="60"/>
      <c r="IYI540" s="61"/>
      <c r="IYJ540" s="83"/>
      <c r="IYK540" s="57"/>
      <c r="IYL540" s="56"/>
      <c r="IYM540" s="59"/>
      <c r="IYN540" s="60"/>
      <c r="IYO540" s="61"/>
      <c r="IYP540" s="83"/>
      <c r="IYQ540" s="57"/>
      <c r="IYR540" s="56"/>
      <c r="IYS540" s="59"/>
      <c r="IYT540" s="60"/>
      <c r="IYU540" s="61"/>
      <c r="IYV540" s="83"/>
      <c r="IYW540" s="57"/>
      <c r="IYX540" s="56"/>
      <c r="IYY540" s="59"/>
      <c r="IYZ540" s="60"/>
      <c r="IZA540" s="61"/>
      <c r="IZB540" s="83"/>
      <c r="IZC540" s="57"/>
      <c r="IZD540" s="56"/>
      <c r="IZE540" s="59"/>
      <c r="IZF540" s="60"/>
      <c r="IZG540" s="61"/>
      <c r="IZH540" s="83"/>
      <c r="IZI540" s="57"/>
      <c r="IZJ540" s="56"/>
      <c r="IZK540" s="59"/>
      <c r="IZL540" s="60"/>
      <c r="IZM540" s="61"/>
      <c r="IZN540" s="83"/>
      <c r="IZO540" s="57"/>
      <c r="IZP540" s="56"/>
      <c r="IZQ540" s="59"/>
      <c r="IZR540" s="60"/>
      <c r="IZS540" s="61"/>
      <c r="IZT540" s="83"/>
      <c r="IZU540" s="57"/>
      <c r="IZV540" s="56"/>
      <c r="IZW540" s="59"/>
      <c r="IZX540" s="60"/>
      <c r="IZY540" s="61"/>
      <c r="IZZ540" s="83"/>
      <c r="JAA540" s="57"/>
      <c r="JAB540" s="56"/>
      <c r="JAC540" s="59"/>
      <c r="JAD540" s="60"/>
      <c r="JAE540" s="61"/>
      <c r="JAF540" s="83"/>
      <c r="JAG540" s="57"/>
      <c r="JAH540" s="56"/>
      <c r="JAI540" s="59"/>
      <c r="JAJ540" s="60"/>
      <c r="JAK540" s="61"/>
      <c r="JAL540" s="83"/>
      <c r="JAM540" s="57"/>
      <c r="JAN540" s="56"/>
      <c r="JAO540" s="59"/>
      <c r="JAP540" s="60"/>
      <c r="JAQ540" s="61"/>
      <c r="JAR540" s="83"/>
      <c r="JAS540" s="57"/>
      <c r="JAT540" s="56"/>
      <c r="JAU540" s="59"/>
      <c r="JAV540" s="60"/>
      <c r="JAW540" s="61"/>
      <c r="JAX540" s="83"/>
      <c r="JAY540" s="57"/>
      <c r="JAZ540" s="56"/>
      <c r="JBA540" s="59"/>
      <c r="JBB540" s="60"/>
      <c r="JBC540" s="61"/>
      <c r="JBD540" s="83"/>
      <c r="JBE540" s="57"/>
      <c r="JBF540" s="56"/>
      <c r="JBG540" s="59"/>
      <c r="JBH540" s="60"/>
      <c r="JBI540" s="61"/>
      <c r="JBJ540" s="83"/>
      <c r="JBK540" s="57"/>
      <c r="JBL540" s="56"/>
      <c r="JBM540" s="59"/>
      <c r="JBN540" s="60"/>
      <c r="JBO540" s="61"/>
      <c r="JBP540" s="83"/>
      <c r="JBQ540" s="57"/>
      <c r="JBR540" s="56"/>
      <c r="JBS540" s="59"/>
      <c r="JBT540" s="60"/>
      <c r="JBU540" s="61"/>
      <c r="JBV540" s="83"/>
      <c r="JBW540" s="57"/>
      <c r="JBX540" s="56"/>
      <c r="JBY540" s="59"/>
      <c r="JBZ540" s="60"/>
      <c r="JCA540" s="61"/>
      <c r="JCB540" s="83"/>
      <c r="JCC540" s="57"/>
      <c r="JCD540" s="56"/>
      <c r="JCE540" s="59"/>
      <c r="JCF540" s="60"/>
      <c r="JCG540" s="61"/>
      <c r="JCH540" s="83"/>
      <c r="JCI540" s="57"/>
      <c r="JCJ540" s="56"/>
      <c r="JCK540" s="59"/>
      <c r="JCL540" s="60"/>
      <c r="JCM540" s="61"/>
      <c r="JCN540" s="83"/>
      <c r="JCO540" s="57"/>
      <c r="JCP540" s="56"/>
      <c r="JCQ540" s="59"/>
      <c r="JCR540" s="60"/>
      <c r="JCS540" s="61"/>
      <c r="JCT540" s="83"/>
      <c r="JCU540" s="57"/>
      <c r="JCV540" s="56"/>
      <c r="JCW540" s="59"/>
      <c r="JCX540" s="60"/>
      <c r="JCY540" s="61"/>
      <c r="JCZ540" s="83"/>
      <c r="JDA540" s="57"/>
      <c r="JDB540" s="56"/>
      <c r="JDC540" s="59"/>
      <c r="JDD540" s="60"/>
      <c r="JDE540" s="61"/>
      <c r="JDF540" s="83"/>
      <c r="JDG540" s="57"/>
      <c r="JDH540" s="56"/>
      <c r="JDI540" s="59"/>
      <c r="JDJ540" s="60"/>
      <c r="JDK540" s="61"/>
      <c r="JDL540" s="83"/>
      <c r="JDM540" s="57"/>
      <c r="JDN540" s="56"/>
      <c r="JDO540" s="59"/>
      <c r="JDP540" s="60"/>
      <c r="JDQ540" s="61"/>
      <c r="JDR540" s="83"/>
      <c r="JDS540" s="57"/>
      <c r="JDT540" s="56"/>
      <c r="JDU540" s="59"/>
      <c r="JDV540" s="60"/>
      <c r="JDW540" s="61"/>
      <c r="JDX540" s="83"/>
      <c r="JDY540" s="57"/>
      <c r="JDZ540" s="56"/>
      <c r="JEA540" s="59"/>
      <c r="JEB540" s="60"/>
      <c r="JEC540" s="61"/>
      <c r="JED540" s="83"/>
      <c r="JEE540" s="57"/>
      <c r="JEF540" s="56"/>
      <c r="JEG540" s="59"/>
      <c r="JEH540" s="60"/>
      <c r="JEI540" s="61"/>
      <c r="JEJ540" s="83"/>
      <c r="JEK540" s="57"/>
      <c r="JEL540" s="56"/>
      <c r="JEM540" s="59"/>
      <c r="JEN540" s="60"/>
      <c r="JEO540" s="61"/>
      <c r="JEP540" s="83"/>
      <c r="JEQ540" s="57"/>
      <c r="JER540" s="56"/>
      <c r="JES540" s="59"/>
      <c r="JET540" s="60"/>
      <c r="JEU540" s="61"/>
      <c r="JEV540" s="83"/>
      <c r="JEW540" s="57"/>
      <c r="JEX540" s="56"/>
      <c r="JEY540" s="59"/>
      <c r="JEZ540" s="60"/>
      <c r="JFA540" s="61"/>
      <c r="JFB540" s="83"/>
      <c r="JFC540" s="57"/>
      <c r="JFD540" s="56"/>
      <c r="JFE540" s="59"/>
      <c r="JFF540" s="60"/>
      <c r="JFG540" s="61"/>
      <c r="JFH540" s="83"/>
      <c r="JFI540" s="57"/>
      <c r="JFJ540" s="56"/>
      <c r="JFK540" s="59"/>
      <c r="JFL540" s="60"/>
      <c r="JFM540" s="61"/>
      <c r="JFN540" s="83"/>
      <c r="JFO540" s="57"/>
      <c r="JFP540" s="56"/>
      <c r="JFQ540" s="59"/>
      <c r="JFR540" s="60"/>
      <c r="JFS540" s="61"/>
      <c r="JFT540" s="83"/>
      <c r="JFU540" s="57"/>
      <c r="JFV540" s="56"/>
      <c r="JFW540" s="59"/>
      <c r="JFX540" s="60"/>
      <c r="JFY540" s="61"/>
      <c r="JFZ540" s="83"/>
      <c r="JGA540" s="57"/>
      <c r="JGB540" s="56"/>
      <c r="JGC540" s="59"/>
      <c r="JGD540" s="60"/>
      <c r="JGE540" s="61"/>
      <c r="JGF540" s="83"/>
      <c r="JGG540" s="57"/>
      <c r="JGH540" s="56"/>
      <c r="JGI540" s="59"/>
      <c r="JGJ540" s="60"/>
      <c r="JGK540" s="61"/>
      <c r="JGL540" s="83"/>
      <c r="JGM540" s="57"/>
      <c r="JGN540" s="56"/>
      <c r="JGO540" s="59"/>
      <c r="JGP540" s="60"/>
      <c r="JGQ540" s="61"/>
      <c r="JGR540" s="83"/>
      <c r="JGS540" s="57"/>
      <c r="JGT540" s="56"/>
      <c r="JGU540" s="59"/>
      <c r="JGV540" s="60"/>
      <c r="JGW540" s="61"/>
      <c r="JGX540" s="83"/>
      <c r="JGY540" s="57"/>
      <c r="JGZ540" s="56"/>
      <c r="JHA540" s="59"/>
      <c r="JHB540" s="60"/>
      <c r="JHC540" s="61"/>
      <c r="JHD540" s="83"/>
      <c r="JHE540" s="57"/>
      <c r="JHF540" s="56"/>
      <c r="JHG540" s="59"/>
      <c r="JHH540" s="60"/>
      <c r="JHI540" s="61"/>
      <c r="JHJ540" s="83"/>
      <c r="JHK540" s="57"/>
      <c r="JHL540" s="56"/>
      <c r="JHM540" s="59"/>
      <c r="JHN540" s="60"/>
      <c r="JHO540" s="61"/>
      <c r="JHP540" s="83"/>
      <c r="JHQ540" s="57"/>
      <c r="JHR540" s="56"/>
      <c r="JHS540" s="59"/>
      <c r="JHT540" s="60"/>
      <c r="JHU540" s="61"/>
      <c r="JHV540" s="83"/>
      <c r="JHW540" s="57"/>
      <c r="JHX540" s="56"/>
      <c r="JHY540" s="59"/>
      <c r="JHZ540" s="60"/>
      <c r="JIA540" s="61"/>
      <c r="JIB540" s="83"/>
      <c r="JIC540" s="57"/>
      <c r="JID540" s="56"/>
      <c r="JIE540" s="59"/>
      <c r="JIF540" s="60"/>
      <c r="JIG540" s="61"/>
      <c r="JIH540" s="83"/>
      <c r="JII540" s="57"/>
      <c r="JIJ540" s="56"/>
      <c r="JIK540" s="59"/>
      <c r="JIL540" s="60"/>
      <c r="JIM540" s="61"/>
      <c r="JIN540" s="83"/>
      <c r="JIO540" s="57"/>
      <c r="JIP540" s="56"/>
      <c r="JIQ540" s="59"/>
      <c r="JIR540" s="60"/>
      <c r="JIS540" s="61"/>
      <c r="JIT540" s="83"/>
      <c r="JIU540" s="57"/>
      <c r="JIV540" s="56"/>
      <c r="JIW540" s="59"/>
      <c r="JIX540" s="60"/>
      <c r="JIY540" s="61"/>
      <c r="JIZ540" s="83"/>
      <c r="JJA540" s="57"/>
      <c r="JJB540" s="56"/>
      <c r="JJC540" s="59"/>
      <c r="JJD540" s="60"/>
      <c r="JJE540" s="61"/>
      <c r="JJF540" s="83"/>
      <c r="JJG540" s="57"/>
      <c r="JJH540" s="56"/>
      <c r="JJI540" s="59"/>
      <c r="JJJ540" s="60"/>
      <c r="JJK540" s="61"/>
      <c r="JJL540" s="83"/>
      <c r="JJM540" s="57"/>
      <c r="JJN540" s="56"/>
      <c r="JJO540" s="59"/>
      <c r="JJP540" s="60"/>
      <c r="JJQ540" s="61"/>
      <c r="JJR540" s="83"/>
      <c r="JJS540" s="57"/>
      <c r="JJT540" s="56"/>
      <c r="JJU540" s="59"/>
      <c r="JJV540" s="60"/>
      <c r="JJW540" s="61"/>
      <c r="JJX540" s="83"/>
      <c r="JJY540" s="57"/>
      <c r="JJZ540" s="56"/>
      <c r="JKA540" s="59"/>
      <c r="JKB540" s="60"/>
      <c r="JKC540" s="61"/>
      <c r="JKD540" s="83"/>
      <c r="JKE540" s="57"/>
      <c r="JKF540" s="56"/>
      <c r="JKG540" s="59"/>
      <c r="JKH540" s="60"/>
      <c r="JKI540" s="61"/>
      <c r="JKJ540" s="83"/>
      <c r="JKK540" s="57"/>
      <c r="JKL540" s="56"/>
      <c r="JKM540" s="59"/>
      <c r="JKN540" s="60"/>
      <c r="JKO540" s="61"/>
      <c r="JKP540" s="83"/>
      <c r="JKQ540" s="57"/>
      <c r="JKR540" s="56"/>
      <c r="JKS540" s="59"/>
      <c r="JKT540" s="60"/>
      <c r="JKU540" s="61"/>
      <c r="JKV540" s="83"/>
      <c r="JKW540" s="57"/>
      <c r="JKX540" s="56"/>
      <c r="JKY540" s="59"/>
      <c r="JKZ540" s="60"/>
      <c r="JLA540" s="61"/>
      <c r="JLB540" s="83"/>
      <c r="JLC540" s="57"/>
      <c r="JLD540" s="56"/>
      <c r="JLE540" s="59"/>
      <c r="JLF540" s="60"/>
      <c r="JLG540" s="61"/>
      <c r="JLH540" s="83"/>
      <c r="JLI540" s="57"/>
      <c r="JLJ540" s="56"/>
      <c r="JLK540" s="59"/>
      <c r="JLL540" s="60"/>
      <c r="JLM540" s="61"/>
      <c r="JLN540" s="83"/>
      <c r="JLO540" s="57"/>
      <c r="JLP540" s="56"/>
      <c r="JLQ540" s="59"/>
      <c r="JLR540" s="60"/>
      <c r="JLS540" s="61"/>
      <c r="JLT540" s="83"/>
      <c r="JLU540" s="57"/>
      <c r="JLV540" s="56"/>
      <c r="JLW540" s="59"/>
      <c r="JLX540" s="60"/>
      <c r="JLY540" s="61"/>
      <c r="JLZ540" s="83"/>
      <c r="JMA540" s="57"/>
      <c r="JMB540" s="56"/>
      <c r="JMC540" s="59"/>
      <c r="JMD540" s="60"/>
      <c r="JME540" s="61"/>
      <c r="JMF540" s="83"/>
      <c r="JMG540" s="57"/>
      <c r="JMH540" s="56"/>
      <c r="JMI540" s="59"/>
      <c r="JMJ540" s="60"/>
      <c r="JMK540" s="61"/>
      <c r="JML540" s="83"/>
      <c r="JMM540" s="57"/>
      <c r="JMN540" s="56"/>
      <c r="JMO540" s="59"/>
      <c r="JMP540" s="60"/>
      <c r="JMQ540" s="61"/>
      <c r="JMR540" s="83"/>
      <c r="JMS540" s="57"/>
      <c r="JMT540" s="56"/>
      <c r="JMU540" s="59"/>
      <c r="JMV540" s="60"/>
      <c r="JMW540" s="61"/>
      <c r="JMX540" s="83"/>
      <c r="JMY540" s="57"/>
      <c r="JMZ540" s="56"/>
      <c r="JNA540" s="59"/>
      <c r="JNB540" s="60"/>
      <c r="JNC540" s="61"/>
      <c r="JND540" s="83"/>
      <c r="JNE540" s="57"/>
      <c r="JNF540" s="56"/>
      <c r="JNG540" s="59"/>
      <c r="JNH540" s="60"/>
      <c r="JNI540" s="61"/>
      <c r="JNJ540" s="83"/>
      <c r="JNK540" s="57"/>
      <c r="JNL540" s="56"/>
      <c r="JNM540" s="59"/>
      <c r="JNN540" s="60"/>
      <c r="JNO540" s="61"/>
      <c r="JNP540" s="83"/>
      <c r="JNQ540" s="57"/>
      <c r="JNR540" s="56"/>
      <c r="JNS540" s="59"/>
      <c r="JNT540" s="60"/>
      <c r="JNU540" s="61"/>
      <c r="JNV540" s="83"/>
      <c r="JNW540" s="57"/>
      <c r="JNX540" s="56"/>
      <c r="JNY540" s="59"/>
      <c r="JNZ540" s="60"/>
      <c r="JOA540" s="61"/>
      <c r="JOB540" s="83"/>
      <c r="JOC540" s="57"/>
      <c r="JOD540" s="56"/>
      <c r="JOE540" s="59"/>
      <c r="JOF540" s="60"/>
      <c r="JOG540" s="61"/>
      <c r="JOH540" s="83"/>
      <c r="JOI540" s="57"/>
      <c r="JOJ540" s="56"/>
      <c r="JOK540" s="59"/>
      <c r="JOL540" s="60"/>
      <c r="JOM540" s="61"/>
      <c r="JON540" s="83"/>
      <c r="JOO540" s="57"/>
      <c r="JOP540" s="56"/>
      <c r="JOQ540" s="59"/>
      <c r="JOR540" s="60"/>
      <c r="JOS540" s="61"/>
      <c r="JOT540" s="83"/>
      <c r="JOU540" s="57"/>
      <c r="JOV540" s="56"/>
      <c r="JOW540" s="59"/>
      <c r="JOX540" s="60"/>
      <c r="JOY540" s="61"/>
      <c r="JOZ540" s="83"/>
      <c r="JPA540" s="57"/>
      <c r="JPB540" s="56"/>
      <c r="JPC540" s="59"/>
      <c r="JPD540" s="60"/>
      <c r="JPE540" s="61"/>
      <c r="JPF540" s="83"/>
      <c r="JPG540" s="57"/>
      <c r="JPH540" s="56"/>
      <c r="JPI540" s="59"/>
      <c r="JPJ540" s="60"/>
      <c r="JPK540" s="61"/>
      <c r="JPL540" s="83"/>
      <c r="JPM540" s="57"/>
      <c r="JPN540" s="56"/>
      <c r="JPO540" s="59"/>
      <c r="JPP540" s="60"/>
      <c r="JPQ540" s="61"/>
      <c r="JPR540" s="83"/>
      <c r="JPS540" s="57"/>
      <c r="JPT540" s="56"/>
      <c r="JPU540" s="59"/>
      <c r="JPV540" s="60"/>
      <c r="JPW540" s="61"/>
      <c r="JPX540" s="83"/>
      <c r="JPY540" s="57"/>
      <c r="JPZ540" s="56"/>
      <c r="JQA540" s="59"/>
      <c r="JQB540" s="60"/>
      <c r="JQC540" s="61"/>
      <c r="JQD540" s="83"/>
      <c r="JQE540" s="57"/>
      <c r="JQF540" s="56"/>
      <c r="JQG540" s="59"/>
      <c r="JQH540" s="60"/>
      <c r="JQI540" s="61"/>
      <c r="JQJ540" s="83"/>
      <c r="JQK540" s="57"/>
      <c r="JQL540" s="56"/>
      <c r="JQM540" s="59"/>
      <c r="JQN540" s="60"/>
      <c r="JQO540" s="61"/>
      <c r="JQP540" s="83"/>
      <c r="JQQ540" s="57"/>
      <c r="JQR540" s="56"/>
      <c r="JQS540" s="59"/>
      <c r="JQT540" s="60"/>
      <c r="JQU540" s="61"/>
      <c r="JQV540" s="83"/>
      <c r="JQW540" s="57"/>
      <c r="JQX540" s="56"/>
      <c r="JQY540" s="59"/>
      <c r="JQZ540" s="60"/>
      <c r="JRA540" s="61"/>
      <c r="JRB540" s="83"/>
      <c r="JRC540" s="57"/>
      <c r="JRD540" s="56"/>
      <c r="JRE540" s="59"/>
      <c r="JRF540" s="60"/>
      <c r="JRG540" s="61"/>
      <c r="JRH540" s="83"/>
      <c r="JRI540" s="57"/>
      <c r="JRJ540" s="56"/>
      <c r="JRK540" s="59"/>
      <c r="JRL540" s="60"/>
      <c r="JRM540" s="61"/>
      <c r="JRN540" s="83"/>
      <c r="JRO540" s="57"/>
      <c r="JRP540" s="56"/>
      <c r="JRQ540" s="59"/>
      <c r="JRR540" s="60"/>
      <c r="JRS540" s="61"/>
      <c r="JRT540" s="83"/>
      <c r="JRU540" s="57"/>
      <c r="JRV540" s="56"/>
      <c r="JRW540" s="59"/>
      <c r="JRX540" s="60"/>
      <c r="JRY540" s="61"/>
      <c r="JRZ540" s="83"/>
      <c r="JSA540" s="57"/>
      <c r="JSB540" s="56"/>
      <c r="JSC540" s="59"/>
      <c r="JSD540" s="60"/>
      <c r="JSE540" s="61"/>
      <c r="JSF540" s="83"/>
      <c r="JSG540" s="57"/>
      <c r="JSH540" s="56"/>
      <c r="JSI540" s="59"/>
      <c r="JSJ540" s="60"/>
      <c r="JSK540" s="61"/>
      <c r="JSL540" s="83"/>
      <c r="JSM540" s="57"/>
      <c r="JSN540" s="56"/>
      <c r="JSO540" s="59"/>
      <c r="JSP540" s="60"/>
      <c r="JSQ540" s="61"/>
      <c r="JSR540" s="83"/>
      <c r="JSS540" s="57"/>
      <c r="JST540" s="56"/>
      <c r="JSU540" s="59"/>
      <c r="JSV540" s="60"/>
      <c r="JSW540" s="61"/>
      <c r="JSX540" s="83"/>
      <c r="JSY540" s="57"/>
      <c r="JSZ540" s="56"/>
      <c r="JTA540" s="59"/>
      <c r="JTB540" s="60"/>
      <c r="JTC540" s="61"/>
      <c r="JTD540" s="83"/>
      <c r="JTE540" s="57"/>
      <c r="JTF540" s="56"/>
      <c r="JTG540" s="59"/>
      <c r="JTH540" s="60"/>
      <c r="JTI540" s="61"/>
      <c r="JTJ540" s="83"/>
      <c r="JTK540" s="57"/>
      <c r="JTL540" s="56"/>
      <c r="JTM540" s="59"/>
      <c r="JTN540" s="60"/>
      <c r="JTO540" s="61"/>
      <c r="JTP540" s="83"/>
      <c r="JTQ540" s="57"/>
      <c r="JTR540" s="56"/>
      <c r="JTS540" s="59"/>
      <c r="JTT540" s="60"/>
      <c r="JTU540" s="61"/>
      <c r="JTV540" s="83"/>
      <c r="JTW540" s="57"/>
      <c r="JTX540" s="56"/>
      <c r="JTY540" s="59"/>
      <c r="JTZ540" s="60"/>
      <c r="JUA540" s="61"/>
      <c r="JUB540" s="83"/>
      <c r="JUC540" s="57"/>
      <c r="JUD540" s="56"/>
      <c r="JUE540" s="59"/>
      <c r="JUF540" s="60"/>
      <c r="JUG540" s="61"/>
      <c r="JUH540" s="83"/>
      <c r="JUI540" s="57"/>
      <c r="JUJ540" s="56"/>
      <c r="JUK540" s="59"/>
      <c r="JUL540" s="60"/>
      <c r="JUM540" s="61"/>
      <c r="JUN540" s="83"/>
      <c r="JUO540" s="57"/>
      <c r="JUP540" s="56"/>
      <c r="JUQ540" s="59"/>
      <c r="JUR540" s="60"/>
      <c r="JUS540" s="61"/>
      <c r="JUT540" s="83"/>
      <c r="JUU540" s="57"/>
      <c r="JUV540" s="56"/>
      <c r="JUW540" s="59"/>
      <c r="JUX540" s="60"/>
      <c r="JUY540" s="61"/>
      <c r="JUZ540" s="83"/>
      <c r="JVA540" s="57"/>
      <c r="JVB540" s="56"/>
      <c r="JVC540" s="59"/>
      <c r="JVD540" s="60"/>
      <c r="JVE540" s="61"/>
      <c r="JVF540" s="83"/>
      <c r="JVG540" s="57"/>
      <c r="JVH540" s="56"/>
      <c r="JVI540" s="59"/>
      <c r="JVJ540" s="60"/>
      <c r="JVK540" s="61"/>
      <c r="JVL540" s="83"/>
      <c r="JVM540" s="57"/>
      <c r="JVN540" s="56"/>
      <c r="JVO540" s="59"/>
      <c r="JVP540" s="60"/>
      <c r="JVQ540" s="61"/>
      <c r="JVR540" s="83"/>
      <c r="JVS540" s="57"/>
      <c r="JVT540" s="56"/>
      <c r="JVU540" s="59"/>
      <c r="JVV540" s="60"/>
      <c r="JVW540" s="61"/>
      <c r="JVX540" s="83"/>
      <c r="JVY540" s="57"/>
      <c r="JVZ540" s="56"/>
      <c r="JWA540" s="59"/>
      <c r="JWB540" s="60"/>
      <c r="JWC540" s="61"/>
      <c r="JWD540" s="83"/>
      <c r="JWE540" s="57"/>
      <c r="JWF540" s="56"/>
      <c r="JWG540" s="59"/>
      <c r="JWH540" s="60"/>
      <c r="JWI540" s="61"/>
      <c r="JWJ540" s="83"/>
      <c r="JWK540" s="57"/>
      <c r="JWL540" s="56"/>
      <c r="JWM540" s="59"/>
      <c r="JWN540" s="60"/>
      <c r="JWO540" s="61"/>
      <c r="JWP540" s="83"/>
      <c r="JWQ540" s="57"/>
      <c r="JWR540" s="56"/>
      <c r="JWS540" s="59"/>
      <c r="JWT540" s="60"/>
      <c r="JWU540" s="61"/>
      <c r="JWV540" s="83"/>
      <c r="JWW540" s="57"/>
      <c r="JWX540" s="56"/>
      <c r="JWY540" s="59"/>
      <c r="JWZ540" s="60"/>
      <c r="JXA540" s="61"/>
      <c r="JXB540" s="83"/>
      <c r="JXC540" s="57"/>
      <c r="JXD540" s="56"/>
      <c r="JXE540" s="59"/>
      <c r="JXF540" s="60"/>
      <c r="JXG540" s="61"/>
      <c r="JXH540" s="83"/>
      <c r="JXI540" s="57"/>
      <c r="JXJ540" s="56"/>
      <c r="JXK540" s="59"/>
      <c r="JXL540" s="60"/>
      <c r="JXM540" s="61"/>
      <c r="JXN540" s="83"/>
      <c r="JXO540" s="57"/>
      <c r="JXP540" s="56"/>
      <c r="JXQ540" s="59"/>
      <c r="JXR540" s="60"/>
      <c r="JXS540" s="61"/>
      <c r="JXT540" s="83"/>
      <c r="JXU540" s="57"/>
      <c r="JXV540" s="56"/>
      <c r="JXW540" s="59"/>
      <c r="JXX540" s="60"/>
      <c r="JXY540" s="61"/>
      <c r="JXZ540" s="83"/>
      <c r="JYA540" s="57"/>
      <c r="JYB540" s="56"/>
      <c r="JYC540" s="59"/>
      <c r="JYD540" s="60"/>
      <c r="JYE540" s="61"/>
      <c r="JYF540" s="83"/>
      <c r="JYG540" s="57"/>
      <c r="JYH540" s="56"/>
      <c r="JYI540" s="59"/>
      <c r="JYJ540" s="60"/>
      <c r="JYK540" s="61"/>
      <c r="JYL540" s="83"/>
      <c r="JYM540" s="57"/>
      <c r="JYN540" s="56"/>
      <c r="JYO540" s="59"/>
      <c r="JYP540" s="60"/>
      <c r="JYQ540" s="61"/>
      <c r="JYR540" s="83"/>
      <c r="JYS540" s="57"/>
      <c r="JYT540" s="56"/>
      <c r="JYU540" s="59"/>
      <c r="JYV540" s="60"/>
      <c r="JYW540" s="61"/>
      <c r="JYX540" s="83"/>
      <c r="JYY540" s="57"/>
      <c r="JYZ540" s="56"/>
      <c r="JZA540" s="59"/>
      <c r="JZB540" s="60"/>
      <c r="JZC540" s="61"/>
      <c r="JZD540" s="83"/>
      <c r="JZE540" s="57"/>
      <c r="JZF540" s="56"/>
      <c r="JZG540" s="59"/>
      <c r="JZH540" s="60"/>
      <c r="JZI540" s="61"/>
      <c r="JZJ540" s="83"/>
      <c r="JZK540" s="57"/>
      <c r="JZL540" s="56"/>
      <c r="JZM540" s="59"/>
      <c r="JZN540" s="60"/>
      <c r="JZO540" s="61"/>
      <c r="JZP540" s="83"/>
      <c r="JZQ540" s="57"/>
      <c r="JZR540" s="56"/>
      <c r="JZS540" s="59"/>
      <c r="JZT540" s="60"/>
      <c r="JZU540" s="61"/>
      <c r="JZV540" s="83"/>
      <c r="JZW540" s="57"/>
      <c r="JZX540" s="56"/>
      <c r="JZY540" s="59"/>
      <c r="JZZ540" s="60"/>
      <c r="KAA540" s="61"/>
      <c r="KAB540" s="83"/>
      <c r="KAC540" s="57"/>
      <c r="KAD540" s="56"/>
      <c r="KAE540" s="59"/>
      <c r="KAF540" s="60"/>
      <c r="KAG540" s="61"/>
      <c r="KAH540" s="83"/>
      <c r="KAI540" s="57"/>
      <c r="KAJ540" s="56"/>
      <c r="KAK540" s="59"/>
      <c r="KAL540" s="60"/>
      <c r="KAM540" s="61"/>
      <c r="KAN540" s="83"/>
      <c r="KAO540" s="57"/>
      <c r="KAP540" s="56"/>
      <c r="KAQ540" s="59"/>
      <c r="KAR540" s="60"/>
      <c r="KAS540" s="61"/>
      <c r="KAT540" s="83"/>
      <c r="KAU540" s="57"/>
      <c r="KAV540" s="56"/>
      <c r="KAW540" s="59"/>
      <c r="KAX540" s="60"/>
      <c r="KAY540" s="61"/>
      <c r="KAZ540" s="83"/>
      <c r="KBA540" s="57"/>
      <c r="KBB540" s="56"/>
      <c r="KBC540" s="59"/>
      <c r="KBD540" s="60"/>
      <c r="KBE540" s="61"/>
      <c r="KBF540" s="83"/>
      <c r="KBG540" s="57"/>
      <c r="KBH540" s="56"/>
      <c r="KBI540" s="59"/>
      <c r="KBJ540" s="60"/>
      <c r="KBK540" s="61"/>
      <c r="KBL540" s="83"/>
      <c r="KBM540" s="57"/>
      <c r="KBN540" s="56"/>
      <c r="KBO540" s="59"/>
      <c r="KBP540" s="60"/>
      <c r="KBQ540" s="61"/>
      <c r="KBR540" s="83"/>
      <c r="KBS540" s="57"/>
      <c r="KBT540" s="56"/>
      <c r="KBU540" s="59"/>
      <c r="KBV540" s="60"/>
      <c r="KBW540" s="61"/>
      <c r="KBX540" s="83"/>
      <c r="KBY540" s="57"/>
      <c r="KBZ540" s="56"/>
      <c r="KCA540" s="59"/>
      <c r="KCB540" s="60"/>
      <c r="KCC540" s="61"/>
      <c r="KCD540" s="83"/>
      <c r="KCE540" s="57"/>
      <c r="KCF540" s="56"/>
      <c r="KCG540" s="59"/>
      <c r="KCH540" s="60"/>
      <c r="KCI540" s="61"/>
      <c r="KCJ540" s="83"/>
      <c r="KCK540" s="57"/>
      <c r="KCL540" s="56"/>
      <c r="KCM540" s="59"/>
      <c r="KCN540" s="60"/>
      <c r="KCO540" s="61"/>
      <c r="KCP540" s="83"/>
      <c r="KCQ540" s="57"/>
      <c r="KCR540" s="56"/>
      <c r="KCS540" s="59"/>
      <c r="KCT540" s="60"/>
      <c r="KCU540" s="61"/>
      <c r="KCV540" s="83"/>
      <c r="KCW540" s="57"/>
      <c r="KCX540" s="56"/>
      <c r="KCY540" s="59"/>
      <c r="KCZ540" s="60"/>
      <c r="KDA540" s="61"/>
      <c r="KDB540" s="83"/>
      <c r="KDC540" s="57"/>
      <c r="KDD540" s="56"/>
      <c r="KDE540" s="59"/>
      <c r="KDF540" s="60"/>
      <c r="KDG540" s="61"/>
      <c r="KDH540" s="83"/>
      <c r="KDI540" s="57"/>
      <c r="KDJ540" s="56"/>
      <c r="KDK540" s="59"/>
      <c r="KDL540" s="60"/>
      <c r="KDM540" s="61"/>
      <c r="KDN540" s="83"/>
      <c r="KDO540" s="57"/>
      <c r="KDP540" s="56"/>
      <c r="KDQ540" s="59"/>
      <c r="KDR540" s="60"/>
      <c r="KDS540" s="61"/>
      <c r="KDT540" s="83"/>
      <c r="KDU540" s="57"/>
      <c r="KDV540" s="56"/>
      <c r="KDW540" s="59"/>
      <c r="KDX540" s="60"/>
      <c r="KDY540" s="61"/>
      <c r="KDZ540" s="83"/>
      <c r="KEA540" s="57"/>
      <c r="KEB540" s="56"/>
      <c r="KEC540" s="59"/>
      <c r="KED540" s="60"/>
      <c r="KEE540" s="61"/>
      <c r="KEF540" s="83"/>
      <c r="KEG540" s="57"/>
      <c r="KEH540" s="56"/>
      <c r="KEI540" s="59"/>
      <c r="KEJ540" s="60"/>
      <c r="KEK540" s="61"/>
      <c r="KEL540" s="83"/>
      <c r="KEM540" s="57"/>
      <c r="KEN540" s="56"/>
      <c r="KEO540" s="59"/>
      <c r="KEP540" s="60"/>
      <c r="KEQ540" s="61"/>
      <c r="KER540" s="83"/>
      <c r="KES540" s="57"/>
      <c r="KET540" s="56"/>
      <c r="KEU540" s="59"/>
      <c r="KEV540" s="60"/>
      <c r="KEW540" s="61"/>
      <c r="KEX540" s="83"/>
      <c r="KEY540" s="57"/>
      <c r="KEZ540" s="56"/>
      <c r="KFA540" s="59"/>
      <c r="KFB540" s="60"/>
      <c r="KFC540" s="61"/>
      <c r="KFD540" s="83"/>
      <c r="KFE540" s="57"/>
      <c r="KFF540" s="56"/>
      <c r="KFG540" s="59"/>
      <c r="KFH540" s="60"/>
      <c r="KFI540" s="61"/>
      <c r="KFJ540" s="83"/>
      <c r="KFK540" s="57"/>
      <c r="KFL540" s="56"/>
      <c r="KFM540" s="59"/>
      <c r="KFN540" s="60"/>
      <c r="KFO540" s="61"/>
      <c r="KFP540" s="83"/>
      <c r="KFQ540" s="57"/>
      <c r="KFR540" s="56"/>
      <c r="KFS540" s="59"/>
      <c r="KFT540" s="60"/>
      <c r="KFU540" s="61"/>
      <c r="KFV540" s="83"/>
      <c r="KFW540" s="57"/>
      <c r="KFX540" s="56"/>
      <c r="KFY540" s="59"/>
      <c r="KFZ540" s="60"/>
      <c r="KGA540" s="61"/>
      <c r="KGB540" s="83"/>
      <c r="KGC540" s="57"/>
      <c r="KGD540" s="56"/>
      <c r="KGE540" s="59"/>
      <c r="KGF540" s="60"/>
      <c r="KGG540" s="61"/>
      <c r="KGH540" s="83"/>
      <c r="KGI540" s="57"/>
      <c r="KGJ540" s="56"/>
      <c r="KGK540" s="59"/>
      <c r="KGL540" s="60"/>
      <c r="KGM540" s="61"/>
      <c r="KGN540" s="83"/>
      <c r="KGO540" s="57"/>
      <c r="KGP540" s="56"/>
      <c r="KGQ540" s="59"/>
      <c r="KGR540" s="60"/>
      <c r="KGS540" s="61"/>
      <c r="KGT540" s="83"/>
      <c r="KGU540" s="57"/>
      <c r="KGV540" s="56"/>
      <c r="KGW540" s="59"/>
      <c r="KGX540" s="60"/>
      <c r="KGY540" s="61"/>
      <c r="KGZ540" s="83"/>
      <c r="KHA540" s="57"/>
      <c r="KHB540" s="56"/>
      <c r="KHC540" s="59"/>
      <c r="KHD540" s="60"/>
      <c r="KHE540" s="61"/>
      <c r="KHF540" s="83"/>
      <c r="KHG540" s="57"/>
      <c r="KHH540" s="56"/>
      <c r="KHI540" s="59"/>
      <c r="KHJ540" s="60"/>
      <c r="KHK540" s="61"/>
      <c r="KHL540" s="83"/>
      <c r="KHM540" s="57"/>
      <c r="KHN540" s="56"/>
      <c r="KHO540" s="59"/>
      <c r="KHP540" s="60"/>
      <c r="KHQ540" s="61"/>
      <c r="KHR540" s="83"/>
      <c r="KHS540" s="57"/>
      <c r="KHT540" s="56"/>
      <c r="KHU540" s="59"/>
      <c r="KHV540" s="60"/>
      <c r="KHW540" s="61"/>
      <c r="KHX540" s="83"/>
      <c r="KHY540" s="57"/>
      <c r="KHZ540" s="56"/>
      <c r="KIA540" s="59"/>
      <c r="KIB540" s="60"/>
      <c r="KIC540" s="61"/>
      <c r="KID540" s="83"/>
      <c r="KIE540" s="57"/>
      <c r="KIF540" s="56"/>
      <c r="KIG540" s="59"/>
      <c r="KIH540" s="60"/>
      <c r="KII540" s="61"/>
      <c r="KIJ540" s="83"/>
      <c r="KIK540" s="57"/>
      <c r="KIL540" s="56"/>
      <c r="KIM540" s="59"/>
      <c r="KIN540" s="60"/>
      <c r="KIO540" s="61"/>
      <c r="KIP540" s="83"/>
      <c r="KIQ540" s="57"/>
      <c r="KIR540" s="56"/>
      <c r="KIS540" s="59"/>
      <c r="KIT540" s="60"/>
      <c r="KIU540" s="61"/>
      <c r="KIV540" s="83"/>
      <c r="KIW540" s="57"/>
      <c r="KIX540" s="56"/>
      <c r="KIY540" s="59"/>
      <c r="KIZ540" s="60"/>
      <c r="KJA540" s="61"/>
      <c r="KJB540" s="83"/>
      <c r="KJC540" s="57"/>
      <c r="KJD540" s="56"/>
      <c r="KJE540" s="59"/>
      <c r="KJF540" s="60"/>
      <c r="KJG540" s="61"/>
      <c r="KJH540" s="83"/>
      <c r="KJI540" s="57"/>
      <c r="KJJ540" s="56"/>
      <c r="KJK540" s="59"/>
      <c r="KJL540" s="60"/>
      <c r="KJM540" s="61"/>
      <c r="KJN540" s="83"/>
      <c r="KJO540" s="57"/>
      <c r="KJP540" s="56"/>
      <c r="KJQ540" s="59"/>
      <c r="KJR540" s="60"/>
      <c r="KJS540" s="61"/>
      <c r="KJT540" s="83"/>
      <c r="KJU540" s="57"/>
      <c r="KJV540" s="56"/>
      <c r="KJW540" s="59"/>
      <c r="KJX540" s="60"/>
      <c r="KJY540" s="61"/>
      <c r="KJZ540" s="83"/>
      <c r="KKA540" s="57"/>
      <c r="KKB540" s="56"/>
      <c r="KKC540" s="59"/>
      <c r="KKD540" s="60"/>
      <c r="KKE540" s="61"/>
      <c r="KKF540" s="83"/>
      <c r="KKG540" s="57"/>
      <c r="KKH540" s="56"/>
      <c r="KKI540" s="59"/>
      <c r="KKJ540" s="60"/>
      <c r="KKK540" s="61"/>
      <c r="KKL540" s="83"/>
      <c r="KKM540" s="57"/>
      <c r="KKN540" s="56"/>
      <c r="KKO540" s="59"/>
      <c r="KKP540" s="60"/>
      <c r="KKQ540" s="61"/>
      <c r="KKR540" s="83"/>
      <c r="KKS540" s="57"/>
      <c r="KKT540" s="56"/>
      <c r="KKU540" s="59"/>
      <c r="KKV540" s="60"/>
      <c r="KKW540" s="61"/>
      <c r="KKX540" s="83"/>
      <c r="KKY540" s="57"/>
      <c r="KKZ540" s="56"/>
      <c r="KLA540" s="59"/>
      <c r="KLB540" s="60"/>
      <c r="KLC540" s="61"/>
      <c r="KLD540" s="83"/>
      <c r="KLE540" s="57"/>
      <c r="KLF540" s="56"/>
      <c r="KLG540" s="59"/>
      <c r="KLH540" s="60"/>
      <c r="KLI540" s="61"/>
      <c r="KLJ540" s="83"/>
      <c r="KLK540" s="57"/>
      <c r="KLL540" s="56"/>
      <c r="KLM540" s="59"/>
      <c r="KLN540" s="60"/>
      <c r="KLO540" s="61"/>
      <c r="KLP540" s="83"/>
      <c r="KLQ540" s="57"/>
      <c r="KLR540" s="56"/>
      <c r="KLS540" s="59"/>
      <c r="KLT540" s="60"/>
      <c r="KLU540" s="61"/>
      <c r="KLV540" s="83"/>
      <c r="KLW540" s="57"/>
      <c r="KLX540" s="56"/>
      <c r="KLY540" s="59"/>
      <c r="KLZ540" s="60"/>
      <c r="KMA540" s="61"/>
      <c r="KMB540" s="83"/>
      <c r="KMC540" s="57"/>
      <c r="KMD540" s="56"/>
      <c r="KME540" s="59"/>
      <c r="KMF540" s="60"/>
      <c r="KMG540" s="61"/>
      <c r="KMH540" s="83"/>
      <c r="KMI540" s="57"/>
      <c r="KMJ540" s="56"/>
      <c r="KMK540" s="59"/>
      <c r="KML540" s="60"/>
      <c r="KMM540" s="61"/>
      <c r="KMN540" s="83"/>
      <c r="KMO540" s="57"/>
      <c r="KMP540" s="56"/>
      <c r="KMQ540" s="59"/>
      <c r="KMR540" s="60"/>
      <c r="KMS540" s="61"/>
      <c r="KMT540" s="83"/>
      <c r="KMU540" s="57"/>
      <c r="KMV540" s="56"/>
      <c r="KMW540" s="59"/>
      <c r="KMX540" s="60"/>
      <c r="KMY540" s="61"/>
      <c r="KMZ540" s="83"/>
      <c r="KNA540" s="57"/>
      <c r="KNB540" s="56"/>
      <c r="KNC540" s="59"/>
      <c r="KND540" s="60"/>
      <c r="KNE540" s="61"/>
      <c r="KNF540" s="83"/>
      <c r="KNG540" s="57"/>
      <c r="KNH540" s="56"/>
      <c r="KNI540" s="59"/>
      <c r="KNJ540" s="60"/>
      <c r="KNK540" s="61"/>
      <c r="KNL540" s="83"/>
      <c r="KNM540" s="57"/>
      <c r="KNN540" s="56"/>
      <c r="KNO540" s="59"/>
      <c r="KNP540" s="60"/>
      <c r="KNQ540" s="61"/>
      <c r="KNR540" s="83"/>
      <c r="KNS540" s="57"/>
      <c r="KNT540" s="56"/>
      <c r="KNU540" s="59"/>
      <c r="KNV540" s="60"/>
      <c r="KNW540" s="61"/>
      <c r="KNX540" s="83"/>
      <c r="KNY540" s="57"/>
      <c r="KNZ540" s="56"/>
      <c r="KOA540" s="59"/>
      <c r="KOB540" s="60"/>
      <c r="KOC540" s="61"/>
      <c r="KOD540" s="83"/>
      <c r="KOE540" s="57"/>
      <c r="KOF540" s="56"/>
      <c r="KOG540" s="59"/>
      <c r="KOH540" s="60"/>
      <c r="KOI540" s="61"/>
      <c r="KOJ540" s="83"/>
      <c r="KOK540" s="57"/>
      <c r="KOL540" s="56"/>
      <c r="KOM540" s="59"/>
      <c r="KON540" s="60"/>
      <c r="KOO540" s="61"/>
      <c r="KOP540" s="83"/>
      <c r="KOQ540" s="57"/>
      <c r="KOR540" s="56"/>
      <c r="KOS540" s="59"/>
      <c r="KOT540" s="60"/>
      <c r="KOU540" s="61"/>
      <c r="KOV540" s="83"/>
      <c r="KOW540" s="57"/>
      <c r="KOX540" s="56"/>
      <c r="KOY540" s="59"/>
      <c r="KOZ540" s="60"/>
      <c r="KPA540" s="61"/>
      <c r="KPB540" s="83"/>
      <c r="KPC540" s="57"/>
      <c r="KPD540" s="56"/>
      <c r="KPE540" s="59"/>
      <c r="KPF540" s="60"/>
      <c r="KPG540" s="61"/>
      <c r="KPH540" s="83"/>
      <c r="KPI540" s="57"/>
      <c r="KPJ540" s="56"/>
      <c r="KPK540" s="59"/>
      <c r="KPL540" s="60"/>
      <c r="KPM540" s="61"/>
      <c r="KPN540" s="83"/>
      <c r="KPO540" s="57"/>
      <c r="KPP540" s="56"/>
      <c r="KPQ540" s="59"/>
      <c r="KPR540" s="60"/>
      <c r="KPS540" s="61"/>
      <c r="KPT540" s="83"/>
      <c r="KPU540" s="57"/>
      <c r="KPV540" s="56"/>
      <c r="KPW540" s="59"/>
      <c r="KPX540" s="60"/>
      <c r="KPY540" s="61"/>
      <c r="KPZ540" s="83"/>
      <c r="KQA540" s="57"/>
      <c r="KQB540" s="56"/>
      <c r="KQC540" s="59"/>
      <c r="KQD540" s="60"/>
      <c r="KQE540" s="61"/>
      <c r="KQF540" s="83"/>
      <c r="KQG540" s="57"/>
      <c r="KQH540" s="56"/>
      <c r="KQI540" s="59"/>
      <c r="KQJ540" s="60"/>
      <c r="KQK540" s="61"/>
      <c r="KQL540" s="83"/>
      <c r="KQM540" s="57"/>
      <c r="KQN540" s="56"/>
      <c r="KQO540" s="59"/>
      <c r="KQP540" s="60"/>
      <c r="KQQ540" s="61"/>
      <c r="KQR540" s="83"/>
      <c r="KQS540" s="57"/>
      <c r="KQT540" s="56"/>
      <c r="KQU540" s="59"/>
      <c r="KQV540" s="60"/>
      <c r="KQW540" s="61"/>
      <c r="KQX540" s="83"/>
      <c r="KQY540" s="57"/>
      <c r="KQZ540" s="56"/>
      <c r="KRA540" s="59"/>
      <c r="KRB540" s="60"/>
      <c r="KRC540" s="61"/>
      <c r="KRD540" s="83"/>
      <c r="KRE540" s="57"/>
      <c r="KRF540" s="56"/>
      <c r="KRG540" s="59"/>
      <c r="KRH540" s="60"/>
      <c r="KRI540" s="61"/>
      <c r="KRJ540" s="83"/>
      <c r="KRK540" s="57"/>
      <c r="KRL540" s="56"/>
      <c r="KRM540" s="59"/>
      <c r="KRN540" s="60"/>
      <c r="KRO540" s="61"/>
      <c r="KRP540" s="83"/>
      <c r="KRQ540" s="57"/>
      <c r="KRR540" s="56"/>
      <c r="KRS540" s="59"/>
      <c r="KRT540" s="60"/>
      <c r="KRU540" s="61"/>
      <c r="KRV540" s="83"/>
      <c r="KRW540" s="57"/>
      <c r="KRX540" s="56"/>
      <c r="KRY540" s="59"/>
      <c r="KRZ540" s="60"/>
      <c r="KSA540" s="61"/>
      <c r="KSB540" s="83"/>
      <c r="KSC540" s="57"/>
      <c r="KSD540" s="56"/>
      <c r="KSE540" s="59"/>
      <c r="KSF540" s="60"/>
      <c r="KSG540" s="61"/>
      <c r="KSH540" s="83"/>
      <c r="KSI540" s="57"/>
      <c r="KSJ540" s="56"/>
      <c r="KSK540" s="59"/>
      <c r="KSL540" s="60"/>
      <c r="KSM540" s="61"/>
      <c r="KSN540" s="83"/>
      <c r="KSO540" s="57"/>
      <c r="KSP540" s="56"/>
      <c r="KSQ540" s="59"/>
      <c r="KSR540" s="60"/>
      <c r="KSS540" s="61"/>
      <c r="KST540" s="83"/>
      <c r="KSU540" s="57"/>
      <c r="KSV540" s="56"/>
      <c r="KSW540" s="59"/>
      <c r="KSX540" s="60"/>
      <c r="KSY540" s="61"/>
      <c r="KSZ540" s="83"/>
      <c r="KTA540" s="57"/>
      <c r="KTB540" s="56"/>
      <c r="KTC540" s="59"/>
      <c r="KTD540" s="60"/>
      <c r="KTE540" s="61"/>
      <c r="KTF540" s="83"/>
      <c r="KTG540" s="57"/>
      <c r="KTH540" s="56"/>
      <c r="KTI540" s="59"/>
      <c r="KTJ540" s="60"/>
      <c r="KTK540" s="61"/>
      <c r="KTL540" s="83"/>
      <c r="KTM540" s="57"/>
      <c r="KTN540" s="56"/>
      <c r="KTO540" s="59"/>
      <c r="KTP540" s="60"/>
      <c r="KTQ540" s="61"/>
      <c r="KTR540" s="83"/>
      <c r="KTS540" s="57"/>
      <c r="KTT540" s="56"/>
      <c r="KTU540" s="59"/>
      <c r="KTV540" s="60"/>
      <c r="KTW540" s="61"/>
      <c r="KTX540" s="83"/>
      <c r="KTY540" s="57"/>
      <c r="KTZ540" s="56"/>
      <c r="KUA540" s="59"/>
      <c r="KUB540" s="60"/>
      <c r="KUC540" s="61"/>
      <c r="KUD540" s="83"/>
      <c r="KUE540" s="57"/>
      <c r="KUF540" s="56"/>
      <c r="KUG540" s="59"/>
      <c r="KUH540" s="60"/>
      <c r="KUI540" s="61"/>
      <c r="KUJ540" s="83"/>
      <c r="KUK540" s="57"/>
      <c r="KUL540" s="56"/>
      <c r="KUM540" s="59"/>
      <c r="KUN540" s="60"/>
      <c r="KUO540" s="61"/>
      <c r="KUP540" s="83"/>
      <c r="KUQ540" s="57"/>
      <c r="KUR540" s="56"/>
      <c r="KUS540" s="59"/>
      <c r="KUT540" s="60"/>
      <c r="KUU540" s="61"/>
      <c r="KUV540" s="83"/>
      <c r="KUW540" s="57"/>
      <c r="KUX540" s="56"/>
      <c r="KUY540" s="59"/>
      <c r="KUZ540" s="60"/>
      <c r="KVA540" s="61"/>
      <c r="KVB540" s="83"/>
      <c r="KVC540" s="57"/>
      <c r="KVD540" s="56"/>
      <c r="KVE540" s="59"/>
      <c r="KVF540" s="60"/>
      <c r="KVG540" s="61"/>
      <c r="KVH540" s="83"/>
      <c r="KVI540" s="57"/>
      <c r="KVJ540" s="56"/>
      <c r="KVK540" s="59"/>
      <c r="KVL540" s="60"/>
      <c r="KVM540" s="61"/>
      <c r="KVN540" s="83"/>
      <c r="KVO540" s="57"/>
      <c r="KVP540" s="56"/>
      <c r="KVQ540" s="59"/>
      <c r="KVR540" s="60"/>
      <c r="KVS540" s="61"/>
      <c r="KVT540" s="83"/>
      <c r="KVU540" s="57"/>
      <c r="KVV540" s="56"/>
      <c r="KVW540" s="59"/>
      <c r="KVX540" s="60"/>
      <c r="KVY540" s="61"/>
      <c r="KVZ540" s="83"/>
      <c r="KWA540" s="57"/>
      <c r="KWB540" s="56"/>
      <c r="KWC540" s="59"/>
      <c r="KWD540" s="60"/>
      <c r="KWE540" s="61"/>
      <c r="KWF540" s="83"/>
      <c r="KWG540" s="57"/>
      <c r="KWH540" s="56"/>
      <c r="KWI540" s="59"/>
      <c r="KWJ540" s="60"/>
      <c r="KWK540" s="61"/>
      <c r="KWL540" s="83"/>
      <c r="KWM540" s="57"/>
      <c r="KWN540" s="56"/>
      <c r="KWO540" s="59"/>
      <c r="KWP540" s="60"/>
      <c r="KWQ540" s="61"/>
      <c r="KWR540" s="83"/>
      <c r="KWS540" s="57"/>
      <c r="KWT540" s="56"/>
      <c r="KWU540" s="59"/>
      <c r="KWV540" s="60"/>
      <c r="KWW540" s="61"/>
      <c r="KWX540" s="83"/>
      <c r="KWY540" s="57"/>
      <c r="KWZ540" s="56"/>
      <c r="KXA540" s="59"/>
      <c r="KXB540" s="60"/>
      <c r="KXC540" s="61"/>
      <c r="KXD540" s="83"/>
      <c r="KXE540" s="57"/>
      <c r="KXF540" s="56"/>
      <c r="KXG540" s="59"/>
      <c r="KXH540" s="60"/>
      <c r="KXI540" s="61"/>
      <c r="KXJ540" s="83"/>
      <c r="KXK540" s="57"/>
      <c r="KXL540" s="56"/>
      <c r="KXM540" s="59"/>
      <c r="KXN540" s="60"/>
      <c r="KXO540" s="61"/>
      <c r="KXP540" s="83"/>
      <c r="KXQ540" s="57"/>
      <c r="KXR540" s="56"/>
      <c r="KXS540" s="59"/>
      <c r="KXT540" s="60"/>
      <c r="KXU540" s="61"/>
      <c r="KXV540" s="83"/>
      <c r="KXW540" s="57"/>
      <c r="KXX540" s="56"/>
      <c r="KXY540" s="59"/>
      <c r="KXZ540" s="60"/>
      <c r="KYA540" s="61"/>
      <c r="KYB540" s="83"/>
      <c r="KYC540" s="57"/>
      <c r="KYD540" s="56"/>
      <c r="KYE540" s="59"/>
      <c r="KYF540" s="60"/>
      <c r="KYG540" s="61"/>
      <c r="KYH540" s="83"/>
      <c r="KYI540" s="57"/>
      <c r="KYJ540" s="56"/>
      <c r="KYK540" s="59"/>
      <c r="KYL540" s="60"/>
      <c r="KYM540" s="61"/>
      <c r="KYN540" s="83"/>
      <c r="KYO540" s="57"/>
      <c r="KYP540" s="56"/>
      <c r="KYQ540" s="59"/>
      <c r="KYR540" s="60"/>
      <c r="KYS540" s="61"/>
      <c r="KYT540" s="83"/>
      <c r="KYU540" s="57"/>
      <c r="KYV540" s="56"/>
      <c r="KYW540" s="59"/>
      <c r="KYX540" s="60"/>
      <c r="KYY540" s="61"/>
      <c r="KYZ540" s="83"/>
      <c r="KZA540" s="57"/>
      <c r="KZB540" s="56"/>
      <c r="KZC540" s="59"/>
      <c r="KZD540" s="60"/>
      <c r="KZE540" s="61"/>
      <c r="KZF540" s="83"/>
      <c r="KZG540" s="57"/>
      <c r="KZH540" s="56"/>
      <c r="KZI540" s="59"/>
      <c r="KZJ540" s="60"/>
      <c r="KZK540" s="61"/>
      <c r="KZL540" s="83"/>
      <c r="KZM540" s="57"/>
      <c r="KZN540" s="56"/>
      <c r="KZO540" s="59"/>
      <c r="KZP540" s="60"/>
      <c r="KZQ540" s="61"/>
      <c r="KZR540" s="83"/>
      <c r="KZS540" s="57"/>
      <c r="KZT540" s="56"/>
      <c r="KZU540" s="59"/>
      <c r="KZV540" s="60"/>
      <c r="KZW540" s="61"/>
      <c r="KZX540" s="83"/>
      <c r="KZY540" s="57"/>
      <c r="KZZ540" s="56"/>
      <c r="LAA540" s="59"/>
      <c r="LAB540" s="60"/>
      <c r="LAC540" s="61"/>
      <c r="LAD540" s="83"/>
      <c r="LAE540" s="57"/>
      <c r="LAF540" s="56"/>
      <c r="LAG540" s="59"/>
      <c r="LAH540" s="60"/>
      <c r="LAI540" s="61"/>
      <c r="LAJ540" s="83"/>
      <c r="LAK540" s="57"/>
      <c r="LAL540" s="56"/>
      <c r="LAM540" s="59"/>
      <c r="LAN540" s="60"/>
      <c r="LAO540" s="61"/>
      <c r="LAP540" s="83"/>
      <c r="LAQ540" s="57"/>
      <c r="LAR540" s="56"/>
      <c r="LAS540" s="59"/>
      <c r="LAT540" s="60"/>
      <c r="LAU540" s="61"/>
      <c r="LAV540" s="83"/>
      <c r="LAW540" s="57"/>
      <c r="LAX540" s="56"/>
      <c r="LAY540" s="59"/>
      <c r="LAZ540" s="60"/>
      <c r="LBA540" s="61"/>
      <c r="LBB540" s="83"/>
      <c r="LBC540" s="57"/>
      <c r="LBD540" s="56"/>
      <c r="LBE540" s="59"/>
      <c r="LBF540" s="60"/>
      <c r="LBG540" s="61"/>
      <c r="LBH540" s="83"/>
      <c r="LBI540" s="57"/>
      <c r="LBJ540" s="56"/>
      <c r="LBK540" s="59"/>
      <c r="LBL540" s="60"/>
      <c r="LBM540" s="61"/>
      <c r="LBN540" s="83"/>
      <c r="LBO540" s="57"/>
      <c r="LBP540" s="56"/>
      <c r="LBQ540" s="59"/>
      <c r="LBR540" s="60"/>
      <c r="LBS540" s="61"/>
      <c r="LBT540" s="83"/>
      <c r="LBU540" s="57"/>
      <c r="LBV540" s="56"/>
      <c r="LBW540" s="59"/>
      <c r="LBX540" s="60"/>
      <c r="LBY540" s="61"/>
      <c r="LBZ540" s="83"/>
      <c r="LCA540" s="57"/>
      <c r="LCB540" s="56"/>
      <c r="LCC540" s="59"/>
      <c r="LCD540" s="60"/>
      <c r="LCE540" s="61"/>
      <c r="LCF540" s="83"/>
      <c r="LCG540" s="57"/>
      <c r="LCH540" s="56"/>
      <c r="LCI540" s="59"/>
      <c r="LCJ540" s="60"/>
      <c r="LCK540" s="61"/>
      <c r="LCL540" s="83"/>
      <c r="LCM540" s="57"/>
      <c r="LCN540" s="56"/>
      <c r="LCO540" s="59"/>
      <c r="LCP540" s="60"/>
      <c r="LCQ540" s="61"/>
      <c r="LCR540" s="83"/>
      <c r="LCS540" s="57"/>
      <c r="LCT540" s="56"/>
      <c r="LCU540" s="59"/>
      <c r="LCV540" s="60"/>
      <c r="LCW540" s="61"/>
      <c r="LCX540" s="83"/>
      <c r="LCY540" s="57"/>
      <c r="LCZ540" s="56"/>
      <c r="LDA540" s="59"/>
      <c r="LDB540" s="60"/>
      <c r="LDC540" s="61"/>
      <c r="LDD540" s="83"/>
      <c r="LDE540" s="57"/>
      <c r="LDF540" s="56"/>
      <c r="LDG540" s="59"/>
      <c r="LDH540" s="60"/>
      <c r="LDI540" s="61"/>
      <c r="LDJ540" s="83"/>
      <c r="LDK540" s="57"/>
      <c r="LDL540" s="56"/>
      <c r="LDM540" s="59"/>
      <c r="LDN540" s="60"/>
      <c r="LDO540" s="61"/>
      <c r="LDP540" s="83"/>
      <c r="LDQ540" s="57"/>
      <c r="LDR540" s="56"/>
      <c r="LDS540" s="59"/>
      <c r="LDT540" s="60"/>
      <c r="LDU540" s="61"/>
      <c r="LDV540" s="83"/>
      <c r="LDW540" s="57"/>
      <c r="LDX540" s="56"/>
      <c r="LDY540" s="59"/>
      <c r="LDZ540" s="60"/>
      <c r="LEA540" s="61"/>
      <c r="LEB540" s="83"/>
      <c r="LEC540" s="57"/>
      <c r="LED540" s="56"/>
      <c r="LEE540" s="59"/>
      <c r="LEF540" s="60"/>
      <c r="LEG540" s="61"/>
      <c r="LEH540" s="83"/>
      <c r="LEI540" s="57"/>
      <c r="LEJ540" s="56"/>
      <c r="LEK540" s="59"/>
      <c r="LEL540" s="60"/>
      <c r="LEM540" s="61"/>
      <c r="LEN540" s="83"/>
      <c r="LEO540" s="57"/>
      <c r="LEP540" s="56"/>
      <c r="LEQ540" s="59"/>
      <c r="LER540" s="60"/>
      <c r="LES540" s="61"/>
      <c r="LET540" s="83"/>
      <c r="LEU540" s="57"/>
      <c r="LEV540" s="56"/>
      <c r="LEW540" s="59"/>
      <c r="LEX540" s="60"/>
      <c r="LEY540" s="61"/>
      <c r="LEZ540" s="83"/>
      <c r="LFA540" s="57"/>
      <c r="LFB540" s="56"/>
      <c r="LFC540" s="59"/>
      <c r="LFD540" s="60"/>
      <c r="LFE540" s="61"/>
      <c r="LFF540" s="83"/>
      <c r="LFG540" s="57"/>
      <c r="LFH540" s="56"/>
      <c r="LFI540" s="59"/>
      <c r="LFJ540" s="60"/>
      <c r="LFK540" s="61"/>
      <c r="LFL540" s="83"/>
      <c r="LFM540" s="57"/>
      <c r="LFN540" s="56"/>
      <c r="LFO540" s="59"/>
      <c r="LFP540" s="60"/>
      <c r="LFQ540" s="61"/>
      <c r="LFR540" s="83"/>
      <c r="LFS540" s="57"/>
      <c r="LFT540" s="56"/>
      <c r="LFU540" s="59"/>
      <c r="LFV540" s="60"/>
      <c r="LFW540" s="61"/>
      <c r="LFX540" s="83"/>
      <c r="LFY540" s="57"/>
      <c r="LFZ540" s="56"/>
      <c r="LGA540" s="59"/>
      <c r="LGB540" s="60"/>
      <c r="LGC540" s="61"/>
      <c r="LGD540" s="83"/>
      <c r="LGE540" s="57"/>
      <c r="LGF540" s="56"/>
      <c r="LGG540" s="59"/>
      <c r="LGH540" s="60"/>
      <c r="LGI540" s="61"/>
      <c r="LGJ540" s="83"/>
      <c r="LGK540" s="57"/>
      <c r="LGL540" s="56"/>
      <c r="LGM540" s="59"/>
      <c r="LGN540" s="60"/>
      <c r="LGO540" s="61"/>
      <c r="LGP540" s="83"/>
      <c r="LGQ540" s="57"/>
      <c r="LGR540" s="56"/>
      <c r="LGS540" s="59"/>
      <c r="LGT540" s="60"/>
      <c r="LGU540" s="61"/>
      <c r="LGV540" s="83"/>
      <c r="LGW540" s="57"/>
      <c r="LGX540" s="56"/>
      <c r="LGY540" s="59"/>
      <c r="LGZ540" s="60"/>
      <c r="LHA540" s="61"/>
      <c r="LHB540" s="83"/>
      <c r="LHC540" s="57"/>
      <c r="LHD540" s="56"/>
      <c r="LHE540" s="59"/>
      <c r="LHF540" s="60"/>
      <c r="LHG540" s="61"/>
      <c r="LHH540" s="83"/>
      <c r="LHI540" s="57"/>
      <c r="LHJ540" s="56"/>
      <c r="LHK540" s="59"/>
      <c r="LHL540" s="60"/>
      <c r="LHM540" s="61"/>
      <c r="LHN540" s="83"/>
      <c r="LHO540" s="57"/>
      <c r="LHP540" s="56"/>
      <c r="LHQ540" s="59"/>
      <c r="LHR540" s="60"/>
      <c r="LHS540" s="61"/>
      <c r="LHT540" s="83"/>
      <c r="LHU540" s="57"/>
      <c r="LHV540" s="56"/>
      <c r="LHW540" s="59"/>
      <c r="LHX540" s="60"/>
      <c r="LHY540" s="61"/>
      <c r="LHZ540" s="83"/>
      <c r="LIA540" s="57"/>
      <c r="LIB540" s="56"/>
      <c r="LIC540" s="59"/>
      <c r="LID540" s="60"/>
      <c r="LIE540" s="61"/>
      <c r="LIF540" s="83"/>
      <c r="LIG540" s="57"/>
      <c r="LIH540" s="56"/>
      <c r="LII540" s="59"/>
      <c r="LIJ540" s="60"/>
      <c r="LIK540" s="61"/>
      <c r="LIL540" s="83"/>
      <c r="LIM540" s="57"/>
      <c r="LIN540" s="56"/>
      <c r="LIO540" s="59"/>
      <c r="LIP540" s="60"/>
      <c r="LIQ540" s="61"/>
      <c r="LIR540" s="83"/>
      <c r="LIS540" s="57"/>
      <c r="LIT540" s="56"/>
      <c r="LIU540" s="59"/>
      <c r="LIV540" s="60"/>
      <c r="LIW540" s="61"/>
      <c r="LIX540" s="83"/>
      <c r="LIY540" s="57"/>
      <c r="LIZ540" s="56"/>
      <c r="LJA540" s="59"/>
      <c r="LJB540" s="60"/>
      <c r="LJC540" s="61"/>
      <c r="LJD540" s="83"/>
      <c r="LJE540" s="57"/>
      <c r="LJF540" s="56"/>
      <c r="LJG540" s="59"/>
      <c r="LJH540" s="60"/>
      <c r="LJI540" s="61"/>
      <c r="LJJ540" s="83"/>
      <c r="LJK540" s="57"/>
      <c r="LJL540" s="56"/>
      <c r="LJM540" s="59"/>
      <c r="LJN540" s="60"/>
      <c r="LJO540" s="61"/>
      <c r="LJP540" s="83"/>
      <c r="LJQ540" s="57"/>
      <c r="LJR540" s="56"/>
      <c r="LJS540" s="59"/>
      <c r="LJT540" s="60"/>
      <c r="LJU540" s="61"/>
      <c r="LJV540" s="83"/>
      <c r="LJW540" s="57"/>
      <c r="LJX540" s="56"/>
      <c r="LJY540" s="59"/>
      <c r="LJZ540" s="60"/>
      <c r="LKA540" s="61"/>
      <c r="LKB540" s="83"/>
      <c r="LKC540" s="57"/>
      <c r="LKD540" s="56"/>
      <c r="LKE540" s="59"/>
      <c r="LKF540" s="60"/>
      <c r="LKG540" s="61"/>
      <c r="LKH540" s="83"/>
      <c r="LKI540" s="57"/>
      <c r="LKJ540" s="56"/>
      <c r="LKK540" s="59"/>
      <c r="LKL540" s="60"/>
      <c r="LKM540" s="61"/>
      <c r="LKN540" s="83"/>
      <c r="LKO540" s="57"/>
      <c r="LKP540" s="56"/>
      <c r="LKQ540" s="59"/>
      <c r="LKR540" s="60"/>
      <c r="LKS540" s="61"/>
      <c r="LKT540" s="83"/>
      <c r="LKU540" s="57"/>
      <c r="LKV540" s="56"/>
      <c r="LKW540" s="59"/>
      <c r="LKX540" s="60"/>
      <c r="LKY540" s="61"/>
      <c r="LKZ540" s="83"/>
      <c r="LLA540" s="57"/>
      <c r="LLB540" s="56"/>
      <c r="LLC540" s="59"/>
      <c r="LLD540" s="60"/>
      <c r="LLE540" s="61"/>
      <c r="LLF540" s="83"/>
      <c r="LLG540" s="57"/>
      <c r="LLH540" s="56"/>
      <c r="LLI540" s="59"/>
      <c r="LLJ540" s="60"/>
      <c r="LLK540" s="61"/>
      <c r="LLL540" s="83"/>
      <c r="LLM540" s="57"/>
      <c r="LLN540" s="56"/>
      <c r="LLO540" s="59"/>
      <c r="LLP540" s="60"/>
      <c r="LLQ540" s="61"/>
      <c r="LLR540" s="83"/>
      <c r="LLS540" s="57"/>
      <c r="LLT540" s="56"/>
      <c r="LLU540" s="59"/>
      <c r="LLV540" s="60"/>
      <c r="LLW540" s="61"/>
      <c r="LLX540" s="83"/>
      <c r="LLY540" s="57"/>
      <c r="LLZ540" s="56"/>
      <c r="LMA540" s="59"/>
      <c r="LMB540" s="60"/>
      <c r="LMC540" s="61"/>
      <c r="LMD540" s="83"/>
      <c r="LME540" s="57"/>
      <c r="LMF540" s="56"/>
      <c r="LMG540" s="59"/>
      <c r="LMH540" s="60"/>
      <c r="LMI540" s="61"/>
      <c r="LMJ540" s="83"/>
      <c r="LMK540" s="57"/>
      <c r="LML540" s="56"/>
      <c r="LMM540" s="59"/>
      <c r="LMN540" s="60"/>
      <c r="LMO540" s="61"/>
      <c r="LMP540" s="83"/>
      <c r="LMQ540" s="57"/>
      <c r="LMR540" s="56"/>
      <c r="LMS540" s="59"/>
      <c r="LMT540" s="60"/>
      <c r="LMU540" s="61"/>
      <c r="LMV540" s="83"/>
      <c r="LMW540" s="57"/>
      <c r="LMX540" s="56"/>
      <c r="LMY540" s="59"/>
      <c r="LMZ540" s="60"/>
      <c r="LNA540" s="61"/>
      <c r="LNB540" s="83"/>
      <c r="LNC540" s="57"/>
      <c r="LND540" s="56"/>
      <c r="LNE540" s="59"/>
      <c r="LNF540" s="60"/>
      <c r="LNG540" s="61"/>
      <c r="LNH540" s="83"/>
      <c r="LNI540" s="57"/>
      <c r="LNJ540" s="56"/>
      <c r="LNK540" s="59"/>
      <c r="LNL540" s="60"/>
      <c r="LNM540" s="61"/>
      <c r="LNN540" s="83"/>
      <c r="LNO540" s="57"/>
      <c r="LNP540" s="56"/>
      <c r="LNQ540" s="59"/>
      <c r="LNR540" s="60"/>
      <c r="LNS540" s="61"/>
      <c r="LNT540" s="83"/>
      <c r="LNU540" s="57"/>
      <c r="LNV540" s="56"/>
      <c r="LNW540" s="59"/>
      <c r="LNX540" s="60"/>
      <c r="LNY540" s="61"/>
      <c r="LNZ540" s="83"/>
      <c r="LOA540" s="57"/>
      <c r="LOB540" s="56"/>
      <c r="LOC540" s="59"/>
      <c r="LOD540" s="60"/>
      <c r="LOE540" s="61"/>
      <c r="LOF540" s="83"/>
      <c r="LOG540" s="57"/>
      <c r="LOH540" s="56"/>
      <c r="LOI540" s="59"/>
      <c r="LOJ540" s="60"/>
      <c r="LOK540" s="61"/>
      <c r="LOL540" s="83"/>
      <c r="LOM540" s="57"/>
      <c r="LON540" s="56"/>
      <c r="LOO540" s="59"/>
      <c r="LOP540" s="60"/>
      <c r="LOQ540" s="61"/>
      <c r="LOR540" s="83"/>
      <c r="LOS540" s="57"/>
      <c r="LOT540" s="56"/>
      <c r="LOU540" s="59"/>
      <c r="LOV540" s="60"/>
      <c r="LOW540" s="61"/>
      <c r="LOX540" s="83"/>
      <c r="LOY540" s="57"/>
      <c r="LOZ540" s="56"/>
      <c r="LPA540" s="59"/>
      <c r="LPB540" s="60"/>
      <c r="LPC540" s="61"/>
      <c r="LPD540" s="83"/>
      <c r="LPE540" s="57"/>
      <c r="LPF540" s="56"/>
      <c r="LPG540" s="59"/>
      <c r="LPH540" s="60"/>
      <c r="LPI540" s="61"/>
      <c r="LPJ540" s="83"/>
      <c r="LPK540" s="57"/>
      <c r="LPL540" s="56"/>
      <c r="LPM540" s="59"/>
      <c r="LPN540" s="60"/>
      <c r="LPO540" s="61"/>
      <c r="LPP540" s="83"/>
      <c r="LPQ540" s="57"/>
      <c r="LPR540" s="56"/>
      <c r="LPS540" s="59"/>
      <c r="LPT540" s="60"/>
      <c r="LPU540" s="61"/>
      <c r="LPV540" s="83"/>
      <c r="LPW540" s="57"/>
      <c r="LPX540" s="56"/>
      <c r="LPY540" s="59"/>
      <c r="LPZ540" s="60"/>
      <c r="LQA540" s="61"/>
      <c r="LQB540" s="83"/>
      <c r="LQC540" s="57"/>
      <c r="LQD540" s="56"/>
      <c r="LQE540" s="59"/>
      <c r="LQF540" s="60"/>
      <c r="LQG540" s="61"/>
      <c r="LQH540" s="83"/>
      <c r="LQI540" s="57"/>
      <c r="LQJ540" s="56"/>
      <c r="LQK540" s="59"/>
      <c r="LQL540" s="60"/>
      <c r="LQM540" s="61"/>
      <c r="LQN540" s="83"/>
      <c r="LQO540" s="57"/>
      <c r="LQP540" s="56"/>
      <c r="LQQ540" s="59"/>
      <c r="LQR540" s="60"/>
      <c r="LQS540" s="61"/>
      <c r="LQT540" s="83"/>
      <c r="LQU540" s="57"/>
      <c r="LQV540" s="56"/>
      <c r="LQW540" s="59"/>
      <c r="LQX540" s="60"/>
      <c r="LQY540" s="61"/>
      <c r="LQZ540" s="83"/>
      <c r="LRA540" s="57"/>
      <c r="LRB540" s="56"/>
      <c r="LRC540" s="59"/>
      <c r="LRD540" s="60"/>
      <c r="LRE540" s="61"/>
      <c r="LRF540" s="83"/>
      <c r="LRG540" s="57"/>
      <c r="LRH540" s="56"/>
      <c r="LRI540" s="59"/>
      <c r="LRJ540" s="60"/>
      <c r="LRK540" s="61"/>
      <c r="LRL540" s="83"/>
      <c r="LRM540" s="57"/>
      <c r="LRN540" s="56"/>
      <c r="LRO540" s="59"/>
      <c r="LRP540" s="60"/>
      <c r="LRQ540" s="61"/>
      <c r="LRR540" s="83"/>
      <c r="LRS540" s="57"/>
      <c r="LRT540" s="56"/>
      <c r="LRU540" s="59"/>
      <c r="LRV540" s="60"/>
      <c r="LRW540" s="61"/>
      <c r="LRX540" s="83"/>
      <c r="LRY540" s="57"/>
      <c r="LRZ540" s="56"/>
      <c r="LSA540" s="59"/>
      <c r="LSB540" s="60"/>
      <c r="LSC540" s="61"/>
      <c r="LSD540" s="83"/>
      <c r="LSE540" s="57"/>
      <c r="LSF540" s="56"/>
      <c r="LSG540" s="59"/>
      <c r="LSH540" s="60"/>
      <c r="LSI540" s="61"/>
      <c r="LSJ540" s="83"/>
      <c r="LSK540" s="57"/>
      <c r="LSL540" s="56"/>
      <c r="LSM540" s="59"/>
      <c r="LSN540" s="60"/>
      <c r="LSO540" s="61"/>
      <c r="LSP540" s="83"/>
      <c r="LSQ540" s="57"/>
      <c r="LSR540" s="56"/>
      <c r="LSS540" s="59"/>
      <c r="LST540" s="60"/>
      <c r="LSU540" s="61"/>
      <c r="LSV540" s="83"/>
      <c r="LSW540" s="57"/>
      <c r="LSX540" s="56"/>
      <c r="LSY540" s="59"/>
      <c r="LSZ540" s="60"/>
      <c r="LTA540" s="61"/>
      <c r="LTB540" s="83"/>
      <c r="LTC540" s="57"/>
      <c r="LTD540" s="56"/>
      <c r="LTE540" s="59"/>
      <c r="LTF540" s="60"/>
      <c r="LTG540" s="61"/>
      <c r="LTH540" s="83"/>
      <c r="LTI540" s="57"/>
      <c r="LTJ540" s="56"/>
      <c r="LTK540" s="59"/>
      <c r="LTL540" s="60"/>
      <c r="LTM540" s="61"/>
      <c r="LTN540" s="83"/>
      <c r="LTO540" s="57"/>
      <c r="LTP540" s="56"/>
      <c r="LTQ540" s="59"/>
      <c r="LTR540" s="60"/>
      <c r="LTS540" s="61"/>
      <c r="LTT540" s="83"/>
      <c r="LTU540" s="57"/>
      <c r="LTV540" s="56"/>
      <c r="LTW540" s="59"/>
      <c r="LTX540" s="60"/>
      <c r="LTY540" s="61"/>
      <c r="LTZ540" s="83"/>
      <c r="LUA540" s="57"/>
      <c r="LUB540" s="56"/>
      <c r="LUC540" s="59"/>
      <c r="LUD540" s="60"/>
      <c r="LUE540" s="61"/>
      <c r="LUF540" s="83"/>
      <c r="LUG540" s="57"/>
      <c r="LUH540" s="56"/>
      <c r="LUI540" s="59"/>
      <c r="LUJ540" s="60"/>
      <c r="LUK540" s="61"/>
      <c r="LUL540" s="83"/>
      <c r="LUM540" s="57"/>
      <c r="LUN540" s="56"/>
      <c r="LUO540" s="59"/>
      <c r="LUP540" s="60"/>
      <c r="LUQ540" s="61"/>
      <c r="LUR540" s="83"/>
      <c r="LUS540" s="57"/>
      <c r="LUT540" s="56"/>
      <c r="LUU540" s="59"/>
      <c r="LUV540" s="60"/>
      <c r="LUW540" s="61"/>
      <c r="LUX540" s="83"/>
      <c r="LUY540" s="57"/>
      <c r="LUZ540" s="56"/>
      <c r="LVA540" s="59"/>
      <c r="LVB540" s="60"/>
      <c r="LVC540" s="61"/>
      <c r="LVD540" s="83"/>
      <c r="LVE540" s="57"/>
      <c r="LVF540" s="56"/>
      <c r="LVG540" s="59"/>
      <c r="LVH540" s="60"/>
      <c r="LVI540" s="61"/>
      <c r="LVJ540" s="83"/>
      <c r="LVK540" s="57"/>
      <c r="LVL540" s="56"/>
      <c r="LVM540" s="59"/>
      <c r="LVN540" s="60"/>
      <c r="LVO540" s="61"/>
      <c r="LVP540" s="83"/>
      <c r="LVQ540" s="57"/>
      <c r="LVR540" s="56"/>
      <c r="LVS540" s="59"/>
      <c r="LVT540" s="60"/>
      <c r="LVU540" s="61"/>
      <c r="LVV540" s="83"/>
      <c r="LVW540" s="57"/>
      <c r="LVX540" s="56"/>
      <c r="LVY540" s="59"/>
      <c r="LVZ540" s="60"/>
      <c r="LWA540" s="61"/>
      <c r="LWB540" s="83"/>
      <c r="LWC540" s="57"/>
      <c r="LWD540" s="56"/>
      <c r="LWE540" s="59"/>
      <c r="LWF540" s="60"/>
      <c r="LWG540" s="61"/>
      <c r="LWH540" s="83"/>
      <c r="LWI540" s="57"/>
      <c r="LWJ540" s="56"/>
      <c r="LWK540" s="59"/>
      <c r="LWL540" s="60"/>
      <c r="LWM540" s="61"/>
      <c r="LWN540" s="83"/>
      <c r="LWO540" s="57"/>
      <c r="LWP540" s="56"/>
      <c r="LWQ540" s="59"/>
      <c r="LWR540" s="60"/>
      <c r="LWS540" s="61"/>
      <c r="LWT540" s="83"/>
      <c r="LWU540" s="57"/>
      <c r="LWV540" s="56"/>
      <c r="LWW540" s="59"/>
      <c r="LWX540" s="60"/>
      <c r="LWY540" s="61"/>
      <c r="LWZ540" s="83"/>
      <c r="LXA540" s="57"/>
      <c r="LXB540" s="56"/>
      <c r="LXC540" s="59"/>
      <c r="LXD540" s="60"/>
      <c r="LXE540" s="61"/>
      <c r="LXF540" s="83"/>
      <c r="LXG540" s="57"/>
      <c r="LXH540" s="56"/>
      <c r="LXI540" s="59"/>
      <c r="LXJ540" s="60"/>
      <c r="LXK540" s="61"/>
      <c r="LXL540" s="83"/>
      <c r="LXM540" s="57"/>
      <c r="LXN540" s="56"/>
      <c r="LXO540" s="59"/>
      <c r="LXP540" s="60"/>
      <c r="LXQ540" s="61"/>
      <c r="LXR540" s="83"/>
      <c r="LXS540" s="57"/>
      <c r="LXT540" s="56"/>
      <c r="LXU540" s="59"/>
      <c r="LXV540" s="60"/>
      <c r="LXW540" s="61"/>
      <c r="LXX540" s="83"/>
      <c r="LXY540" s="57"/>
      <c r="LXZ540" s="56"/>
      <c r="LYA540" s="59"/>
      <c r="LYB540" s="60"/>
      <c r="LYC540" s="61"/>
      <c r="LYD540" s="83"/>
      <c r="LYE540" s="57"/>
      <c r="LYF540" s="56"/>
      <c r="LYG540" s="59"/>
      <c r="LYH540" s="60"/>
      <c r="LYI540" s="61"/>
      <c r="LYJ540" s="83"/>
      <c r="LYK540" s="57"/>
      <c r="LYL540" s="56"/>
      <c r="LYM540" s="59"/>
      <c r="LYN540" s="60"/>
      <c r="LYO540" s="61"/>
      <c r="LYP540" s="83"/>
      <c r="LYQ540" s="57"/>
      <c r="LYR540" s="56"/>
      <c r="LYS540" s="59"/>
      <c r="LYT540" s="60"/>
      <c r="LYU540" s="61"/>
      <c r="LYV540" s="83"/>
      <c r="LYW540" s="57"/>
      <c r="LYX540" s="56"/>
      <c r="LYY540" s="59"/>
      <c r="LYZ540" s="60"/>
      <c r="LZA540" s="61"/>
      <c r="LZB540" s="83"/>
      <c r="LZC540" s="57"/>
      <c r="LZD540" s="56"/>
      <c r="LZE540" s="59"/>
      <c r="LZF540" s="60"/>
      <c r="LZG540" s="61"/>
      <c r="LZH540" s="83"/>
      <c r="LZI540" s="57"/>
      <c r="LZJ540" s="56"/>
      <c r="LZK540" s="59"/>
      <c r="LZL540" s="60"/>
      <c r="LZM540" s="61"/>
      <c r="LZN540" s="83"/>
      <c r="LZO540" s="57"/>
      <c r="LZP540" s="56"/>
      <c r="LZQ540" s="59"/>
      <c r="LZR540" s="60"/>
      <c r="LZS540" s="61"/>
      <c r="LZT540" s="83"/>
      <c r="LZU540" s="57"/>
      <c r="LZV540" s="56"/>
      <c r="LZW540" s="59"/>
      <c r="LZX540" s="60"/>
      <c r="LZY540" s="61"/>
      <c r="LZZ540" s="83"/>
      <c r="MAA540" s="57"/>
      <c r="MAB540" s="56"/>
      <c r="MAC540" s="59"/>
      <c r="MAD540" s="60"/>
      <c r="MAE540" s="61"/>
      <c r="MAF540" s="83"/>
      <c r="MAG540" s="57"/>
      <c r="MAH540" s="56"/>
      <c r="MAI540" s="59"/>
      <c r="MAJ540" s="60"/>
      <c r="MAK540" s="61"/>
      <c r="MAL540" s="83"/>
      <c r="MAM540" s="57"/>
      <c r="MAN540" s="56"/>
      <c r="MAO540" s="59"/>
      <c r="MAP540" s="60"/>
      <c r="MAQ540" s="61"/>
      <c r="MAR540" s="83"/>
      <c r="MAS540" s="57"/>
      <c r="MAT540" s="56"/>
      <c r="MAU540" s="59"/>
      <c r="MAV540" s="60"/>
      <c r="MAW540" s="61"/>
      <c r="MAX540" s="83"/>
      <c r="MAY540" s="57"/>
      <c r="MAZ540" s="56"/>
      <c r="MBA540" s="59"/>
      <c r="MBB540" s="60"/>
      <c r="MBC540" s="61"/>
      <c r="MBD540" s="83"/>
      <c r="MBE540" s="57"/>
      <c r="MBF540" s="56"/>
      <c r="MBG540" s="59"/>
      <c r="MBH540" s="60"/>
      <c r="MBI540" s="61"/>
      <c r="MBJ540" s="83"/>
      <c r="MBK540" s="57"/>
      <c r="MBL540" s="56"/>
      <c r="MBM540" s="59"/>
      <c r="MBN540" s="60"/>
      <c r="MBO540" s="61"/>
      <c r="MBP540" s="83"/>
      <c r="MBQ540" s="57"/>
      <c r="MBR540" s="56"/>
      <c r="MBS540" s="59"/>
      <c r="MBT540" s="60"/>
      <c r="MBU540" s="61"/>
      <c r="MBV540" s="83"/>
      <c r="MBW540" s="57"/>
      <c r="MBX540" s="56"/>
      <c r="MBY540" s="59"/>
      <c r="MBZ540" s="60"/>
      <c r="MCA540" s="61"/>
      <c r="MCB540" s="83"/>
      <c r="MCC540" s="57"/>
      <c r="MCD540" s="56"/>
      <c r="MCE540" s="59"/>
      <c r="MCF540" s="60"/>
      <c r="MCG540" s="61"/>
      <c r="MCH540" s="83"/>
      <c r="MCI540" s="57"/>
      <c r="MCJ540" s="56"/>
      <c r="MCK540" s="59"/>
      <c r="MCL540" s="60"/>
      <c r="MCM540" s="61"/>
      <c r="MCN540" s="83"/>
      <c r="MCO540" s="57"/>
      <c r="MCP540" s="56"/>
      <c r="MCQ540" s="59"/>
      <c r="MCR540" s="60"/>
      <c r="MCS540" s="61"/>
      <c r="MCT540" s="83"/>
      <c r="MCU540" s="57"/>
      <c r="MCV540" s="56"/>
      <c r="MCW540" s="59"/>
      <c r="MCX540" s="60"/>
      <c r="MCY540" s="61"/>
      <c r="MCZ540" s="83"/>
      <c r="MDA540" s="57"/>
      <c r="MDB540" s="56"/>
      <c r="MDC540" s="59"/>
      <c r="MDD540" s="60"/>
      <c r="MDE540" s="61"/>
      <c r="MDF540" s="83"/>
      <c r="MDG540" s="57"/>
      <c r="MDH540" s="56"/>
      <c r="MDI540" s="59"/>
      <c r="MDJ540" s="60"/>
      <c r="MDK540" s="61"/>
      <c r="MDL540" s="83"/>
      <c r="MDM540" s="57"/>
      <c r="MDN540" s="56"/>
      <c r="MDO540" s="59"/>
      <c r="MDP540" s="60"/>
      <c r="MDQ540" s="61"/>
      <c r="MDR540" s="83"/>
      <c r="MDS540" s="57"/>
      <c r="MDT540" s="56"/>
      <c r="MDU540" s="59"/>
      <c r="MDV540" s="60"/>
      <c r="MDW540" s="61"/>
      <c r="MDX540" s="83"/>
      <c r="MDY540" s="57"/>
      <c r="MDZ540" s="56"/>
      <c r="MEA540" s="59"/>
      <c r="MEB540" s="60"/>
      <c r="MEC540" s="61"/>
      <c r="MED540" s="83"/>
      <c r="MEE540" s="57"/>
      <c r="MEF540" s="56"/>
      <c r="MEG540" s="59"/>
      <c r="MEH540" s="60"/>
      <c r="MEI540" s="61"/>
      <c r="MEJ540" s="83"/>
      <c r="MEK540" s="57"/>
      <c r="MEL540" s="56"/>
      <c r="MEM540" s="59"/>
      <c r="MEN540" s="60"/>
      <c r="MEO540" s="61"/>
      <c r="MEP540" s="83"/>
      <c r="MEQ540" s="57"/>
      <c r="MER540" s="56"/>
      <c r="MES540" s="59"/>
      <c r="MET540" s="60"/>
      <c r="MEU540" s="61"/>
      <c r="MEV540" s="83"/>
      <c r="MEW540" s="57"/>
      <c r="MEX540" s="56"/>
      <c r="MEY540" s="59"/>
      <c r="MEZ540" s="60"/>
      <c r="MFA540" s="61"/>
      <c r="MFB540" s="83"/>
      <c r="MFC540" s="57"/>
      <c r="MFD540" s="56"/>
      <c r="MFE540" s="59"/>
      <c r="MFF540" s="60"/>
      <c r="MFG540" s="61"/>
      <c r="MFH540" s="83"/>
      <c r="MFI540" s="57"/>
      <c r="MFJ540" s="56"/>
      <c r="MFK540" s="59"/>
      <c r="MFL540" s="60"/>
      <c r="MFM540" s="61"/>
      <c r="MFN540" s="83"/>
      <c r="MFO540" s="57"/>
      <c r="MFP540" s="56"/>
      <c r="MFQ540" s="59"/>
      <c r="MFR540" s="60"/>
      <c r="MFS540" s="61"/>
      <c r="MFT540" s="83"/>
      <c r="MFU540" s="57"/>
      <c r="MFV540" s="56"/>
      <c r="MFW540" s="59"/>
      <c r="MFX540" s="60"/>
      <c r="MFY540" s="61"/>
      <c r="MFZ540" s="83"/>
      <c r="MGA540" s="57"/>
      <c r="MGB540" s="56"/>
      <c r="MGC540" s="59"/>
      <c r="MGD540" s="60"/>
      <c r="MGE540" s="61"/>
      <c r="MGF540" s="83"/>
      <c r="MGG540" s="57"/>
      <c r="MGH540" s="56"/>
      <c r="MGI540" s="59"/>
      <c r="MGJ540" s="60"/>
      <c r="MGK540" s="61"/>
      <c r="MGL540" s="83"/>
      <c r="MGM540" s="57"/>
      <c r="MGN540" s="56"/>
      <c r="MGO540" s="59"/>
      <c r="MGP540" s="60"/>
      <c r="MGQ540" s="61"/>
      <c r="MGR540" s="83"/>
      <c r="MGS540" s="57"/>
      <c r="MGT540" s="56"/>
      <c r="MGU540" s="59"/>
      <c r="MGV540" s="60"/>
      <c r="MGW540" s="61"/>
      <c r="MGX540" s="83"/>
      <c r="MGY540" s="57"/>
      <c r="MGZ540" s="56"/>
      <c r="MHA540" s="59"/>
      <c r="MHB540" s="60"/>
      <c r="MHC540" s="61"/>
      <c r="MHD540" s="83"/>
      <c r="MHE540" s="57"/>
      <c r="MHF540" s="56"/>
      <c r="MHG540" s="59"/>
      <c r="MHH540" s="60"/>
      <c r="MHI540" s="61"/>
      <c r="MHJ540" s="83"/>
      <c r="MHK540" s="57"/>
      <c r="MHL540" s="56"/>
      <c r="MHM540" s="59"/>
      <c r="MHN540" s="60"/>
      <c r="MHO540" s="61"/>
      <c r="MHP540" s="83"/>
      <c r="MHQ540" s="57"/>
      <c r="MHR540" s="56"/>
      <c r="MHS540" s="59"/>
      <c r="MHT540" s="60"/>
      <c r="MHU540" s="61"/>
      <c r="MHV540" s="83"/>
      <c r="MHW540" s="57"/>
      <c r="MHX540" s="56"/>
      <c r="MHY540" s="59"/>
      <c r="MHZ540" s="60"/>
      <c r="MIA540" s="61"/>
      <c r="MIB540" s="83"/>
      <c r="MIC540" s="57"/>
      <c r="MID540" s="56"/>
      <c r="MIE540" s="59"/>
      <c r="MIF540" s="60"/>
      <c r="MIG540" s="61"/>
      <c r="MIH540" s="83"/>
      <c r="MII540" s="57"/>
      <c r="MIJ540" s="56"/>
      <c r="MIK540" s="59"/>
      <c r="MIL540" s="60"/>
      <c r="MIM540" s="61"/>
      <c r="MIN540" s="83"/>
      <c r="MIO540" s="57"/>
      <c r="MIP540" s="56"/>
      <c r="MIQ540" s="59"/>
      <c r="MIR540" s="60"/>
      <c r="MIS540" s="61"/>
      <c r="MIT540" s="83"/>
      <c r="MIU540" s="57"/>
      <c r="MIV540" s="56"/>
      <c r="MIW540" s="59"/>
      <c r="MIX540" s="60"/>
      <c r="MIY540" s="61"/>
      <c r="MIZ540" s="83"/>
      <c r="MJA540" s="57"/>
      <c r="MJB540" s="56"/>
      <c r="MJC540" s="59"/>
      <c r="MJD540" s="60"/>
      <c r="MJE540" s="61"/>
      <c r="MJF540" s="83"/>
      <c r="MJG540" s="57"/>
      <c r="MJH540" s="56"/>
      <c r="MJI540" s="59"/>
      <c r="MJJ540" s="60"/>
      <c r="MJK540" s="61"/>
      <c r="MJL540" s="83"/>
      <c r="MJM540" s="57"/>
      <c r="MJN540" s="56"/>
      <c r="MJO540" s="59"/>
      <c r="MJP540" s="60"/>
      <c r="MJQ540" s="61"/>
      <c r="MJR540" s="83"/>
      <c r="MJS540" s="57"/>
      <c r="MJT540" s="56"/>
      <c r="MJU540" s="59"/>
      <c r="MJV540" s="60"/>
      <c r="MJW540" s="61"/>
      <c r="MJX540" s="83"/>
      <c r="MJY540" s="57"/>
      <c r="MJZ540" s="56"/>
      <c r="MKA540" s="59"/>
      <c r="MKB540" s="60"/>
      <c r="MKC540" s="61"/>
      <c r="MKD540" s="83"/>
      <c r="MKE540" s="57"/>
      <c r="MKF540" s="56"/>
      <c r="MKG540" s="59"/>
      <c r="MKH540" s="60"/>
      <c r="MKI540" s="61"/>
      <c r="MKJ540" s="83"/>
      <c r="MKK540" s="57"/>
      <c r="MKL540" s="56"/>
      <c r="MKM540" s="59"/>
      <c r="MKN540" s="60"/>
      <c r="MKO540" s="61"/>
      <c r="MKP540" s="83"/>
      <c r="MKQ540" s="57"/>
      <c r="MKR540" s="56"/>
      <c r="MKS540" s="59"/>
      <c r="MKT540" s="60"/>
      <c r="MKU540" s="61"/>
      <c r="MKV540" s="83"/>
      <c r="MKW540" s="57"/>
      <c r="MKX540" s="56"/>
      <c r="MKY540" s="59"/>
      <c r="MKZ540" s="60"/>
      <c r="MLA540" s="61"/>
      <c r="MLB540" s="83"/>
      <c r="MLC540" s="57"/>
      <c r="MLD540" s="56"/>
      <c r="MLE540" s="59"/>
      <c r="MLF540" s="60"/>
      <c r="MLG540" s="61"/>
      <c r="MLH540" s="83"/>
      <c r="MLI540" s="57"/>
      <c r="MLJ540" s="56"/>
      <c r="MLK540" s="59"/>
      <c r="MLL540" s="60"/>
      <c r="MLM540" s="61"/>
      <c r="MLN540" s="83"/>
      <c r="MLO540" s="57"/>
      <c r="MLP540" s="56"/>
      <c r="MLQ540" s="59"/>
      <c r="MLR540" s="60"/>
      <c r="MLS540" s="61"/>
      <c r="MLT540" s="83"/>
      <c r="MLU540" s="57"/>
      <c r="MLV540" s="56"/>
      <c r="MLW540" s="59"/>
      <c r="MLX540" s="60"/>
      <c r="MLY540" s="61"/>
      <c r="MLZ540" s="83"/>
      <c r="MMA540" s="57"/>
      <c r="MMB540" s="56"/>
      <c r="MMC540" s="59"/>
      <c r="MMD540" s="60"/>
      <c r="MME540" s="61"/>
      <c r="MMF540" s="83"/>
      <c r="MMG540" s="57"/>
      <c r="MMH540" s="56"/>
      <c r="MMI540" s="59"/>
      <c r="MMJ540" s="60"/>
      <c r="MMK540" s="61"/>
      <c r="MML540" s="83"/>
      <c r="MMM540" s="57"/>
      <c r="MMN540" s="56"/>
      <c r="MMO540" s="59"/>
      <c r="MMP540" s="60"/>
      <c r="MMQ540" s="61"/>
      <c r="MMR540" s="83"/>
      <c r="MMS540" s="57"/>
      <c r="MMT540" s="56"/>
      <c r="MMU540" s="59"/>
      <c r="MMV540" s="60"/>
      <c r="MMW540" s="61"/>
      <c r="MMX540" s="83"/>
      <c r="MMY540" s="57"/>
      <c r="MMZ540" s="56"/>
      <c r="MNA540" s="59"/>
      <c r="MNB540" s="60"/>
      <c r="MNC540" s="61"/>
      <c r="MND540" s="83"/>
      <c r="MNE540" s="57"/>
      <c r="MNF540" s="56"/>
      <c r="MNG540" s="59"/>
      <c r="MNH540" s="60"/>
      <c r="MNI540" s="61"/>
      <c r="MNJ540" s="83"/>
      <c r="MNK540" s="57"/>
      <c r="MNL540" s="56"/>
      <c r="MNM540" s="59"/>
      <c r="MNN540" s="60"/>
      <c r="MNO540" s="61"/>
      <c r="MNP540" s="83"/>
      <c r="MNQ540" s="57"/>
      <c r="MNR540" s="56"/>
      <c r="MNS540" s="59"/>
      <c r="MNT540" s="60"/>
      <c r="MNU540" s="61"/>
      <c r="MNV540" s="83"/>
      <c r="MNW540" s="57"/>
      <c r="MNX540" s="56"/>
      <c r="MNY540" s="59"/>
      <c r="MNZ540" s="60"/>
      <c r="MOA540" s="61"/>
      <c r="MOB540" s="83"/>
      <c r="MOC540" s="57"/>
      <c r="MOD540" s="56"/>
      <c r="MOE540" s="59"/>
      <c r="MOF540" s="60"/>
      <c r="MOG540" s="61"/>
      <c r="MOH540" s="83"/>
      <c r="MOI540" s="57"/>
      <c r="MOJ540" s="56"/>
      <c r="MOK540" s="59"/>
      <c r="MOL540" s="60"/>
      <c r="MOM540" s="61"/>
      <c r="MON540" s="83"/>
      <c r="MOO540" s="57"/>
      <c r="MOP540" s="56"/>
      <c r="MOQ540" s="59"/>
      <c r="MOR540" s="60"/>
      <c r="MOS540" s="61"/>
      <c r="MOT540" s="83"/>
      <c r="MOU540" s="57"/>
      <c r="MOV540" s="56"/>
      <c r="MOW540" s="59"/>
      <c r="MOX540" s="60"/>
      <c r="MOY540" s="61"/>
      <c r="MOZ540" s="83"/>
      <c r="MPA540" s="57"/>
      <c r="MPB540" s="56"/>
      <c r="MPC540" s="59"/>
      <c r="MPD540" s="60"/>
      <c r="MPE540" s="61"/>
      <c r="MPF540" s="83"/>
      <c r="MPG540" s="57"/>
      <c r="MPH540" s="56"/>
      <c r="MPI540" s="59"/>
      <c r="MPJ540" s="60"/>
      <c r="MPK540" s="61"/>
      <c r="MPL540" s="83"/>
      <c r="MPM540" s="57"/>
      <c r="MPN540" s="56"/>
      <c r="MPO540" s="59"/>
      <c r="MPP540" s="60"/>
      <c r="MPQ540" s="61"/>
      <c r="MPR540" s="83"/>
      <c r="MPS540" s="57"/>
      <c r="MPT540" s="56"/>
      <c r="MPU540" s="59"/>
      <c r="MPV540" s="60"/>
      <c r="MPW540" s="61"/>
      <c r="MPX540" s="83"/>
      <c r="MPY540" s="57"/>
      <c r="MPZ540" s="56"/>
      <c r="MQA540" s="59"/>
      <c r="MQB540" s="60"/>
      <c r="MQC540" s="61"/>
      <c r="MQD540" s="83"/>
      <c r="MQE540" s="57"/>
      <c r="MQF540" s="56"/>
      <c r="MQG540" s="59"/>
      <c r="MQH540" s="60"/>
      <c r="MQI540" s="61"/>
      <c r="MQJ540" s="83"/>
      <c r="MQK540" s="57"/>
      <c r="MQL540" s="56"/>
      <c r="MQM540" s="59"/>
      <c r="MQN540" s="60"/>
      <c r="MQO540" s="61"/>
      <c r="MQP540" s="83"/>
      <c r="MQQ540" s="57"/>
      <c r="MQR540" s="56"/>
      <c r="MQS540" s="59"/>
      <c r="MQT540" s="60"/>
      <c r="MQU540" s="61"/>
      <c r="MQV540" s="83"/>
      <c r="MQW540" s="57"/>
      <c r="MQX540" s="56"/>
      <c r="MQY540" s="59"/>
      <c r="MQZ540" s="60"/>
      <c r="MRA540" s="61"/>
      <c r="MRB540" s="83"/>
      <c r="MRC540" s="57"/>
      <c r="MRD540" s="56"/>
      <c r="MRE540" s="59"/>
      <c r="MRF540" s="60"/>
      <c r="MRG540" s="61"/>
      <c r="MRH540" s="83"/>
      <c r="MRI540" s="57"/>
      <c r="MRJ540" s="56"/>
      <c r="MRK540" s="59"/>
      <c r="MRL540" s="60"/>
      <c r="MRM540" s="61"/>
      <c r="MRN540" s="83"/>
      <c r="MRO540" s="57"/>
      <c r="MRP540" s="56"/>
      <c r="MRQ540" s="59"/>
      <c r="MRR540" s="60"/>
      <c r="MRS540" s="61"/>
      <c r="MRT540" s="83"/>
      <c r="MRU540" s="57"/>
      <c r="MRV540" s="56"/>
      <c r="MRW540" s="59"/>
      <c r="MRX540" s="60"/>
      <c r="MRY540" s="61"/>
      <c r="MRZ540" s="83"/>
      <c r="MSA540" s="57"/>
      <c r="MSB540" s="56"/>
      <c r="MSC540" s="59"/>
      <c r="MSD540" s="60"/>
      <c r="MSE540" s="61"/>
      <c r="MSF540" s="83"/>
      <c r="MSG540" s="57"/>
      <c r="MSH540" s="56"/>
      <c r="MSI540" s="59"/>
      <c r="MSJ540" s="60"/>
      <c r="MSK540" s="61"/>
      <c r="MSL540" s="83"/>
      <c r="MSM540" s="57"/>
      <c r="MSN540" s="56"/>
      <c r="MSO540" s="59"/>
      <c r="MSP540" s="60"/>
      <c r="MSQ540" s="61"/>
      <c r="MSR540" s="83"/>
      <c r="MSS540" s="57"/>
      <c r="MST540" s="56"/>
      <c r="MSU540" s="59"/>
      <c r="MSV540" s="60"/>
      <c r="MSW540" s="61"/>
      <c r="MSX540" s="83"/>
      <c r="MSY540" s="57"/>
      <c r="MSZ540" s="56"/>
      <c r="MTA540" s="59"/>
      <c r="MTB540" s="60"/>
      <c r="MTC540" s="61"/>
      <c r="MTD540" s="83"/>
      <c r="MTE540" s="57"/>
      <c r="MTF540" s="56"/>
      <c r="MTG540" s="59"/>
      <c r="MTH540" s="60"/>
      <c r="MTI540" s="61"/>
      <c r="MTJ540" s="83"/>
      <c r="MTK540" s="57"/>
      <c r="MTL540" s="56"/>
      <c r="MTM540" s="59"/>
      <c r="MTN540" s="60"/>
      <c r="MTO540" s="61"/>
      <c r="MTP540" s="83"/>
      <c r="MTQ540" s="57"/>
      <c r="MTR540" s="56"/>
      <c r="MTS540" s="59"/>
      <c r="MTT540" s="60"/>
      <c r="MTU540" s="61"/>
      <c r="MTV540" s="83"/>
      <c r="MTW540" s="57"/>
      <c r="MTX540" s="56"/>
      <c r="MTY540" s="59"/>
      <c r="MTZ540" s="60"/>
      <c r="MUA540" s="61"/>
      <c r="MUB540" s="83"/>
      <c r="MUC540" s="57"/>
      <c r="MUD540" s="56"/>
      <c r="MUE540" s="59"/>
      <c r="MUF540" s="60"/>
      <c r="MUG540" s="61"/>
      <c r="MUH540" s="83"/>
      <c r="MUI540" s="57"/>
      <c r="MUJ540" s="56"/>
      <c r="MUK540" s="59"/>
      <c r="MUL540" s="60"/>
      <c r="MUM540" s="61"/>
      <c r="MUN540" s="83"/>
      <c r="MUO540" s="57"/>
      <c r="MUP540" s="56"/>
      <c r="MUQ540" s="59"/>
      <c r="MUR540" s="60"/>
      <c r="MUS540" s="61"/>
      <c r="MUT540" s="83"/>
      <c r="MUU540" s="57"/>
      <c r="MUV540" s="56"/>
      <c r="MUW540" s="59"/>
      <c r="MUX540" s="60"/>
      <c r="MUY540" s="61"/>
      <c r="MUZ540" s="83"/>
      <c r="MVA540" s="57"/>
      <c r="MVB540" s="56"/>
      <c r="MVC540" s="59"/>
      <c r="MVD540" s="60"/>
      <c r="MVE540" s="61"/>
      <c r="MVF540" s="83"/>
      <c r="MVG540" s="57"/>
      <c r="MVH540" s="56"/>
      <c r="MVI540" s="59"/>
      <c r="MVJ540" s="60"/>
      <c r="MVK540" s="61"/>
      <c r="MVL540" s="83"/>
      <c r="MVM540" s="57"/>
      <c r="MVN540" s="56"/>
      <c r="MVO540" s="59"/>
      <c r="MVP540" s="60"/>
      <c r="MVQ540" s="61"/>
      <c r="MVR540" s="83"/>
      <c r="MVS540" s="57"/>
      <c r="MVT540" s="56"/>
      <c r="MVU540" s="59"/>
      <c r="MVV540" s="60"/>
      <c r="MVW540" s="61"/>
      <c r="MVX540" s="83"/>
      <c r="MVY540" s="57"/>
      <c r="MVZ540" s="56"/>
      <c r="MWA540" s="59"/>
      <c r="MWB540" s="60"/>
      <c r="MWC540" s="61"/>
      <c r="MWD540" s="83"/>
      <c r="MWE540" s="57"/>
      <c r="MWF540" s="56"/>
      <c r="MWG540" s="59"/>
      <c r="MWH540" s="60"/>
      <c r="MWI540" s="61"/>
      <c r="MWJ540" s="83"/>
      <c r="MWK540" s="57"/>
      <c r="MWL540" s="56"/>
      <c r="MWM540" s="59"/>
      <c r="MWN540" s="60"/>
      <c r="MWO540" s="61"/>
      <c r="MWP540" s="83"/>
      <c r="MWQ540" s="57"/>
      <c r="MWR540" s="56"/>
      <c r="MWS540" s="59"/>
      <c r="MWT540" s="60"/>
      <c r="MWU540" s="61"/>
      <c r="MWV540" s="83"/>
      <c r="MWW540" s="57"/>
      <c r="MWX540" s="56"/>
      <c r="MWY540" s="59"/>
      <c r="MWZ540" s="60"/>
      <c r="MXA540" s="61"/>
      <c r="MXB540" s="83"/>
      <c r="MXC540" s="57"/>
      <c r="MXD540" s="56"/>
      <c r="MXE540" s="59"/>
      <c r="MXF540" s="60"/>
      <c r="MXG540" s="61"/>
      <c r="MXH540" s="83"/>
      <c r="MXI540" s="57"/>
      <c r="MXJ540" s="56"/>
      <c r="MXK540" s="59"/>
      <c r="MXL540" s="60"/>
      <c r="MXM540" s="61"/>
      <c r="MXN540" s="83"/>
      <c r="MXO540" s="57"/>
      <c r="MXP540" s="56"/>
      <c r="MXQ540" s="59"/>
      <c r="MXR540" s="60"/>
      <c r="MXS540" s="61"/>
      <c r="MXT540" s="83"/>
      <c r="MXU540" s="57"/>
      <c r="MXV540" s="56"/>
      <c r="MXW540" s="59"/>
      <c r="MXX540" s="60"/>
      <c r="MXY540" s="61"/>
      <c r="MXZ540" s="83"/>
      <c r="MYA540" s="57"/>
      <c r="MYB540" s="56"/>
      <c r="MYC540" s="59"/>
      <c r="MYD540" s="60"/>
      <c r="MYE540" s="61"/>
      <c r="MYF540" s="83"/>
      <c r="MYG540" s="57"/>
      <c r="MYH540" s="56"/>
      <c r="MYI540" s="59"/>
      <c r="MYJ540" s="60"/>
      <c r="MYK540" s="61"/>
      <c r="MYL540" s="83"/>
      <c r="MYM540" s="57"/>
      <c r="MYN540" s="56"/>
      <c r="MYO540" s="59"/>
      <c r="MYP540" s="60"/>
      <c r="MYQ540" s="61"/>
      <c r="MYR540" s="83"/>
      <c r="MYS540" s="57"/>
      <c r="MYT540" s="56"/>
      <c r="MYU540" s="59"/>
      <c r="MYV540" s="60"/>
      <c r="MYW540" s="61"/>
      <c r="MYX540" s="83"/>
      <c r="MYY540" s="57"/>
      <c r="MYZ540" s="56"/>
      <c r="MZA540" s="59"/>
      <c r="MZB540" s="60"/>
      <c r="MZC540" s="61"/>
      <c r="MZD540" s="83"/>
      <c r="MZE540" s="57"/>
      <c r="MZF540" s="56"/>
      <c r="MZG540" s="59"/>
      <c r="MZH540" s="60"/>
      <c r="MZI540" s="61"/>
      <c r="MZJ540" s="83"/>
      <c r="MZK540" s="57"/>
      <c r="MZL540" s="56"/>
      <c r="MZM540" s="59"/>
      <c r="MZN540" s="60"/>
      <c r="MZO540" s="61"/>
      <c r="MZP540" s="83"/>
      <c r="MZQ540" s="57"/>
      <c r="MZR540" s="56"/>
      <c r="MZS540" s="59"/>
      <c r="MZT540" s="60"/>
      <c r="MZU540" s="61"/>
      <c r="MZV540" s="83"/>
      <c r="MZW540" s="57"/>
      <c r="MZX540" s="56"/>
      <c r="MZY540" s="59"/>
      <c r="MZZ540" s="60"/>
      <c r="NAA540" s="61"/>
      <c r="NAB540" s="83"/>
      <c r="NAC540" s="57"/>
      <c r="NAD540" s="56"/>
      <c r="NAE540" s="59"/>
      <c r="NAF540" s="60"/>
      <c r="NAG540" s="61"/>
      <c r="NAH540" s="83"/>
      <c r="NAI540" s="57"/>
      <c r="NAJ540" s="56"/>
      <c r="NAK540" s="59"/>
      <c r="NAL540" s="60"/>
      <c r="NAM540" s="61"/>
      <c r="NAN540" s="83"/>
      <c r="NAO540" s="57"/>
      <c r="NAP540" s="56"/>
      <c r="NAQ540" s="59"/>
      <c r="NAR540" s="60"/>
      <c r="NAS540" s="61"/>
      <c r="NAT540" s="83"/>
      <c r="NAU540" s="57"/>
      <c r="NAV540" s="56"/>
      <c r="NAW540" s="59"/>
      <c r="NAX540" s="60"/>
      <c r="NAY540" s="61"/>
      <c r="NAZ540" s="83"/>
      <c r="NBA540" s="57"/>
      <c r="NBB540" s="56"/>
      <c r="NBC540" s="59"/>
      <c r="NBD540" s="60"/>
      <c r="NBE540" s="61"/>
      <c r="NBF540" s="83"/>
      <c r="NBG540" s="57"/>
      <c r="NBH540" s="56"/>
      <c r="NBI540" s="59"/>
      <c r="NBJ540" s="60"/>
      <c r="NBK540" s="61"/>
      <c r="NBL540" s="83"/>
      <c r="NBM540" s="57"/>
      <c r="NBN540" s="56"/>
      <c r="NBO540" s="59"/>
      <c r="NBP540" s="60"/>
      <c r="NBQ540" s="61"/>
      <c r="NBR540" s="83"/>
      <c r="NBS540" s="57"/>
      <c r="NBT540" s="56"/>
      <c r="NBU540" s="59"/>
      <c r="NBV540" s="60"/>
      <c r="NBW540" s="61"/>
      <c r="NBX540" s="83"/>
      <c r="NBY540" s="57"/>
      <c r="NBZ540" s="56"/>
      <c r="NCA540" s="59"/>
      <c r="NCB540" s="60"/>
      <c r="NCC540" s="61"/>
      <c r="NCD540" s="83"/>
      <c r="NCE540" s="57"/>
      <c r="NCF540" s="56"/>
      <c r="NCG540" s="59"/>
      <c r="NCH540" s="60"/>
      <c r="NCI540" s="61"/>
      <c r="NCJ540" s="83"/>
      <c r="NCK540" s="57"/>
      <c r="NCL540" s="56"/>
      <c r="NCM540" s="59"/>
      <c r="NCN540" s="60"/>
      <c r="NCO540" s="61"/>
      <c r="NCP540" s="83"/>
      <c r="NCQ540" s="57"/>
      <c r="NCR540" s="56"/>
      <c r="NCS540" s="59"/>
      <c r="NCT540" s="60"/>
      <c r="NCU540" s="61"/>
      <c r="NCV540" s="83"/>
      <c r="NCW540" s="57"/>
      <c r="NCX540" s="56"/>
      <c r="NCY540" s="59"/>
      <c r="NCZ540" s="60"/>
      <c r="NDA540" s="61"/>
      <c r="NDB540" s="83"/>
      <c r="NDC540" s="57"/>
      <c r="NDD540" s="56"/>
      <c r="NDE540" s="59"/>
      <c r="NDF540" s="60"/>
      <c r="NDG540" s="61"/>
      <c r="NDH540" s="83"/>
      <c r="NDI540" s="57"/>
      <c r="NDJ540" s="56"/>
      <c r="NDK540" s="59"/>
      <c r="NDL540" s="60"/>
      <c r="NDM540" s="61"/>
      <c r="NDN540" s="83"/>
      <c r="NDO540" s="57"/>
      <c r="NDP540" s="56"/>
      <c r="NDQ540" s="59"/>
      <c r="NDR540" s="60"/>
      <c r="NDS540" s="61"/>
      <c r="NDT540" s="83"/>
      <c r="NDU540" s="57"/>
      <c r="NDV540" s="56"/>
      <c r="NDW540" s="59"/>
      <c r="NDX540" s="60"/>
      <c r="NDY540" s="61"/>
      <c r="NDZ540" s="83"/>
      <c r="NEA540" s="57"/>
      <c r="NEB540" s="56"/>
      <c r="NEC540" s="59"/>
      <c r="NED540" s="60"/>
      <c r="NEE540" s="61"/>
      <c r="NEF540" s="83"/>
      <c r="NEG540" s="57"/>
      <c r="NEH540" s="56"/>
      <c r="NEI540" s="59"/>
      <c r="NEJ540" s="60"/>
      <c r="NEK540" s="61"/>
      <c r="NEL540" s="83"/>
      <c r="NEM540" s="57"/>
      <c r="NEN540" s="56"/>
      <c r="NEO540" s="59"/>
      <c r="NEP540" s="60"/>
      <c r="NEQ540" s="61"/>
      <c r="NER540" s="83"/>
      <c r="NES540" s="57"/>
      <c r="NET540" s="56"/>
      <c r="NEU540" s="59"/>
      <c r="NEV540" s="60"/>
      <c r="NEW540" s="61"/>
      <c r="NEX540" s="83"/>
      <c r="NEY540" s="57"/>
      <c r="NEZ540" s="56"/>
      <c r="NFA540" s="59"/>
      <c r="NFB540" s="60"/>
      <c r="NFC540" s="61"/>
      <c r="NFD540" s="83"/>
      <c r="NFE540" s="57"/>
      <c r="NFF540" s="56"/>
      <c r="NFG540" s="59"/>
      <c r="NFH540" s="60"/>
      <c r="NFI540" s="61"/>
      <c r="NFJ540" s="83"/>
      <c r="NFK540" s="57"/>
      <c r="NFL540" s="56"/>
      <c r="NFM540" s="59"/>
      <c r="NFN540" s="60"/>
      <c r="NFO540" s="61"/>
      <c r="NFP540" s="83"/>
      <c r="NFQ540" s="57"/>
      <c r="NFR540" s="56"/>
      <c r="NFS540" s="59"/>
      <c r="NFT540" s="60"/>
      <c r="NFU540" s="61"/>
      <c r="NFV540" s="83"/>
      <c r="NFW540" s="57"/>
      <c r="NFX540" s="56"/>
      <c r="NFY540" s="59"/>
      <c r="NFZ540" s="60"/>
      <c r="NGA540" s="61"/>
      <c r="NGB540" s="83"/>
      <c r="NGC540" s="57"/>
      <c r="NGD540" s="56"/>
      <c r="NGE540" s="59"/>
      <c r="NGF540" s="60"/>
      <c r="NGG540" s="61"/>
      <c r="NGH540" s="83"/>
      <c r="NGI540" s="57"/>
      <c r="NGJ540" s="56"/>
      <c r="NGK540" s="59"/>
      <c r="NGL540" s="60"/>
      <c r="NGM540" s="61"/>
      <c r="NGN540" s="83"/>
      <c r="NGO540" s="57"/>
      <c r="NGP540" s="56"/>
      <c r="NGQ540" s="59"/>
      <c r="NGR540" s="60"/>
      <c r="NGS540" s="61"/>
      <c r="NGT540" s="83"/>
      <c r="NGU540" s="57"/>
      <c r="NGV540" s="56"/>
      <c r="NGW540" s="59"/>
      <c r="NGX540" s="60"/>
      <c r="NGY540" s="61"/>
      <c r="NGZ540" s="83"/>
      <c r="NHA540" s="57"/>
      <c r="NHB540" s="56"/>
      <c r="NHC540" s="59"/>
      <c r="NHD540" s="60"/>
      <c r="NHE540" s="61"/>
      <c r="NHF540" s="83"/>
      <c r="NHG540" s="57"/>
      <c r="NHH540" s="56"/>
      <c r="NHI540" s="59"/>
      <c r="NHJ540" s="60"/>
      <c r="NHK540" s="61"/>
      <c r="NHL540" s="83"/>
      <c r="NHM540" s="57"/>
      <c r="NHN540" s="56"/>
      <c r="NHO540" s="59"/>
      <c r="NHP540" s="60"/>
      <c r="NHQ540" s="61"/>
      <c r="NHR540" s="83"/>
      <c r="NHS540" s="57"/>
      <c r="NHT540" s="56"/>
      <c r="NHU540" s="59"/>
      <c r="NHV540" s="60"/>
      <c r="NHW540" s="61"/>
      <c r="NHX540" s="83"/>
      <c r="NHY540" s="57"/>
      <c r="NHZ540" s="56"/>
      <c r="NIA540" s="59"/>
      <c r="NIB540" s="60"/>
      <c r="NIC540" s="61"/>
      <c r="NID540" s="83"/>
      <c r="NIE540" s="57"/>
      <c r="NIF540" s="56"/>
      <c r="NIG540" s="59"/>
      <c r="NIH540" s="60"/>
      <c r="NII540" s="61"/>
      <c r="NIJ540" s="83"/>
      <c r="NIK540" s="57"/>
      <c r="NIL540" s="56"/>
      <c r="NIM540" s="59"/>
      <c r="NIN540" s="60"/>
      <c r="NIO540" s="61"/>
      <c r="NIP540" s="83"/>
      <c r="NIQ540" s="57"/>
      <c r="NIR540" s="56"/>
      <c r="NIS540" s="59"/>
      <c r="NIT540" s="60"/>
      <c r="NIU540" s="61"/>
      <c r="NIV540" s="83"/>
      <c r="NIW540" s="57"/>
      <c r="NIX540" s="56"/>
      <c r="NIY540" s="59"/>
      <c r="NIZ540" s="60"/>
      <c r="NJA540" s="61"/>
      <c r="NJB540" s="83"/>
      <c r="NJC540" s="57"/>
      <c r="NJD540" s="56"/>
      <c r="NJE540" s="59"/>
      <c r="NJF540" s="60"/>
      <c r="NJG540" s="61"/>
      <c r="NJH540" s="83"/>
      <c r="NJI540" s="57"/>
      <c r="NJJ540" s="56"/>
      <c r="NJK540" s="59"/>
      <c r="NJL540" s="60"/>
      <c r="NJM540" s="61"/>
      <c r="NJN540" s="83"/>
      <c r="NJO540" s="57"/>
      <c r="NJP540" s="56"/>
      <c r="NJQ540" s="59"/>
      <c r="NJR540" s="60"/>
      <c r="NJS540" s="61"/>
      <c r="NJT540" s="83"/>
      <c r="NJU540" s="57"/>
      <c r="NJV540" s="56"/>
      <c r="NJW540" s="59"/>
      <c r="NJX540" s="60"/>
      <c r="NJY540" s="61"/>
      <c r="NJZ540" s="83"/>
      <c r="NKA540" s="57"/>
      <c r="NKB540" s="56"/>
      <c r="NKC540" s="59"/>
      <c r="NKD540" s="60"/>
      <c r="NKE540" s="61"/>
      <c r="NKF540" s="83"/>
      <c r="NKG540" s="57"/>
      <c r="NKH540" s="56"/>
      <c r="NKI540" s="59"/>
      <c r="NKJ540" s="60"/>
      <c r="NKK540" s="61"/>
      <c r="NKL540" s="83"/>
      <c r="NKM540" s="57"/>
      <c r="NKN540" s="56"/>
      <c r="NKO540" s="59"/>
      <c r="NKP540" s="60"/>
      <c r="NKQ540" s="61"/>
      <c r="NKR540" s="83"/>
      <c r="NKS540" s="57"/>
      <c r="NKT540" s="56"/>
      <c r="NKU540" s="59"/>
      <c r="NKV540" s="60"/>
      <c r="NKW540" s="61"/>
      <c r="NKX540" s="83"/>
      <c r="NKY540" s="57"/>
      <c r="NKZ540" s="56"/>
      <c r="NLA540" s="59"/>
      <c r="NLB540" s="60"/>
      <c r="NLC540" s="61"/>
      <c r="NLD540" s="83"/>
      <c r="NLE540" s="57"/>
      <c r="NLF540" s="56"/>
      <c r="NLG540" s="59"/>
      <c r="NLH540" s="60"/>
      <c r="NLI540" s="61"/>
      <c r="NLJ540" s="83"/>
      <c r="NLK540" s="57"/>
      <c r="NLL540" s="56"/>
      <c r="NLM540" s="59"/>
      <c r="NLN540" s="60"/>
      <c r="NLO540" s="61"/>
      <c r="NLP540" s="83"/>
      <c r="NLQ540" s="57"/>
      <c r="NLR540" s="56"/>
      <c r="NLS540" s="59"/>
      <c r="NLT540" s="60"/>
      <c r="NLU540" s="61"/>
      <c r="NLV540" s="83"/>
      <c r="NLW540" s="57"/>
      <c r="NLX540" s="56"/>
      <c r="NLY540" s="59"/>
      <c r="NLZ540" s="60"/>
      <c r="NMA540" s="61"/>
      <c r="NMB540" s="83"/>
      <c r="NMC540" s="57"/>
      <c r="NMD540" s="56"/>
      <c r="NME540" s="59"/>
      <c r="NMF540" s="60"/>
      <c r="NMG540" s="61"/>
      <c r="NMH540" s="83"/>
      <c r="NMI540" s="57"/>
      <c r="NMJ540" s="56"/>
      <c r="NMK540" s="59"/>
      <c r="NML540" s="60"/>
      <c r="NMM540" s="61"/>
      <c r="NMN540" s="83"/>
      <c r="NMO540" s="57"/>
      <c r="NMP540" s="56"/>
      <c r="NMQ540" s="59"/>
      <c r="NMR540" s="60"/>
      <c r="NMS540" s="61"/>
      <c r="NMT540" s="83"/>
      <c r="NMU540" s="57"/>
      <c r="NMV540" s="56"/>
      <c r="NMW540" s="59"/>
      <c r="NMX540" s="60"/>
      <c r="NMY540" s="61"/>
      <c r="NMZ540" s="83"/>
      <c r="NNA540" s="57"/>
      <c r="NNB540" s="56"/>
      <c r="NNC540" s="59"/>
      <c r="NND540" s="60"/>
      <c r="NNE540" s="61"/>
      <c r="NNF540" s="83"/>
      <c r="NNG540" s="57"/>
      <c r="NNH540" s="56"/>
      <c r="NNI540" s="59"/>
      <c r="NNJ540" s="60"/>
      <c r="NNK540" s="61"/>
      <c r="NNL540" s="83"/>
      <c r="NNM540" s="57"/>
      <c r="NNN540" s="56"/>
      <c r="NNO540" s="59"/>
      <c r="NNP540" s="60"/>
      <c r="NNQ540" s="61"/>
      <c r="NNR540" s="83"/>
      <c r="NNS540" s="57"/>
      <c r="NNT540" s="56"/>
      <c r="NNU540" s="59"/>
      <c r="NNV540" s="60"/>
      <c r="NNW540" s="61"/>
      <c r="NNX540" s="83"/>
      <c r="NNY540" s="57"/>
      <c r="NNZ540" s="56"/>
      <c r="NOA540" s="59"/>
      <c r="NOB540" s="60"/>
      <c r="NOC540" s="61"/>
      <c r="NOD540" s="83"/>
      <c r="NOE540" s="57"/>
      <c r="NOF540" s="56"/>
      <c r="NOG540" s="59"/>
      <c r="NOH540" s="60"/>
      <c r="NOI540" s="61"/>
      <c r="NOJ540" s="83"/>
      <c r="NOK540" s="57"/>
      <c r="NOL540" s="56"/>
      <c r="NOM540" s="59"/>
      <c r="NON540" s="60"/>
      <c r="NOO540" s="61"/>
      <c r="NOP540" s="83"/>
      <c r="NOQ540" s="57"/>
      <c r="NOR540" s="56"/>
      <c r="NOS540" s="59"/>
      <c r="NOT540" s="60"/>
      <c r="NOU540" s="61"/>
      <c r="NOV540" s="83"/>
      <c r="NOW540" s="57"/>
      <c r="NOX540" s="56"/>
      <c r="NOY540" s="59"/>
      <c r="NOZ540" s="60"/>
      <c r="NPA540" s="61"/>
      <c r="NPB540" s="83"/>
      <c r="NPC540" s="57"/>
      <c r="NPD540" s="56"/>
      <c r="NPE540" s="59"/>
      <c r="NPF540" s="60"/>
      <c r="NPG540" s="61"/>
      <c r="NPH540" s="83"/>
      <c r="NPI540" s="57"/>
      <c r="NPJ540" s="56"/>
      <c r="NPK540" s="59"/>
      <c r="NPL540" s="60"/>
      <c r="NPM540" s="61"/>
      <c r="NPN540" s="83"/>
      <c r="NPO540" s="57"/>
      <c r="NPP540" s="56"/>
      <c r="NPQ540" s="59"/>
      <c r="NPR540" s="60"/>
      <c r="NPS540" s="61"/>
      <c r="NPT540" s="83"/>
      <c r="NPU540" s="57"/>
      <c r="NPV540" s="56"/>
      <c r="NPW540" s="59"/>
      <c r="NPX540" s="60"/>
      <c r="NPY540" s="61"/>
      <c r="NPZ540" s="83"/>
      <c r="NQA540" s="57"/>
      <c r="NQB540" s="56"/>
      <c r="NQC540" s="59"/>
      <c r="NQD540" s="60"/>
      <c r="NQE540" s="61"/>
      <c r="NQF540" s="83"/>
      <c r="NQG540" s="57"/>
      <c r="NQH540" s="56"/>
      <c r="NQI540" s="59"/>
      <c r="NQJ540" s="60"/>
      <c r="NQK540" s="61"/>
      <c r="NQL540" s="83"/>
      <c r="NQM540" s="57"/>
      <c r="NQN540" s="56"/>
      <c r="NQO540" s="59"/>
      <c r="NQP540" s="60"/>
      <c r="NQQ540" s="61"/>
      <c r="NQR540" s="83"/>
      <c r="NQS540" s="57"/>
      <c r="NQT540" s="56"/>
      <c r="NQU540" s="59"/>
      <c r="NQV540" s="60"/>
      <c r="NQW540" s="61"/>
      <c r="NQX540" s="83"/>
      <c r="NQY540" s="57"/>
      <c r="NQZ540" s="56"/>
      <c r="NRA540" s="59"/>
      <c r="NRB540" s="60"/>
      <c r="NRC540" s="61"/>
      <c r="NRD540" s="83"/>
      <c r="NRE540" s="57"/>
      <c r="NRF540" s="56"/>
      <c r="NRG540" s="59"/>
      <c r="NRH540" s="60"/>
      <c r="NRI540" s="61"/>
      <c r="NRJ540" s="83"/>
      <c r="NRK540" s="57"/>
      <c r="NRL540" s="56"/>
      <c r="NRM540" s="59"/>
      <c r="NRN540" s="60"/>
      <c r="NRO540" s="61"/>
      <c r="NRP540" s="83"/>
      <c r="NRQ540" s="57"/>
      <c r="NRR540" s="56"/>
      <c r="NRS540" s="59"/>
      <c r="NRT540" s="60"/>
      <c r="NRU540" s="61"/>
      <c r="NRV540" s="83"/>
      <c r="NRW540" s="57"/>
      <c r="NRX540" s="56"/>
      <c r="NRY540" s="59"/>
      <c r="NRZ540" s="60"/>
      <c r="NSA540" s="61"/>
      <c r="NSB540" s="83"/>
      <c r="NSC540" s="57"/>
      <c r="NSD540" s="56"/>
      <c r="NSE540" s="59"/>
      <c r="NSF540" s="60"/>
      <c r="NSG540" s="61"/>
      <c r="NSH540" s="83"/>
      <c r="NSI540" s="57"/>
      <c r="NSJ540" s="56"/>
      <c r="NSK540" s="59"/>
      <c r="NSL540" s="60"/>
      <c r="NSM540" s="61"/>
      <c r="NSN540" s="83"/>
      <c r="NSO540" s="57"/>
      <c r="NSP540" s="56"/>
      <c r="NSQ540" s="59"/>
      <c r="NSR540" s="60"/>
      <c r="NSS540" s="61"/>
      <c r="NST540" s="83"/>
      <c r="NSU540" s="57"/>
      <c r="NSV540" s="56"/>
      <c r="NSW540" s="59"/>
      <c r="NSX540" s="60"/>
      <c r="NSY540" s="61"/>
      <c r="NSZ540" s="83"/>
      <c r="NTA540" s="57"/>
      <c r="NTB540" s="56"/>
      <c r="NTC540" s="59"/>
      <c r="NTD540" s="60"/>
      <c r="NTE540" s="61"/>
      <c r="NTF540" s="83"/>
      <c r="NTG540" s="57"/>
      <c r="NTH540" s="56"/>
      <c r="NTI540" s="59"/>
      <c r="NTJ540" s="60"/>
      <c r="NTK540" s="61"/>
      <c r="NTL540" s="83"/>
      <c r="NTM540" s="57"/>
      <c r="NTN540" s="56"/>
      <c r="NTO540" s="59"/>
      <c r="NTP540" s="60"/>
      <c r="NTQ540" s="61"/>
      <c r="NTR540" s="83"/>
      <c r="NTS540" s="57"/>
      <c r="NTT540" s="56"/>
      <c r="NTU540" s="59"/>
      <c r="NTV540" s="60"/>
      <c r="NTW540" s="61"/>
      <c r="NTX540" s="83"/>
      <c r="NTY540" s="57"/>
      <c r="NTZ540" s="56"/>
      <c r="NUA540" s="59"/>
      <c r="NUB540" s="60"/>
      <c r="NUC540" s="61"/>
      <c r="NUD540" s="83"/>
      <c r="NUE540" s="57"/>
      <c r="NUF540" s="56"/>
      <c r="NUG540" s="59"/>
      <c r="NUH540" s="60"/>
      <c r="NUI540" s="61"/>
      <c r="NUJ540" s="83"/>
      <c r="NUK540" s="57"/>
      <c r="NUL540" s="56"/>
      <c r="NUM540" s="59"/>
      <c r="NUN540" s="60"/>
      <c r="NUO540" s="61"/>
      <c r="NUP540" s="83"/>
      <c r="NUQ540" s="57"/>
      <c r="NUR540" s="56"/>
      <c r="NUS540" s="59"/>
      <c r="NUT540" s="60"/>
      <c r="NUU540" s="61"/>
      <c r="NUV540" s="83"/>
      <c r="NUW540" s="57"/>
      <c r="NUX540" s="56"/>
      <c r="NUY540" s="59"/>
      <c r="NUZ540" s="60"/>
      <c r="NVA540" s="61"/>
      <c r="NVB540" s="83"/>
      <c r="NVC540" s="57"/>
      <c r="NVD540" s="56"/>
      <c r="NVE540" s="59"/>
      <c r="NVF540" s="60"/>
      <c r="NVG540" s="61"/>
      <c r="NVH540" s="83"/>
      <c r="NVI540" s="57"/>
      <c r="NVJ540" s="56"/>
      <c r="NVK540" s="59"/>
      <c r="NVL540" s="60"/>
      <c r="NVM540" s="61"/>
      <c r="NVN540" s="83"/>
      <c r="NVO540" s="57"/>
      <c r="NVP540" s="56"/>
      <c r="NVQ540" s="59"/>
      <c r="NVR540" s="60"/>
      <c r="NVS540" s="61"/>
      <c r="NVT540" s="83"/>
      <c r="NVU540" s="57"/>
      <c r="NVV540" s="56"/>
      <c r="NVW540" s="59"/>
      <c r="NVX540" s="60"/>
      <c r="NVY540" s="61"/>
      <c r="NVZ540" s="83"/>
      <c r="NWA540" s="57"/>
      <c r="NWB540" s="56"/>
      <c r="NWC540" s="59"/>
      <c r="NWD540" s="60"/>
      <c r="NWE540" s="61"/>
      <c r="NWF540" s="83"/>
      <c r="NWG540" s="57"/>
      <c r="NWH540" s="56"/>
      <c r="NWI540" s="59"/>
      <c r="NWJ540" s="60"/>
      <c r="NWK540" s="61"/>
      <c r="NWL540" s="83"/>
      <c r="NWM540" s="57"/>
      <c r="NWN540" s="56"/>
      <c r="NWO540" s="59"/>
      <c r="NWP540" s="60"/>
      <c r="NWQ540" s="61"/>
      <c r="NWR540" s="83"/>
      <c r="NWS540" s="57"/>
      <c r="NWT540" s="56"/>
      <c r="NWU540" s="59"/>
      <c r="NWV540" s="60"/>
      <c r="NWW540" s="61"/>
      <c r="NWX540" s="83"/>
      <c r="NWY540" s="57"/>
      <c r="NWZ540" s="56"/>
      <c r="NXA540" s="59"/>
      <c r="NXB540" s="60"/>
      <c r="NXC540" s="61"/>
      <c r="NXD540" s="83"/>
      <c r="NXE540" s="57"/>
      <c r="NXF540" s="56"/>
      <c r="NXG540" s="59"/>
      <c r="NXH540" s="60"/>
      <c r="NXI540" s="61"/>
      <c r="NXJ540" s="83"/>
      <c r="NXK540" s="57"/>
      <c r="NXL540" s="56"/>
      <c r="NXM540" s="59"/>
      <c r="NXN540" s="60"/>
      <c r="NXO540" s="61"/>
      <c r="NXP540" s="83"/>
      <c r="NXQ540" s="57"/>
      <c r="NXR540" s="56"/>
      <c r="NXS540" s="59"/>
      <c r="NXT540" s="60"/>
      <c r="NXU540" s="61"/>
      <c r="NXV540" s="83"/>
      <c r="NXW540" s="57"/>
      <c r="NXX540" s="56"/>
      <c r="NXY540" s="59"/>
      <c r="NXZ540" s="60"/>
      <c r="NYA540" s="61"/>
      <c r="NYB540" s="83"/>
      <c r="NYC540" s="57"/>
      <c r="NYD540" s="56"/>
      <c r="NYE540" s="59"/>
      <c r="NYF540" s="60"/>
      <c r="NYG540" s="61"/>
      <c r="NYH540" s="83"/>
      <c r="NYI540" s="57"/>
      <c r="NYJ540" s="56"/>
      <c r="NYK540" s="59"/>
      <c r="NYL540" s="60"/>
      <c r="NYM540" s="61"/>
      <c r="NYN540" s="83"/>
      <c r="NYO540" s="57"/>
      <c r="NYP540" s="56"/>
      <c r="NYQ540" s="59"/>
      <c r="NYR540" s="60"/>
      <c r="NYS540" s="61"/>
      <c r="NYT540" s="83"/>
      <c r="NYU540" s="57"/>
      <c r="NYV540" s="56"/>
      <c r="NYW540" s="59"/>
      <c r="NYX540" s="60"/>
      <c r="NYY540" s="61"/>
      <c r="NYZ540" s="83"/>
      <c r="NZA540" s="57"/>
      <c r="NZB540" s="56"/>
      <c r="NZC540" s="59"/>
      <c r="NZD540" s="60"/>
      <c r="NZE540" s="61"/>
      <c r="NZF540" s="83"/>
      <c r="NZG540" s="57"/>
      <c r="NZH540" s="56"/>
      <c r="NZI540" s="59"/>
      <c r="NZJ540" s="60"/>
      <c r="NZK540" s="61"/>
      <c r="NZL540" s="83"/>
      <c r="NZM540" s="57"/>
      <c r="NZN540" s="56"/>
      <c r="NZO540" s="59"/>
      <c r="NZP540" s="60"/>
      <c r="NZQ540" s="61"/>
      <c r="NZR540" s="83"/>
      <c r="NZS540" s="57"/>
      <c r="NZT540" s="56"/>
      <c r="NZU540" s="59"/>
      <c r="NZV540" s="60"/>
      <c r="NZW540" s="61"/>
      <c r="NZX540" s="83"/>
      <c r="NZY540" s="57"/>
      <c r="NZZ540" s="56"/>
      <c r="OAA540" s="59"/>
      <c r="OAB540" s="60"/>
      <c r="OAC540" s="61"/>
      <c r="OAD540" s="83"/>
      <c r="OAE540" s="57"/>
      <c r="OAF540" s="56"/>
      <c r="OAG540" s="59"/>
      <c r="OAH540" s="60"/>
      <c r="OAI540" s="61"/>
      <c r="OAJ540" s="83"/>
      <c r="OAK540" s="57"/>
      <c r="OAL540" s="56"/>
      <c r="OAM540" s="59"/>
      <c r="OAN540" s="60"/>
      <c r="OAO540" s="61"/>
      <c r="OAP540" s="83"/>
      <c r="OAQ540" s="57"/>
      <c r="OAR540" s="56"/>
      <c r="OAS540" s="59"/>
      <c r="OAT540" s="60"/>
      <c r="OAU540" s="61"/>
      <c r="OAV540" s="83"/>
      <c r="OAW540" s="57"/>
      <c r="OAX540" s="56"/>
      <c r="OAY540" s="59"/>
      <c r="OAZ540" s="60"/>
      <c r="OBA540" s="61"/>
      <c r="OBB540" s="83"/>
      <c r="OBC540" s="57"/>
      <c r="OBD540" s="56"/>
      <c r="OBE540" s="59"/>
      <c r="OBF540" s="60"/>
      <c r="OBG540" s="61"/>
      <c r="OBH540" s="83"/>
      <c r="OBI540" s="57"/>
      <c r="OBJ540" s="56"/>
      <c r="OBK540" s="59"/>
      <c r="OBL540" s="60"/>
      <c r="OBM540" s="61"/>
      <c r="OBN540" s="83"/>
      <c r="OBO540" s="57"/>
      <c r="OBP540" s="56"/>
      <c r="OBQ540" s="59"/>
      <c r="OBR540" s="60"/>
      <c r="OBS540" s="61"/>
      <c r="OBT540" s="83"/>
      <c r="OBU540" s="57"/>
      <c r="OBV540" s="56"/>
      <c r="OBW540" s="59"/>
      <c r="OBX540" s="60"/>
      <c r="OBY540" s="61"/>
      <c r="OBZ540" s="83"/>
      <c r="OCA540" s="57"/>
      <c r="OCB540" s="56"/>
      <c r="OCC540" s="59"/>
      <c r="OCD540" s="60"/>
      <c r="OCE540" s="61"/>
      <c r="OCF540" s="83"/>
      <c r="OCG540" s="57"/>
      <c r="OCH540" s="56"/>
      <c r="OCI540" s="59"/>
      <c r="OCJ540" s="60"/>
      <c r="OCK540" s="61"/>
      <c r="OCL540" s="83"/>
      <c r="OCM540" s="57"/>
      <c r="OCN540" s="56"/>
      <c r="OCO540" s="59"/>
      <c r="OCP540" s="60"/>
      <c r="OCQ540" s="61"/>
      <c r="OCR540" s="83"/>
      <c r="OCS540" s="57"/>
      <c r="OCT540" s="56"/>
      <c r="OCU540" s="59"/>
      <c r="OCV540" s="60"/>
      <c r="OCW540" s="61"/>
      <c r="OCX540" s="83"/>
      <c r="OCY540" s="57"/>
      <c r="OCZ540" s="56"/>
      <c r="ODA540" s="59"/>
      <c r="ODB540" s="60"/>
      <c r="ODC540" s="61"/>
      <c r="ODD540" s="83"/>
      <c r="ODE540" s="57"/>
      <c r="ODF540" s="56"/>
      <c r="ODG540" s="59"/>
      <c r="ODH540" s="60"/>
      <c r="ODI540" s="61"/>
      <c r="ODJ540" s="83"/>
      <c r="ODK540" s="57"/>
      <c r="ODL540" s="56"/>
      <c r="ODM540" s="59"/>
      <c r="ODN540" s="60"/>
      <c r="ODO540" s="61"/>
      <c r="ODP540" s="83"/>
      <c r="ODQ540" s="57"/>
      <c r="ODR540" s="56"/>
      <c r="ODS540" s="59"/>
      <c r="ODT540" s="60"/>
      <c r="ODU540" s="61"/>
      <c r="ODV540" s="83"/>
      <c r="ODW540" s="57"/>
      <c r="ODX540" s="56"/>
      <c r="ODY540" s="59"/>
      <c r="ODZ540" s="60"/>
      <c r="OEA540" s="61"/>
      <c r="OEB540" s="83"/>
      <c r="OEC540" s="57"/>
      <c r="OED540" s="56"/>
      <c r="OEE540" s="59"/>
      <c r="OEF540" s="60"/>
      <c r="OEG540" s="61"/>
      <c r="OEH540" s="83"/>
      <c r="OEI540" s="57"/>
      <c r="OEJ540" s="56"/>
      <c r="OEK540" s="59"/>
      <c r="OEL540" s="60"/>
      <c r="OEM540" s="61"/>
      <c r="OEN540" s="83"/>
      <c r="OEO540" s="57"/>
      <c r="OEP540" s="56"/>
      <c r="OEQ540" s="59"/>
      <c r="OER540" s="60"/>
      <c r="OES540" s="61"/>
      <c r="OET540" s="83"/>
      <c r="OEU540" s="57"/>
      <c r="OEV540" s="56"/>
      <c r="OEW540" s="59"/>
      <c r="OEX540" s="60"/>
      <c r="OEY540" s="61"/>
      <c r="OEZ540" s="83"/>
      <c r="OFA540" s="57"/>
      <c r="OFB540" s="56"/>
      <c r="OFC540" s="59"/>
      <c r="OFD540" s="60"/>
      <c r="OFE540" s="61"/>
      <c r="OFF540" s="83"/>
      <c r="OFG540" s="57"/>
      <c r="OFH540" s="56"/>
      <c r="OFI540" s="59"/>
      <c r="OFJ540" s="60"/>
      <c r="OFK540" s="61"/>
      <c r="OFL540" s="83"/>
      <c r="OFM540" s="57"/>
      <c r="OFN540" s="56"/>
      <c r="OFO540" s="59"/>
      <c r="OFP540" s="60"/>
      <c r="OFQ540" s="61"/>
      <c r="OFR540" s="83"/>
      <c r="OFS540" s="57"/>
      <c r="OFT540" s="56"/>
      <c r="OFU540" s="59"/>
      <c r="OFV540" s="60"/>
      <c r="OFW540" s="61"/>
      <c r="OFX540" s="83"/>
      <c r="OFY540" s="57"/>
      <c r="OFZ540" s="56"/>
      <c r="OGA540" s="59"/>
      <c r="OGB540" s="60"/>
      <c r="OGC540" s="61"/>
      <c r="OGD540" s="83"/>
      <c r="OGE540" s="57"/>
      <c r="OGF540" s="56"/>
      <c r="OGG540" s="59"/>
      <c r="OGH540" s="60"/>
      <c r="OGI540" s="61"/>
      <c r="OGJ540" s="83"/>
      <c r="OGK540" s="57"/>
      <c r="OGL540" s="56"/>
      <c r="OGM540" s="59"/>
      <c r="OGN540" s="60"/>
      <c r="OGO540" s="61"/>
      <c r="OGP540" s="83"/>
      <c r="OGQ540" s="57"/>
      <c r="OGR540" s="56"/>
      <c r="OGS540" s="59"/>
      <c r="OGT540" s="60"/>
      <c r="OGU540" s="61"/>
      <c r="OGV540" s="83"/>
      <c r="OGW540" s="57"/>
      <c r="OGX540" s="56"/>
      <c r="OGY540" s="59"/>
      <c r="OGZ540" s="60"/>
      <c r="OHA540" s="61"/>
      <c r="OHB540" s="83"/>
      <c r="OHC540" s="57"/>
      <c r="OHD540" s="56"/>
      <c r="OHE540" s="59"/>
      <c r="OHF540" s="60"/>
      <c r="OHG540" s="61"/>
      <c r="OHH540" s="83"/>
      <c r="OHI540" s="57"/>
      <c r="OHJ540" s="56"/>
      <c r="OHK540" s="59"/>
      <c r="OHL540" s="60"/>
      <c r="OHM540" s="61"/>
      <c r="OHN540" s="83"/>
      <c r="OHO540" s="57"/>
      <c r="OHP540" s="56"/>
      <c r="OHQ540" s="59"/>
      <c r="OHR540" s="60"/>
      <c r="OHS540" s="61"/>
      <c r="OHT540" s="83"/>
      <c r="OHU540" s="57"/>
      <c r="OHV540" s="56"/>
      <c r="OHW540" s="59"/>
      <c r="OHX540" s="60"/>
      <c r="OHY540" s="61"/>
      <c r="OHZ540" s="83"/>
      <c r="OIA540" s="57"/>
      <c r="OIB540" s="56"/>
      <c r="OIC540" s="59"/>
      <c r="OID540" s="60"/>
      <c r="OIE540" s="61"/>
      <c r="OIF540" s="83"/>
      <c r="OIG540" s="57"/>
      <c r="OIH540" s="56"/>
      <c r="OII540" s="59"/>
      <c r="OIJ540" s="60"/>
      <c r="OIK540" s="61"/>
      <c r="OIL540" s="83"/>
      <c r="OIM540" s="57"/>
      <c r="OIN540" s="56"/>
      <c r="OIO540" s="59"/>
      <c r="OIP540" s="60"/>
      <c r="OIQ540" s="61"/>
      <c r="OIR540" s="83"/>
      <c r="OIS540" s="57"/>
      <c r="OIT540" s="56"/>
      <c r="OIU540" s="59"/>
      <c r="OIV540" s="60"/>
      <c r="OIW540" s="61"/>
      <c r="OIX540" s="83"/>
      <c r="OIY540" s="57"/>
      <c r="OIZ540" s="56"/>
      <c r="OJA540" s="59"/>
      <c r="OJB540" s="60"/>
      <c r="OJC540" s="61"/>
      <c r="OJD540" s="83"/>
      <c r="OJE540" s="57"/>
      <c r="OJF540" s="56"/>
      <c r="OJG540" s="59"/>
      <c r="OJH540" s="60"/>
      <c r="OJI540" s="61"/>
      <c r="OJJ540" s="83"/>
      <c r="OJK540" s="57"/>
      <c r="OJL540" s="56"/>
      <c r="OJM540" s="59"/>
      <c r="OJN540" s="60"/>
      <c r="OJO540" s="61"/>
      <c r="OJP540" s="83"/>
      <c r="OJQ540" s="57"/>
      <c r="OJR540" s="56"/>
      <c r="OJS540" s="59"/>
      <c r="OJT540" s="60"/>
      <c r="OJU540" s="61"/>
      <c r="OJV540" s="83"/>
      <c r="OJW540" s="57"/>
      <c r="OJX540" s="56"/>
      <c r="OJY540" s="59"/>
      <c r="OJZ540" s="60"/>
      <c r="OKA540" s="61"/>
      <c r="OKB540" s="83"/>
      <c r="OKC540" s="57"/>
      <c r="OKD540" s="56"/>
      <c r="OKE540" s="59"/>
      <c r="OKF540" s="60"/>
      <c r="OKG540" s="61"/>
      <c r="OKH540" s="83"/>
      <c r="OKI540" s="57"/>
      <c r="OKJ540" s="56"/>
      <c r="OKK540" s="59"/>
      <c r="OKL540" s="60"/>
      <c r="OKM540" s="61"/>
      <c r="OKN540" s="83"/>
      <c r="OKO540" s="57"/>
      <c r="OKP540" s="56"/>
      <c r="OKQ540" s="59"/>
      <c r="OKR540" s="60"/>
      <c r="OKS540" s="61"/>
      <c r="OKT540" s="83"/>
      <c r="OKU540" s="57"/>
      <c r="OKV540" s="56"/>
      <c r="OKW540" s="59"/>
      <c r="OKX540" s="60"/>
      <c r="OKY540" s="61"/>
      <c r="OKZ540" s="83"/>
      <c r="OLA540" s="57"/>
      <c r="OLB540" s="56"/>
      <c r="OLC540" s="59"/>
      <c r="OLD540" s="60"/>
      <c r="OLE540" s="61"/>
      <c r="OLF540" s="83"/>
      <c r="OLG540" s="57"/>
      <c r="OLH540" s="56"/>
      <c r="OLI540" s="59"/>
      <c r="OLJ540" s="60"/>
      <c r="OLK540" s="61"/>
      <c r="OLL540" s="83"/>
      <c r="OLM540" s="57"/>
      <c r="OLN540" s="56"/>
      <c r="OLO540" s="59"/>
      <c r="OLP540" s="60"/>
      <c r="OLQ540" s="61"/>
      <c r="OLR540" s="83"/>
      <c r="OLS540" s="57"/>
      <c r="OLT540" s="56"/>
      <c r="OLU540" s="59"/>
      <c r="OLV540" s="60"/>
      <c r="OLW540" s="61"/>
      <c r="OLX540" s="83"/>
      <c r="OLY540" s="57"/>
      <c r="OLZ540" s="56"/>
      <c r="OMA540" s="59"/>
      <c r="OMB540" s="60"/>
      <c r="OMC540" s="61"/>
      <c r="OMD540" s="83"/>
      <c r="OME540" s="57"/>
      <c r="OMF540" s="56"/>
      <c r="OMG540" s="59"/>
      <c r="OMH540" s="60"/>
      <c r="OMI540" s="61"/>
      <c r="OMJ540" s="83"/>
      <c r="OMK540" s="57"/>
      <c r="OML540" s="56"/>
      <c r="OMM540" s="59"/>
      <c r="OMN540" s="60"/>
      <c r="OMO540" s="61"/>
      <c r="OMP540" s="83"/>
      <c r="OMQ540" s="57"/>
      <c r="OMR540" s="56"/>
      <c r="OMS540" s="59"/>
      <c r="OMT540" s="60"/>
      <c r="OMU540" s="61"/>
      <c r="OMV540" s="83"/>
      <c r="OMW540" s="57"/>
      <c r="OMX540" s="56"/>
      <c r="OMY540" s="59"/>
      <c r="OMZ540" s="60"/>
      <c r="ONA540" s="61"/>
      <c r="ONB540" s="83"/>
      <c r="ONC540" s="57"/>
      <c r="OND540" s="56"/>
      <c r="ONE540" s="59"/>
      <c r="ONF540" s="60"/>
      <c r="ONG540" s="61"/>
      <c r="ONH540" s="83"/>
      <c r="ONI540" s="57"/>
      <c r="ONJ540" s="56"/>
      <c r="ONK540" s="59"/>
      <c r="ONL540" s="60"/>
      <c r="ONM540" s="61"/>
      <c r="ONN540" s="83"/>
      <c r="ONO540" s="57"/>
      <c r="ONP540" s="56"/>
      <c r="ONQ540" s="59"/>
      <c r="ONR540" s="60"/>
      <c r="ONS540" s="61"/>
      <c r="ONT540" s="83"/>
      <c r="ONU540" s="57"/>
      <c r="ONV540" s="56"/>
      <c r="ONW540" s="59"/>
      <c r="ONX540" s="60"/>
      <c r="ONY540" s="61"/>
      <c r="ONZ540" s="83"/>
      <c r="OOA540" s="57"/>
      <c r="OOB540" s="56"/>
      <c r="OOC540" s="59"/>
      <c r="OOD540" s="60"/>
      <c r="OOE540" s="61"/>
      <c r="OOF540" s="83"/>
      <c r="OOG540" s="57"/>
      <c r="OOH540" s="56"/>
      <c r="OOI540" s="59"/>
      <c r="OOJ540" s="60"/>
      <c r="OOK540" s="61"/>
      <c r="OOL540" s="83"/>
      <c r="OOM540" s="57"/>
      <c r="OON540" s="56"/>
      <c r="OOO540" s="59"/>
      <c r="OOP540" s="60"/>
      <c r="OOQ540" s="61"/>
      <c r="OOR540" s="83"/>
      <c r="OOS540" s="57"/>
      <c r="OOT540" s="56"/>
      <c r="OOU540" s="59"/>
      <c r="OOV540" s="60"/>
      <c r="OOW540" s="61"/>
      <c r="OOX540" s="83"/>
      <c r="OOY540" s="57"/>
      <c r="OOZ540" s="56"/>
      <c r="OPA540" s="59"/>
      <c r="OPB540" s="60"/>
      <c r="OPC540" s="61"/>
      <c r="OPD540" s="83"/>
      <c r="OPE540" s="57"/>
      <c r="OPF540" s="56"/>
      <c r="OPG540" s="59"/>
      <c r="OPH540" s="60"/>
      <c r="OPI540" s="61"/>
      <c r="OPJ540" s="83"/>
      <c r="OPK540" s="57"/>
      <c r="OPL540" s="56"/>
      <c r="OPM540" s="59"/>
      <c r="OPN540" s="60"/>
      <c r="OPO540" s="61"/>
      <c r="OPP540" s="83"/>
      <c r="OPQ540" s="57"/>
      <c r="OPR540" s="56"/>
      <c r="OPS540" s="59"/>
      <c r="OPT540" s="60"/>
      <c r="OPU540" s="61"/>
      <c r="OPV540" s="83"/>
      <c r="OPW540" s="57"/>
      <c r="OPX540" s="56"/>
      <c r="OPY540" s="59"/>
      <c r="OPZ540" s="60"/>
      <c r="OQA540" s="61"/>
      <c r="OQB540" s="83"/>
      <c r="OQC540" s="57"/>
      <c r="OQD540" s="56"/>
      <c r="OQE540" s="59"/>
      <c r="OQF540" s="60"/>
      <c r="OQG540" s="61"/>
      <c r="OQH540" s="83"/>
      <c r="OQI540" s="57"/>
      <c r="OQJ540" s="56"/>
      <c r="OQK540" s="59"/>
      <c r="OQL540" s="60"/>
      <c r="OQM540" s="61"/>
      <c r="OQN540" s="83"/>
      <c r="OQO540" s="57"/>
      <c r="OQP540" s="56"/>
      <c r="OQQ540" s="59"/>
      <c r="OQR540" s="60"/>
      <c r="OQS540" s="61"/>
      <c r="OQT540" s="83"/>
      <c r="OQU540" s="57"/>
      <c r="OQV540" s="56"/>
      <c r="OQW540" s="59"/>
      <c r="OQX540" s="60"/>
      <c r="OQY540" s="61"/>
      <c r="OQZ540" s="83"/>
      <c r="ORA540" s="57"/>
      <c r="ORB540" s="56"/>
      <c r="ORC540" s="59"/>
      <c r="ORD540" s="60"/>
      <c r="ORE540" s="61"/>
      <c r="ORF540" s="83"/>
      <c r="ORG540" s="57"/>
      <c r="ORH540" s="56"/>
      <c r="ORI540" s="59"/>
      <c r="ORJ540" s="60"/>
      <c r="ORK540" s="61"/>
      <c r="ORL540" s="83"/>
      <c r="ORM540" s="57"/>
      <c r="ORN540" s="56"/>
      <c r="ORO540" s="59"/>
      <c r="ORP540" s="60"/>
      <c r="ORQ540" s="61"/>
      <c r="ORR540" s="83"/>
      <c r="ORS540" s="57"/>
      <c r="ORT540" s="56"/>
      <c r="ORU540" s="59"/>
      <c r="ORV540" s="60"/>
      <c r="ORW540" s="61"/>
      <c r="ORX540" s="83"/>
      <c r="ORY540" s="57"/>
      <c r="ORZ540" s="56"/>
      <c r="OSA540" s="59"/>
      <c r="OSB540" s="60"/>
      <c r="OSC540" s="61"/>
      <c r="OSD540" s="83"/>
      <c r="OSE540" s="57"/>
      <c r="OSF540" s="56"/>
      <c r="OSG540" s="59"/>
      <c r="OSH540" s="60"/>
      <c r="OSI540" s="61"/>
      <c r="OSJ540" s="83"/>
      <c r="OSK540" s="57"/>
      <c r="OSL540" s="56"/>
      <c r="OSM540" s="59"/>
      <c r="OSN540" s="60"/>
      <c r="OSO540" s="61"/>
      <c r="OSP540" s="83"/>
      <c r="OSQ540" s="57"/>
      <c r="OSR540" s="56"/>
      <c r="OSS540" s="59"/>
      <c r="OST540" s="60"/>
      <c r="OSU540" s="61"/>
      <c r="OSV540" s="83"/>
      <c r="OSW540" s="57"/>
      <c r="OSX540" s="56"/>
      <c r="OSY540" s="59"/>
      <c r="OSZ540" s="60"/>
      <c r="OTA540" s="61"/>
      <c r="OTB540" s="83"/>
      <c r="OTC540" s="57"/>
      <c r="OTD540" s="56"/>
      <c r="OTE540" s="59"/>
      <c r="OTF540" s="60"/>
      <c r="OTG540" s="61"/>
      <c r="OTH540" s="83"/>
      <c r="OTI540" s="57"/>
      <c r="OTJ540" s="56"/>
      <c r="OTK540" s="59"/>
      <c r="OTL540" s="60"/>
      <c r="OTM540" s="61"/>
      <c r="OTN540" s="83"/>
      <c r="OTO540" s="57"/>
      <c r="OTP540" s="56"/>
      <c r="OTQ540" s="59"/>
      <c r="OTR540" s="60"/>
      <c r="OTS540" s="61"/>
      <c r="OTT540" s="83"/>
      <c r="OTU540" s="57"/>
      <c r="OTV540" s="56"/>
      <c r="OTW540" s="59"/>
      <c r="OTX540" s="60"/>
      <c r="OTY540" s="61"/>
      <c r="OTZ540" s="83"/>
      <c r="OUA540" s="57"/>
      <c r="OUB540" s="56"/>
      <c r="OUC540" s="59"/>
      <c r="OUD540" s="60"/>
      <c r="OUE540" s="61"/>
      <c r="OUF540" s="83"/>
      <c r="OUG540" s="57"/>
      <c r="OUH540" s="56"/>
      <c r="OUI540" s="59"/>
      <c r="OUJ540" s="60"/>
      <c r="OUK540" s="61"/>
      <c r="OUL540" s="83"/>
      <c r="OUM540" s="57"/>
      <c r="OUN540" s="56"/>
      <c r="OUO540" s="59"/>
      <c r="OUP540" s="60"/>
      <c r="OUQ540" s="61"/>
      <c r="OUR540" s="83"/>
      <c r="OUS540" s="57"/>
      <c r="OUT540" s="56"/>
      <c r="OUU540" s="59"/>
      <c r="OUV540" s="60"/>
      <c r="OUW540" s="61"/>
      <c r="OUX540" s="83"/>
      <c r="OUY540" s="57"/>
      <c r="OUZ540" s="56"/>
      <c r="OVA540" s="59"/>
      <c r="OVB540" s="60"/>
      <c r="OVC540" s="61"/>
      <c r="OVD540" s="83"/>
      <c r="OVE540" s="57"/>
      <c r="OVF540" s="56"/>
      <c r="OVG540" s="59"/>
      <c r="OVH540" s="60"/>
      <c r="OVI540" s="61"/>
      <c r="OVJ540" s="83"/>
      <c r="OVK540" s="57"/>
      <c r="OVL540" s="56"/>
      <c r="OVM540" s="59"/>
      <c r="OVN540" s="60"/>
      <c r="OVO540" s="61"/>
      <c r="OVP540" s="83"/>
      <c r="OVQ540" s="57"/>
      <c r="OVR540" s="56"/>
      <c r="OVS540" s="59"/>
      <c r="OVT540" s="60"/>
      <c r="OVU540" s="61"/>
      <c r="OVV540" s="83"/>
      <c r="OVW540" s="57"/>
      <c r="OVX540" s="56"/>
      <c r="OVY540" s="59"/>
      <c r="OVZ540" s="60"/>
      <c r="OWA540" s="61"/>
      <c r="OWB540" s="83"/>
      <c r="OWC540" s="57"/>
      <c r="OWD540" s="56"/>
      <c r="OWE540" s="59"/>
      <c r="OWF540" s="60"/>
      <c r="OWG540" s="61"/>
      <c r="OWH540" s="83"/>
      <c r="OWI540" s="57"/>
      <c r="OWJ540" s="56"/>
      <c r="OWK540" s="59"/>
      <c r="OWL540" s="60"/>
      <c r="OWM540" s="61"/>
      <c r="OWN540" s="83"/>
      <c r="OWO540" s="57"/>
      <c r="OWP540" s="56"/>
      <c r="OWQ540" s="59"/>
      <c r="OWR540" s="60"/>
      <c r="OWS540" s="61"/>
      <c r="OWT540" s="83"/>
      <c r="OWU540" s="57"/>
      <c r="OWV540" s="56"/>
      <c r="OWW540" s="59"/>
      <c r="OWX540" s="60"/>
      <c r="OWY540" s="61"/>
      <c r="OWZ540" s="83"/>
      <c r="OXA540" s="57"/>
      <c r="OXB540" s="56"/>
      <c r="OXC540" s="59"/>
      <c r="OXD540" s="60"/>
      <c r="OXE540" s="61"/>
      <c r="OXF540" s="83"/>
      <c r="OXG540" s="57"/>
      <c r="OXH540" s="56"/>
      <c r="OXI540" s="59"/>
      <c r="OXJ540" s="60"/>
      <c r="OXK540" s="61"/>
      <c r="OXL540" s="83"/>
      <c r="OXM540" s="57"/>
      <c r="OXN540" s="56"/>
      <c r="OXO540" s="59"/>
      <c r="OXP540" s="60"/>
      <c r="OXQ540" s="61"/>
      <c r="OXR540" s="83"/>
      <c r="OXS540" s="57"/>
      <c r="OXT540" s="56"/>
      <c r="OXU540" s="59"/>
      <c r="OXV540" s="60"/>
      <c r="OXW540" s="61"/>
      <c r="OXX540" s="83"/>
      <c r="OXY540" s="57"/>
      <c r="OXZ540" s="56"/>
      <c r="OYA540" s="59"/>
      <c r="OYB540" s="60"/>
      <c r="OYC540" s="61"/>
      <c r="OYD540" s="83"/>
      <c r="OYE540" s="57"/>
      <c r="OYF540" s="56"/>
      <c r="OYG540" s="59"/>
      <c r="OYH540" s="60"/>
      <c r="OYI540" s="61"/>
      <c r="OYJ540" s="83"/>
      <c r="OYK540" s="57"/>
      <c r="OYL540" s="56"/>
      <c r="OYM540" s="59"/>
      <c r="OYN540" s="60"/>
      <c r="OYO540" s="61"/>
      <c r="OYP540" s="83"/>
      <c r="OYQ540" s="57"/>
      <c r="OYR540" s="56"/>
      <c r="OYS540" s="59"/>
      <c r="OYT540" s="60"/>
      <c r="OYU540" s="61"/>
      <c r="OYV540" s="83"/>
      <c r="OYW540" s="57"/>
      <c r="OYX540" s="56"/>
      <c r="OYY540" s="59"/>
      <c r="OYZ540" s="60"/>
      <c r="OZA540" s="61"/>
      <c r="OZB540" s="83"/>
      <c r="OZC540" s="57"/>
      <c r="OZD540" s="56"/>
      <c r="OZE540" s="59"/>
      <c r="OZF540" s="60"/>
      <c r="OZG540" s="61"/>
      <c r="OZH540" s="83"/>
      <c r="OZI540" s="57"/>
      <c r="OZJ540" s="56"/>
      <c r="OZK540" s="59"/>
      <c r="OZL540" s="60"/>
      <c r="OZM540" s="61"/>
      <c r="OZN540" s="83"/>
      <c r="OZO540" s="57"/>
      <c r="OZP540" s="56"/>
      <c r="OZQ540" s="59"/>
      <c r="OZR540" s="60"/>
      <c r="OZS540" s="61"/>
      <c r="OZT540" s="83"/>
      <c r="OZU540" s="57"/>
      <c r="OZV540" s="56"/>
      <c r="OZW540" s="59"/>
      <c r="OZX540" s="60"/>
      <c r="OZY540" s="61"/>
      <c r="OZZ540" s="83"/>
      <c r="PAA540" s="57"/>
      <c r="PAB540" s="56"/>
      <c r="PAC540" s="59"/>
      <c r="PAD540" s="60"/>
      <c r="PAE540" s="61"/>
      <c r="PAF540" s="83"/>
      <c r="PAG540" s="57"/>
      <c r="PAH540" s="56"/>
      <c r="PAI540" s="59"/>
      <c r="PAJ540" s="60"/>
      <c r="PAK540" s="61"/>
      <c r="PAL540" s="83"/>
      <c r="PAM540" s="57"/>
      <c r="PAN540" s="56"/>
      <c r="PAO540" s="59"/>
      <c r="PAP540" s="60"/>
      <c r="PAQ540" s="61"/>
      <c r="PAR540" s="83"/>
      <c r="PAS540" s="57"/>
      <c r="PAT540" s="56"/>
      <c r="PAU540" s="59"/>
      <c r="PAV540" s="60"/>
      <c r="PAW540" s="61"/>
      <c r="PAX540" s="83"/>
      <c r="PAY540" s="57"/>
      <c r="PAZ540" s="56"/>
      <c r="PBA540" s="59"/>
      <c r="PBB540" s="60"/>
      <c r="PBC540" s="61"/>
      <c r="PBD540" s="83"/>
      <c r="PBE540" s="57"/>
      <c r="PBF540" s="56"/>
      <c r="PBG540" s="59"/>
      <c r="PBH540" s="60"/>
      <c r="PBI540" s="61"/>
      <c r="PBJ540" s="83"/>
      <c r="PBK540" s="57"/>
      <c r="PBL540" s="56"/>
      <c r="PBM540" s="59"/>
      <c r="PBN540" s="60"/>
      <c r="PBO540" s="61"/>
      <c r="PBP540" s="83"/>
      <c r="PBQ540" s="57"/>
      <c r="PBR540" s="56"/>
      <c r="PBS540" s="59"/>
      <c r="PBT540" s="60"/>
      <c r="PBU540" s="61"/>
      <c r="PBV540" s="83"/>
      <c r="PBW540" s="57"/>
      <c r="PBX540" s="56"/>
      <c r="PBY540" s="59"/>
      <c r="PBZ540" s="60"/>
      <c r="PCA540" s="61"/>
      <c r="PCB540" s="83"/>
      <c r="PCC540" s="57"/>
      <c r="PCD540" s="56"/>
      <c r="PCE540" s="59"/>
      <c r="PCF540" s="60"/>
      <c r="PCG540" s="61"/>
      <c r="PCH540" s="83"/>
      <c r="PCI540" s="57"/>
      <c r="PCJ540" s="56"/>
      <c r="PCK540" s="59"/>
      <c r="PCL540" s="60"/>
      <c r="PCM540" s="61"/>
      <c r="PCN540" s="83"/>
      <c r="PCO540" s="57"/>
      <c r="PCP540" s="56"/>
      <c r="PCQ540" s="59"/>
      <c r="PCR540" s="60"/>
      <c r="PCS540" s="61"/>
      <c r="PCT540" s="83"/>
      <c r="PCU540" s="57"/>
      <c r="PCV540" s="56"/>
      <c r="PCW540" s="59"/>
      <c r="PCX540" s="60"/>
      <c r="PCY540" s="61"/>
      <c r="PCZ540" s="83"/>
      <c r="PDA540" s="57"/>
      <c r="PDB540" s="56"/>
      <c r="PDC540" s="59"/>
      <c r="PDD540" s="60"/>
      <c r="PDE540" s="61"/>
      <c r="PDF540" s="83"/>
      <c r="PDG540" s="57"/>
      <c r="PDH540" s="56"/>
      <c r="PDI540" s="59"/>
      <c r="PDJ540" s="60"/>
      <c r="PDK540" s="61"/>
      <c r="PDL540" s="83"/>
      <c r="PDM540" s="57"/>
      <c r="PDN540" s="56"/>
      <c r="PDO540" s="59"/>
      <c r="PDP540" s="60"/>
      <c r="PDQ540" s="61"/>
      <c r="PDR540" s="83"/>
      <c r="PDS540" s="57"/>
      <c r="PDT540" s="56"/>
      <c r="PDU540" s="59"/>
      <c r="PDV540" s="60"/>
      <c r="PDW540" s="61"/>
      <c r="PDX540" s="83"/>
      <c r="PDY540" s="57"/>
      <c r="PDZ540" s="56"/>
      <c r="PEA540" s="59"/>
      <c r="PEB540" s="60"/>
      <c r="PEC540" s="61"/>
      <c r="PED540" s="83"/>
      <c r="PEE540" s="57"/>
      <c r="PEF540" s="56"/>
      <c r="PEG540" s="59"/>
      <c r="PEH540" s="60"/>
      <c r="PEI540" s="61"/>
      <c r="PEJ540" s="83"/>
      <c r="PEK540" s="57"/>
      <c r="PEL540" s="56"/>
      <c r="PEM540" s="59"/>
      <c r="PEN540" s="60"/>
      <c r="PEO540" s="61"/>
      <c r="PEP540" s="83"/>
      <c r="PEQ540" s="57"/>
      <c r="PER540" s="56"/>
      <c r="PES540" s="59"/>
      <c r="PET540" s="60"/>
      <c r="PEU540" s="61"/>
      <c r="PEV540" s="83"/>
      <c r="PEW540" s="57"/>
      <c r="PEX540" s="56"/>
      <c r="PEY540" s="59"/>
      <c r="PEZ540" s="60"/>
      <c r="PFA540" s="61"/>
      <c r="PFB540" s="83"/>
      <c r="PFC540" s="57"/>
      <c r="PFD540" s="56"/>
      <c r="PFE540" s="59"/>
      <c r="PFF540" s="60"/>
      <c r="PFG540" s="61"/>
      <c r="PFH540" s="83"/>
      <c r="PFI540" s="57"/>
      <c r="PFJ540" s="56"/>
      <c r="PFK540" s="59"/>
      <c r="PFL540" s="60"/>
      <c r="PFM540" s="61"/>
      <c r="PFN540" s="83"/>
      <c r="PFO540" s="57"/>
      <c r="PFP540" s="56"/>
      <c r="PFQ540" s="59"/>
      <c r="PFR540" s="60"/>
      <c r="PFS540" s="61"/>
      <c r="PFT540" s="83"/>
      <c r="PFU540" s="57"/>
      <c r="PFV540" s="56"/>
      <c r="PFW540" s="59"/>
      <c r="PFX540" s="60"/>
      <c r="PFY540" s="61"/>
      <c r="PFZ540" s="83"/>
      <c r="PGA540" s="57"/>
      <c r="PGB540" s="56"/>
      <c r="PGC540" s="59"/>
      <c r="PGD540" s="60"/>
      <c r="PGE540" s="61"/>
      <c r="PGF540" s="83"/>
      <c r="PGG540" s="57"/>
      <c r="PGH540" s="56"/>
      <c r="PGI540" s="59"/>
      <c r="PGJ540" s="60"/>
      <c r="PGK540" s="61"/>
      <c r="PGL540" s="83"/>
      <c r="PGM540" s="57"/>
      <c r="PGN540" s="56"/>
      <c r="PGO540" s="59"/>
      <c r="PGP540" s="60"/>
      <c r="PGQ540" s="61"/>
      <c r="PGR540" s="83"/>
      <c r="PGS540" s="57"/>
      <c r="PGT540" s="56"/>
      <c r="PGU540" s="59"/>
      <c r="PGV540" s="60"/>
      <c r="PGW540" s="61"/>
      <c r="PGX540" s="83"/>
      <c r="PGY540" s="57"/>
      <c r="PGZ540" s="56"/>
      <c r="PHA540" s="59"/>
      <c r="PHB540" s="60"/>
      <c r="PHC540" s="61"/>
      <c r="PHD540" s="83"/>
      <c r="PHE540" s="57"/>
      <c r="PHF540" s="56"/>
      <c r="PHG540" s="59"/>
      <c r="PHH540" s="60"/>
      <c r="PHI540" s="61"/>
      <c r="PHJ540" s="83"/>
      <c r="PHK540" s="57"/>
      <c r="PHL540" s="56"/>
      <c r="PHM540" s="59"/>
      <c r="PHN540" s="60"/>
      <c r="PHO540" s="61"/>
      <c r="PHP540" s="83"/>
      <c r="PHQ540" s="57"/>
      <c r="PHR540" s="56"/>
      <c r="PHS540" s="59"/>
      <c r="PHT540" s="60"/>
      <c r="PHU540" s="61"/>
      <c r="PHV540" s="83"/>
      <c r="PHW540" s="57"/>
      <c r="PHX540" s="56"/>
      <c r="PHY540" s="59"/>
      <c r="PHZ540" s="60"/>
      <c r="PIA540" s="61"/>
      <c r="PIB540" s="83"/>
      <c r="PIC540" s="57"/>
      <c r="PID540" s="56"/>
      <c r="PIE540" s="59"/>
      <c r="PIF540" s="60"/>
      <c r="PIG540" s="61"/>
      <c r="PIH540" s="83"/>
      <c r="PII540" s="57"/>
      <c r="PIJ540" s="56"/>
      <c r="PIK540" s="59"/>
      <c r="PIL540" s="60"/>
      <c r="PIM540" s="61"/>
      <c r="PIN540" s="83"/>
      <c r="PIO540" s="57"/>
      <c r="PIP540" s="56"/>
      <c r="PIQ540" s="59"/>
      <c r="PIR540" s="60"/>
      <c r="PIS540" s="61"/>
      <c r="PIT540" s="83"/>
      <c r="PIU540" s="57"/>
      <c r="PIV540" s="56"/>
      <c r="PIW540" s="59"/>
      <c r="PIX540" s="60"/>
      <c r="PIY540" s="61"/>
      <c r="PIZ540" s="83"/>
      <c r="PJA540" s="57"/>
      <c r="PJB540" s="56"/>
      <c r="PJC540" s="59"/>
      <c r="PJD540" s="60"/>
      <c r="PJE540" s="61"/>
      <c r="PJF540" s="83"/>
      <c r="PJG540" s="57"/>
      <c r="PJH540" s="56"/>
      <c r="PJI540" s="59"/>
      <c r="PJJ540" s="60"/>
      <c r="PJK540" s="61"/>
      <c r="PJL540" s="83"/>
      <c r="PJM540" s="57"/>
      <c r="PJN540" s="56"/>
      <c r="PJO540" s="59"/>
      <c r="PJP540" s="60"/>
      <c r="PJQ540" s="61"/>
      <c r="PJR540" s="83"/>
      <c r="PJS540" s="57"/>
      <c r="PJT540" s="56"/>
      <c r="PJU540" s="59"/>
      <c r="PJV540" s="60"/>
      <c r="PJW540" s="61"/>
      <c r="PJX540" s="83"/>
      <c r="PJY540" s="57"/>
      <c r="PJZ540" s="56"/>
      <c r="PKA540" s="59"/>
      <c r="PKB540" s="60"/>
      <c r="PKC540" s="61"/>
      <c r="PKD540" s="83"/>
      <c r="PKE540" s="57"/>
      <c r="PKF540" s="56"/>
      <c r="PKG540" s="59"/>
      <c r="PKH540" s="60"/>
      <c r="PKI540" s="61"/>
      <c r="PKJ540" s="83"/>
      <c r="PKK540" s="57"/>
      <c r="PKL540" s="56"/>
      <c r="PKM540" s="59"/>
      <c r="PKN540" s="60"/>
      <c r="PKO540" s="61"/>
      <c r="PKP540" s="83"/>
      <c r="PKQ540" s="57"/>
      <c r="PKR540" s="56"/>
      <c r="PKS540" s="59"/>
      <c r="PKT540" s="60"/>
      <c r="PKU540" s="61"/>
      <c r="PKV540" s="83"/>
      <c r="PKW540" s="57"/>
      <c r="PKX540" s="56"/>
      <c r="PKY540" s="59"/>
      <c r="PKZ540" s="60"/>
      <c r="PLA540" s="61"/>
      <c r="PLB540" s="83"/>
      <c r="PLC540" s="57"/>
      <c r="PLD540" s="56"/>
      <c r="PLE540" s="59"/>
      <c r="PLF540" s="60"/>
      <c r="PLG540" s="61"/>
      <c r="PLH540" s="83"/>
      <c r="PLI540" s="57"/>
      <c r="PLJ540" s="56"/>
      <c r="PLK540" s="59"/>
      <c r="PLL540" s="60"/>
      <c r="PLM540" s="61"/>
      <c r="PLN540" s="83"/>
      <c r="PLO540" s="57"/>
      <c r="PLP540" s="56"/>
      <c r="PLQ540" s="59"/>
      <c r="PLR540" s="60"/>
      <c r="PLS540" s="61"/>
      <c r="PLT540" s="83"/>
      <c r="PLU540" s="57"/>
      <c r="PLV540" s="56"/>
      <c r="PLW540" s="59"/>
      <c r="PLX540" s="60"/>
      <c r="PLY540" s="61"/>
      <c r="PLZ540" s="83"/>
      <c r="PMA540" s="57"/>
      <c r="PMB540" s="56"/>
      <c r="PMC540" s="59"/>
      <c r="PMD540" s="60"/>
      <c r="PME540" s="61"/>
      <c r="PMF540" s="83"/>
      <c r="PMG540" s="57"/>
      <c r="PMH540" s="56"/>
      <c r="PMI540" s="59"/>
      <c r="PMJ540" s="60"/>
      <c r="PMK540" s="61"/>
      <c r="PML540" s="83"/>
      <c r="PMM540" s="57"/>
      <c r="PMN540" s="56"/>
      <c r="PMO540" s="59"/>
      <c r="PMP540" s="60"/>
      <c r="PMQ540" s="61"/>
      <c r="PMR540" s="83"/>
      <c r="PMS540" s="57"/>
      <c r="PMT540" s="56"/>
      <c r="PMU540" s="59"/>
      <c r="PMV540" s="60"/>
      <c r="PMW540" s="61"/>
      <c r="PMX540" s="83"/>
      <c r="PMY540" s="57"/>
      <c r="PMZ540" s="56"/>
      <c r="PNA540" s="59"/>
      <c r="PNB540" s="60"/>
      <c r="PNC540" s="61"/>
      <c r="PND540" s="83"/>
      <c r="PNE540" s="57"/>
      <c r="PNF540" s="56"/>
      <c r="PNG540" s="59"/>
      <c r="PNH540" s="60"/>
      <c r="PNI540" s="61"/>
      <c r="PNJ540" s="83"/>
      <c r="PNK540" s="57"/>
      <c r="PNL540" s="56"/>
      <c r="PNM540" s="59"/>
      <c r="PNN540" s="60"/>
      <c r="PNO540" s="61"/>
      <c r="PNP540" s="83"/>
      <c r="PNQ540" s="57"/>
      <c r="PNR540" s="56"/>
      <c r="PNS540" s="59"/>
      <c r="PNT540" s="60"/>
      <c r="PNU540" s="61"/>
      <c r="PNV540" s="83"/>
      <c r="PNW540" s="57"/>
      <c r="PNX540" s="56"/>
      <c r="PNY540" s="59"/>
      <c r="PNZ540" s="60"/>
      <c r="POA540" s="61"/>
      <c r="POB540" s="83"/>
      <c r="POC540" s="57"/>
      <c r="POD540" s="56"/>
      <c r="POE540" s="59"/>
      <c r="POF540" s="60"/>
      <c r="POG540" s="61"/>
      <c r="POH540" s="83"/>
      <c r="POI540" s="57"/>
      <c r="POJ540" s="56"/>
      <c r="POK540" s="59"/>
      <c r="POL540" s="60"/>
      <c r="POM540" s="61"/>
      <c r="PON540" s="83"/>
      <c r="POO540" s="57"/>
      <c r="POP540" s="56"/>
      <c r="POQ540" s="59"/>
      <c r="POR540" s="60"/>
      <c r="POS540" s="61"/>
      <c r="POT540" s="83"/>
      <c r="POU540" s="57"/>
      <c r="POV540" s="56"/>
      <c r="POW540" s="59"/>
      <c r="POX540" s="60"/>
      <c r="POY540" s="61"/>
      <c r="POZ540" s="83"/>
      <c r="PPA540" s="57"/>
      <c r="PPB540" s="56"/>
      <c r="PPC540" s="59"/>
      <c r="PPD540" s="60"/>
      <c r="PPE540" s="61"/>
      <c r="PPF540" s="83"/>
      <c r="PPG540" s="57"/>
      <c r="PPH540" s="56"/>
      <c r="PPI540" s="59"/>
      <c r="PPJ540" s="60"/>
      <c r="PPK540" s="61"/>
      <c r="PPL540" s="83"/>
      <c r="PPM540" s="57"/>
      <c r="PPN540" s="56"/>
      <c r="PPO540" s="59"/>
      <c r="PPP540" s="60"/>
      <c r="PPQ540" s="61"/>
      <c r="PPR540" s="83"/>
      <c r="PPS540" s="57"/>
      <c r="PPT540" s="56"/>
      <c r="PPU540" s="59"/>
      <c r="PPV540" s="60"/>
      <c r="PPW540" s="61"/>
      <c r="PPX540" s="83"/>
      <c r="PPY540" s="57"/>
      <c r="PPZ540" s="56"/>
      <c r="PQA540" s="59"/>
      <c r="PQB540" s="60"/>
      <c r="PQC540" s="61"/>
      <c r="PQD540" s="83"/>
      <c r="PQE540" s="57"/>
      <c r="PQF540" s="56"/>
      <c r="PQG540" s="59"/>
      <c r="PQH540" s="60"/>
      <c r="PQI540" s="61"/>
      <c r="PQJ540" s="83"/>
      <c r="PQK540" s="57"/>
      <c r="PQL540" s="56"/>
      <c r="PQM540" s="59"/>
      <c r="PQN540" s="60"/>
      <c r="PQO540" s="61"/>
      <c r="PQP540" s="83"/>
      <c r="PQQ540" s="57"/>
      <c r="PQR540" s="56"/>
      <c r="PQS540" s="59"/>
      <c r="PQT540" s="60"/>
      <c r="PQU540" s="61"/>
      <c r="PQV540" s="83"/>
      <c r="PQW540" s="57"/>
      <c r="PQX540" s="56"/>
      <c r="PQY540" s="59"/>
      <c r="PQZ540" s="60"/>
      <c r="PRA540" s="61"/>
      <c r="PRB540" s="83"/>
      <c r="PRC540" s="57"/>
      <c r="PRD540" s="56"/>
      <c r="PRE540" s="59"/>
      <c r="PRF540" s="60"/>
      <c r="PRG540" s="61"/>
      <c r="PRH540" s="83"/>
      <c r="PRI540" s="57"/>
      <c r="PRJ540" s="56"/>
      <c r="PRK540" s="59"/>
      <c r="PRL540" s="60"/>
      <c r="PRM540" s="61"/>
      <c r="PRN540" s="83"/>
      <c r="PRO540" s="57"/>
      <c r="PRP540" s="56"/>
      <c r="PRQ540" s="59"/>
      <c r="PRR540" s="60"/>
      <c r="PRS540" s="61"/>
      <c r="PRT540" s="83"/>
      <c r="PRU540" s="57"/>
      <c r="PRV540" s="56"/>
      <c r="PRW540" s="59"/>
      <c r="PRX540" s="60"/>
      <c r="PRY540" s="61"/>
      <c r="PRZ540" s="83"/>
      <c r="PSA540" s="57"/>
      <c r="PSB540" s="56"/>
      <c r="PSC540" s="59"/>
      <c r="PSD540" s="60"/>
      <c r="PSE540" s="61"/>
      <c r="PSF540" s="83"/>
      <c r="PSG540" s="57"/>
      <c r="PSH540" s="56"/>
      <c r="PSI540" s="59"/>
      <c r="PSJ540" s="60"/>
      <c r="PSK540" s="61"/>
      <c r="PSL540" s="83"/>
      <c r="PSM540" s="57"/>
      <c r="PSN540" s="56"/>
      <c r="PSO540" s="59"/>
      <c r="PSP540" s="60"/>
      <c r="PSQ540" s="61"/>
      <c r="PSR540" s="83"/>
      <c r="PSS540" s="57"/>
      <c r="PST540" s="56"/>
      <c r="PSU540" s="59"/>
      <c r="PSV540" s="60"/>
      <c r="PSW540" s="61"/>
      <c r="PSX540" s="83"/>
      <c r="PSY540" s="57"/>
      <c r="PSZ540" s="56"/>
      <c r="PTA540" s="59"/>
      <c r="PTB540" s="60"/>
      <c r="PTC540" s="61"/>
      <c r="PTD540" s="83"/>
      <c r="PTE540" s="57"/>
      <c r="PTF540" s="56"/>
      <c r="PTG540" s="59"/>
      <c r="PTH540" s="60"/>
      <c r="PTI540" s="61"/>
      <c r="PTJ540" s="83"/>
      <c r="PTK540" s="57"/>
      <c r="PTL540" s="56"/>
      <c r="PTM540" s="59"/>
      <c r="PTN540" s="60"/>
      <c r="PTO540" s="61"/>
      <c r="PTP540" s="83"/>
      <c r="PTQ540" s="57"/>
      <c r="PTR540" s="56"/>
      <c r="PTS540" s="59"/>
      <c r="PTT540" s="60"/>
      <c r="PTU540" s="61"/>
      <c r="PTV540" s="83"/>
      <c r="PTW540" s="57"/>
      <c r="PTX540" s="56"/>
      <c r="PTY540" s="59"/>
      <c r="PTZ540" s="60"/>
      <c r="PUA540" s="61"/>
      <c r="PUB540" s="83"/>
      <c r="PUC540" s="57"/>
      <c r="PUD540" s="56"/>
      <c r="PUE540" s="59"/>
      <c r="PUF540" s="60"/>
      <c r="PUG540" s="61"/>
      <c r="PUH540" s="83"/>
      <c r="PUI540" s="57"/>
      <c r="PUJ540" s="56"/>
      <c r="PUK540" s="59"/>
      <c r="PUL540" s="60"/>
      <c r="PUM540" s="61"/>
      <c r="PUN540" s="83"/>
      <c r="PUO540" s="57"/>
      <c r="PUP540" s="56"/>
      <c r="PUQ540" s="59"/>
      <c r="PUR540" s="60"/>
      <c r="PUS540" s="61"/>
      <c r="PUT540" s="83"/>
      <c r="PUU540" s="57"/>
      <c r="PUV540" s="56"/>
      <c r="PUW540" s="59"/>
      <c r="PUX540" s="60"/>
      <c r="PUY540" s="61"/>
      <c r="PUZ540" s="83"/>
      <c r="PVA540" s="57"/>
      <c r="PVB540" s="56"/>
      <c r="PVC540" s="59"/>
      <c r="PVD540" s="60"/>
      <c r="PVE540" s="61"/>
      <c r="PVF540" s="83"/>
      <c r="PVG540" s="57"/>
      <c r="PVH540" s="56"/>
      <c r="PVI540" s="59"/>
      <c r="PVJ540" s="60"/>
      <c r="PVK540" s="61"/>
      <c r="PVL540" s="83"/>
      <c r="PVM540" s="57"/>
      <c r="PVN540" s="56"/>
      <c r="PVO540" s="59"/>
      <c r="PVP540" s="60"/>
      <c r="PVQ540" s="61"/>
      <c r="PVR540" s="83"/>
      <c r="PVS540" s="57"/>
      <c r="PVT540" s="56"/>
      <c r="PVU540" s="59"/>
      <c r="PVV540" s="60"/>
      <c r="PVW540" s="61"/>
      <c r="PVX540" s="83"/>
      <c r="PVY540" s="57"/>
      <c r="PVZ540" s="56"/>
      <c r="PWA540" s="59"/>
      <c r="PWB540" s="60"/>
      <c r="PWC540" s="61"/>
      <c r="PWD540" s="83"/>
      <c r="PWE540" s="57"/>
      <c r="PWF540" s="56"/>
      <c r="PWG540" s="59"/>
      <c r="PWH540" s="60"/>
      <c r="PWI540" s="61"/>
      <c r="PWJ540" s="83"/>
      <c r="PWK540" s="57"/>
      <c r="PWL540" s="56"/>
      <c r="PWM540" s="59"/>
      <c r="PWN540" s="60"/>
      <c r="PWO540" s="61"/>
      <c r="PWP540" s="83"/>
      <c r="PWQ540" s="57"/>
      <c r="PWR540" s="56"/>
      <c r="PWS540" s="59"/>
      <c r="PWT540" s="60"/>
      <c r="PWU540" s="61"/>
      <c r="PWV540" s="83"/>
      <c r="PWW540" s="57"/>
      <c r="PWX540" s="56"/>
      <c r="PWY540" s="59"/>
      <c r="PWZ540" s="60"/>
      <c r="PXA540" s="61"/>
      <c r="PXB540" s="83"/>
      <c r="PXC540" s="57"/>
      <c r="PXD540" s="56"/>
      <c r="PXE540" s="59"/>
      <c r="PXF540" s="60"/>
      <c r="PXG540" s="61"/>
      <c r="PXH540" s="83"/>
      <c r="PXI540" s="57"/>
      <c r="PXJ540" s="56"/>
      <c r="PXK540" s="59"/>
      <c r="PXL540" s="60"/>
      <c r="PXM540" s="61"/>
      <c r="PXN540" s="83"/>
      <c r="PXO540" s="57"/>
      <c r="PXP540" s="56"/>
      <c r="PXQ540" s="59"/>
      <c r="PXR540" s="60"/>
      <c r="PXS540" s="61"/>
      <c r="PXT540" s="83"/>
      <c r="PXU540" s="57"/>
      <c r="PXV540" s="56"/>
      <c r="PXW540" s="59"/>
      <c r="PXX540" s="60"/>
      <c r="PXY540" s="61"/>
      <c r="PXZ540" s="83"/>
      <c r="PYA540" s="57"/>
      <c r="PYB540" s="56"/>
      <c r="PYC540" s="59"/>
      <c r="PYD540" s="60"/>
      <c r="PYE540" s="61"/>
      <c r="PYF540" s="83"/>
      <c r="PYG540" s="57"/>
      <c r="PYH540" s="56"/>
      <c r="PYI540" s="59"/>
      <c r="PYJ540" s="60"/>
      <c r="PYK540" s="61"/>
      <c r="PYL540" s="83"/>
      <c r="PYM540" s="57"/>
      <c r="PYN540" s="56"/>
      <c r="PYO540" s="59"/>
      <c r="PYP540" s="60"/>
      <c r="PYQ540" s="61"/>
      <c r="PYR540" s="83"/>
      <c r="PYS540" s="57"/>
      <c r="PYT540" s="56"/>
      <c r="PYU540" s="59"/>
      <c r="PYV540" s="60"/>
      <c r="PYW540" s="61"/>
      <c r="PYX540" s="83"/>
      <c r="PYY540" s="57"/>
      <c r="PYZ540" s="56"/>
      <c r="PZA540" s="59"/>
      <c r="PZB540" s="60"/>
      <c r="PZC540" s="61"/>
      <c r="PZD540" s="83"/>
      <c r="PZE540" s="57"/>
      <c r="PZF540" s="56"/>
      <c r="PZG540" s="59"/>
      <c r="PZH540" s="60"/>
      <c r="PZI540" s="61"/>
      <c r="PZJ540" s="83"/>
      <c r="PZK540" s="57"/>
      <c r="PZL540" s="56"/>
      <c r="PZM540" s="59"/>
      <c r="PZN540" s="60"/>
      <c r="PZO540" s="61"/>
      <c r="PZP540" s="83"/>
      <c r="PZQ540" s="57"/>
      <c r="PZR540" s="56"/>
      <c r="PZS540" s="59"/>
      <c r="PZT540" s="60"/>
      <c r="PZU540" s="61"/>
      <c r="PZV540" s="83"/>
      <c r="PZW540" s="57"/>
      <c r="PZX540" s="56"/>
      <c r="PZY540" s="59"/>
      <c r="PZZ540" s="60"/>
      <c r="QAA540" s="61"/>
      <c r="QAB540" s="83"/>
      <c r="QAC540" s="57"/>
      <c r="QAD540" s="56"/>
      <c r="QAE540" s="59"/>
      <c r="QAF540" s="60"/>
      <c r="QAG540" s="61"/>
      <c r="QAH540" s="83"/>
      <c r="QAI540" s="57"/>
      <c r="QAJ540" s="56"/>
      <c r="QAK540" s="59"/>
      <c r="QAL540" s="60"/>
      <c r="QAM540" s="61"/>
      <c r="QAN540" s="83"/>
      <c r="QAO540" s="57"/>
      <c r="QAP540" s="56"/>
      <c r="QAQ540" s="59"/>
      <c r="QAR540" s="60"/>
      <c r="QAS540" s="61"/>
      <c r="QAT540" s="83"/>
      <c r="QAU540" s="57"/>
      <c r="QAV540" s="56"/>
      <c r="QAW540" s="59"/>
      <c r="QAX540" s="60"/>
      <c r="QAY540" s="61"/>
      <c r="QAZ540" s="83"/>
      <c r="QBA540" s="57"/>
      <c r="QBB540" s="56"/>
      <c r="QBC540" s="59"/>
      <c r="QBD540" s="60"/>
      <c r="QBE540" s="61"/>
      <c r="QBF540" s="83"/>
      <c r="QBG540" s="57"/>
      <c r="QBH540" s="56"/>
      <c r="QBI540" s="59"/>
      <c r="QBJ540" s="60"/>
      <c r="QBK540" s="61"/>
      <c r="QBL540" s="83"/>
      <c r="QBM540" s="57"/>
      <c r="QBN540" s="56"/>
      <c r="QBO540" s="59"/>
      <c r="QBP540" s="60"/>
      <c r="QBQ540" s="61"/>
      <c r="QBR540" s="83"/>
      <c r="QBS540" s="57"/>
      <c r="QBT540" s="56"/>
      <c r="QBU540" s="59"/>
      <c r="QBV540" s="60"/>
      <c r="QBW540" s="61"/>
      <c r="QBX540" s="83"/>
      <c r="QBY540" s="57"/>
      <c r="QBZ540" s="56"/>
      <c r="QCA540" s="59"/>
      <c r="QCB540" s="60"/>
      <c r="QCC540" s="61"/>
      <c r="QCD540" s="83"/>
      <c r="QCE540" s="57"/>
      <c r="QCF540" s="56"/>
      <c r="QCG540" s="59"/>
      <c r="QCH540" s="60"/>
      <c r="QCI540" s="61"/>
      <c r="QCJ540" s="83"/>
      <c r="QCK540" s="57"/>
      <c r="QCL540" s="56"/>
      <c r="QCM540" s="59"/>
      <c r="QCN540" s="60"/>
      <c r="QCO540" s="61"/>
      <c r="QCP540" s="83"/>
      <c r="QCQ540" s="57"/>
      <c r="QCR540" s="56"/>
      <c r="QCS540" s="59"/>
      <c r="QCT540" s="60"/>
      <c r="QCU540" s="61"/>
      <c r="QCV540" s="83"/>
      <c r="QCW540" s="57"/>
      <c r="QCX540" s="56"/>
      <c r="QCY540" s="59"/>
      <c r="QCZ540" s="60"/>
      <c r="QDA540" s="61"/>
      <c r="QDB540" s="83"/>
      <c r="QDC540" s="57"/>
      <c r="QDD540" s="56"/>
      <c r="QDE540" s="59"/>
      <c r="QDF540" s="60"/>
      <c r="QDG540" s="61"/>
      <c r="QDH540" s="83"/>
      <c r="QDI540" s="57"/>
      <c r="QDJ540" s="56"/>
      <c r="QDK540" s="59"/>
      <c r="QDL540" s="60"/>
      <c r="QDM540" s="61"/>
      <c r="QDN540" s="83"/>
      <c r="QDO540" s="57"/>
      <c r="QDP540" s="56"/>
      <c r="QDQ540" s="59"/>
      <c r="QDR540" s="60"/>
      <c r="QDS540" s="61"/>
      <c r="QDT540" s="83"/>
      <c r="QDU540" s="57"/>
      <c r="QDV540" s="56"/>
      <c r="QDW540" s="59"/>
      <c r="QDX540" s="60"/>
      <c r="QDY540" s="61"/>
      <c r="QDZ540" s="83"/>
      <c r="QEA540" s="57"/>
      <c r="QEB540" s="56"/>
      <c r="QEC540" s="59"/>
      <c r="QED540" s="60"/>
      <c r="QEE540" s="61"/>
      <c r="QEF540" s="83"/>
      <c r="QEG540" s="57"/>
      <c r="QEH540" s="56"/>
      <c r="QEI540" s="59"/>
      <c r="QEJ540" s="60"/>
      <c r="QEK540" s="61"/>
      <c r="QEL540" s="83"/>
      <c r="QEM540" s="57"/>
      <c r="QEN540" s="56"/>
      <c r="QEO540" s="59"/>
      <c r="QEP540" s="60"/>
      <c r="QEQ540" s="61"/>
      <c r="QER540" s="83"/>
      <c r="QES540" s="57"/>
      <c r="QET540" s="56"/>
      <c r="QEU540" s="59"/>
      <c r="QEV540" s="60"/>
      <c r="QEW540" s="61"/>
      <c r="QEX540" s="83"/>
      <c r="QEY540" s="57"/>
      <c r="QEZ540" s="56"/>
      <c r="QFA540" s="59"/>
      <c r="QFB540" s="60"/>
      <c r="QFC540" s="61"/>
      <c r="QFD540" s="83"/>
      <c r="QFE540" s="57"/>
      <c r="QFF540" s="56"/>
      <c r="QFG540" s="59"/>
      <c r="QFH540" s="60"/>
      <c r="QFI540" s="61"/>
      <c r="QFJ540" s="83"/>
      <c r="QFK540" s="57"/>
      <c r="QFL540" s="56"/>
      <c r="QFM540" s="59"/>
      <c r="QFN540" s="60"/>
      <c r="QFO540" s="61"/>
      <c r="QFP540" s="83"/>
      <c r="QFQ540" s="57"/>
      <c r="QFR540" s="56"/>
      <c r="QFS540" s="59"/>
      <c r="QFT540" s="60"/>
      <c r="QFU540" s="61"/>
      <c r="QFV540" s="83"/>
      <c r="QFW540" s="57"/>
      <c r="QFX540" s="56"/>
      <c r="QFY540" s="59"/>
      <c r="QFZ540" s="60"/>
      <c r="QGA540" s="61"/>
      <c r="QGB540" s="83"/>
      <c r="QGC540" s="57"/>
      <c r="QGD540" s="56"/>
      <c r="QGE540" s="59"/>
      <c r="QGF540" s="60"/>
      <c r="QGG540" s="61"/>
      <c r="QGH540" s="83"/>
      <c r="QGI540" s="57"/>
      <c r="QGJ540" s="56"/>
      <c r="QGK540" s="59"/>
      <c r="QGL540" s="60"/>
      <c r="QGM540" s="61"/>
      <c r="QGN540" s="83"/>
      <c r="QGO540" s="57"/>
      <c r="QGP540" s="56"/>
      <c r="QGQ540" s="59"/>
      <c r="QGR540" s="60"/>
      <c r="QGS540" s="61"/>
      <c r="QGT540" s="83"/>
      <c r="QGU540" s="57"/>
      <c r="QGV540" s="56"/>
      <c r="QGW540" s="59"/>
      <c r="QGX540" s="60"/>
      <c r="QGY540" s="61"/>
      <c r="QGZ540" s="83"/>
      <c r="QHA540" s="57"/>
      <c r="QHB540" s="56"/>
      <c r="QHC540" s="59"/>
      <c r="QHD540" s="60"/>
      <c r="QHE540" s="61"/>
      <c r="QHF540" s="83"/>
      <c r="QHG540" s="57"/>
      <c r="QHH540" s="56"/>
      <c r="QHI540" s="59"/>
      <c r="QHJ540" s="60"/>
      <c r="QHK540" s="61"/>
      <c r="QHL540" s="83"/>
      <c r="QHM540" s="57"/>
      <c r="QHN540" s="56"/>
      <c r="QHO540" s="59"/>
      <c r="QHP540" s="60"/>
      <c r="QHQ540" s="61"/>
      <c r="QHR540" s="83"/>
      <c r="QHS540" s="57"/>
      <c r="QHT540" s="56"/>
      <c r="QHU540" s="59"/>
      <c r="QHV540" s="60"/>
      <c r="QHW540" s="61"/>
      <c r="QHX540" s="83"/>
      <c r="QHY540" s="57"/>
      <c r="QHZ540" s="56"/>
      <c r="QIA540" s="59"/>
      <c r="QIB540" s="60"/>
      <c r="QIC540" s="61"/>
      <c r="QID540" s="83"/>
      <c r="QIE540" s="57"/>
      <c r="QIF540" s="56"/>
      <c r="QIG540" s="59"/>
      <c r="QIH540" s="60"/>
      <c r="QII540" s="61"/>
      <c r="QIJ540" s="83"/>
      <c r="QIK540" s="57"/>
      <c r="QIL540" s="56"/>
      <c r="QIM540" s="59"/>
      <c r="QIN540" s="60"/>
      <c r="QIO540" s="61"/>
      <c r="QIP540" s="83"/>
      <c r="QIQ540" s="57"/>
      <c r="QIR540" s="56"/>
      <c r="QIS540" s="59"/>
      <c r="QIT540" s="60"/>
      <c r="QIU540" s="61"/>
      <c r="QIV540" s="83"/>
      <c r="QIW540" s="57"/>
      <c r="QIX540" s="56"/>
      <c r="QIY540" s="59"/>
      <c r="QIZ540" s="60"/>
      <c r="QJA540" s="61"/>
      <c r="QJB540" s="83"/>
      <c r="QJC540" s="57"/>
      <c r="QJD540" s="56"/>
      <c r="QJE540" s="59"/>
      <c r="QJF540" s="60"/>
      <c r="QJG540" s="61"/>
      <c r="QJH540" s="83"/>
      <c r="QJI540" s="57"/>
      <c r="QJJ540" s="56"/>
      <c r="QJK540" s="59"/>
      <c r="QJL540" s="60"/>
      <c r="QJM540" s="61"/>
      <c r="QJN540" s="83"/>
      <c r="QJO540" s="57"/>
      <c r="QJP540" s="56"/>
      <c r="QJQ540" s="59"/>
      <c r="QJR540" s="60"/>
      <c r="QJS540" s="61"/>
      <c r="QJT540" s="83"/>
      <c r="QJU540" s="57"/>
      <c r="QJV540" s="56"/>
      <c r="QJW540" s="59"/>
      <c r="QJX540" s="60"/>
      <c r="QJY540" s="61"/>
      <c r="QJZ540" s="83"/>
      <c r="QKA540" s="57"/>
      <c r="QKB540" s="56"/>
      <c r="QKC540" s="59"/>
      <c r="QKD540" s="60"/>
      <c r="QKE540" s="61"/>
      <c r="QKF540" s="83"/>
      <c r="QKG540" s="57"/>
      <c r="QKH540" s="56"/>
      <c r="QKI540" s="59"/>
      <c r="QKJ540" s="60"/>
      <c r="QKK540" s="61"/>
      <c r="QKL540" s="83"/>
      <c r="QKM540" s="57"/>
      <c r="QKN540" s="56"/>
      <c r="QKO540" s="59"/>
      <c r="QKP540" s="60"/>
      <c r="QKQ540" s="61"/>
      <c r="QKR540" s="83"/>
      <c r="QKS540" s="57"/>
      <c r="QKT540" s="56"/>
      <c r="QKU540" s="59"/>
      <c r="QKV540" s="60"/>
      <c r="QKW540" s="61"/>
      <c r="QKX540" s="83"/>
      <c r="QKY540" s="57"/>
      <c r="QKZ540" s="56"/>
      <c r="QLA540" s="59"/>
      <c r="QLB540" s="60"/>
      <c r="QLC540" s="61"/>
      <c r="QLD540" s="83"/>
      <c r="QLE540" s="57"/>
      <c r="QLF540" s="56"/>
      <c r="QLG540" s="59"/>
      <c r="QLH540" s="60"/>
      <c r="QLI540" s="61"/>
      <c r="QLJ540" s="83"/>
      <c r="QLK540" s="57"/>
      <c r="QLL540" s="56"/>
      <c r="QLM540" s="59"/>
      <c r="QLN540" s="60"/>
      <c r="QLO540" s="61"/>
      <c r="QLP540" s="83"/>
      <c r="QLQ540" s="57"/>
      <c r="QLR540" s="56"/>
      <c r="QLS540" s="59"/>
      <c r="QLT540" s="60"/>
      <c r="QLU540" s="61"/>
      <c r="QLV540" s="83"/>
      <c r="QLW540" s="57"/>
      <c r="QLX540" s="56"/>
      <c r="QLY540" s="59"/>
      <c r="QLZ540" s="60"/>
      <c r="QMA540" s="61"/>
      <c r="QMB540" s="83"/>
      <c r="QMC540" s="57"/>
      <c r="QMD540" s="56"/>
      <c r="QME540" s="59"/>
      <c r="QMF540" s="60"/>
      <c r="QMG540" s="61"/>
      <c r="QMH540" s="83"/>
      <c r="QMI540" s="57"/>
      <c r="QMJ540" s="56"/>
      <c r="QMK540" s="59"/>
      <c r="QML540" s="60"/>
      <c r="QMM540" s="61"/>
      <c r="QMN540" s="83"/>
      <c r="QMO540" s="57"/>
      <c r="QMP540" s="56"/>
      <c r="QMQ540" s="59"/>
      <c r="QMR540" s="60"/>
      <c r="QMS540" s="61"/>
      <c r="QMT540" s="83"/>
      <c r="QMU540" s="57"/>
      <c r="QMV540" s="56"/>
      <c r="QMW540" s="59"/>
      <c r="QMX540" s="60"/>
      <c r="QMY540" s="61"/>
      <c r="QMZ540" s="83"/>
      <c r="QNA540" s="57"/>
      <c r="QNB540" s="56"/>
      <c r="QNC540" s="59"/>
      <c r="QND540" s="60"/>
      <c r="QNE540" s="61"/>
      <c r="QNF540" s="83"/>
      <c r="QNG540" s="57"/>
      <c r="QNH540" s="56"/>
      <c r="QNI540" s="59"/>
      <c r="QNJ540" s="60"/>
      <c r="QNK540" s="61"/>
      <c r="QNL540" s="83"/>
      <c r="QNM540" s="57"/>
      <c r="QNN540" s="56"/>
      <c r="QNO540" s="59"/>
      <c r="QNP540" s="60"/>
      <c r="QNQ540" s="61"/>
      <c r="QNR540" s="83"/>
      <c r="QNS540" s="57"/>
      <c r="QNT540" s="56"/>
      <c r="QNU540" s="59"/>
      <c r="QNV540" s="60"/>
      <c r="QNW540" s="61"/>
      <c r="QNX540" s="83"/>
      <c r="QNY540" s="57"/>
      <c r="QNZ540" s="56"/>
      <c r="QOA540" s="59"/>
      <c r="QOB540" s="60"/>
      <c r="QOC540" s="61"/>
      <c r="QOD540" s="83"/>
      <c r="QOE540" s="57"/>
      <c r="QOF540" s="56"/>
      <c r="QOG540" s="59"/>
      <c r="QOH540" s="60"/>
      <c r="QOI540" s="61"/>
      <c r="QOJ540" s="83"/>
      <c r="QOK540" s="57"/>
      <c r="QOL540" s="56"/>
      <c r="QOM540" s="59"/>
      <c r="QON540" s="60"/>
      <c r="QOO540" s="61"/>
      <c r="QOP540" s="83"/>
      <c r="QOQ540" s="57"/>
      <c r="QOR540" s="56"/>
      <c r="QOS540" s="59"/>
      <c r="QOT540" s="60"/>
      <c r="QOU540" s="61"/>
      <c r="QOV540" s="83"/>
      <c r="QOW540" s="57"/>
      <c r="QOX540" s="56"/>
      <c r="QOY540" s="59"/>
      <c r="QOZ540" s="60"/>
      <c r="QPA540" s="61"/>
      <c r="QPB540" s="83"/>
      <c r="QPC540" s="57"/>
      <c r="QPD540" s="56"/>
      <c r="QPE540" s="59"/>
      <c r="QPF540" s="60"/>
      <c r="QPG540" s="61"/>
      <c r="QPH540" s="83"/>
      <c r="QPI540" s="57"/>
      <c r="QPJ540" s="56"/>
      <c r="QPK540" s="59"/>
      <c r="QPL540" s="60"/>
      <c r="QPM540" s="61"/>
      <c r="QPN540" s="83"/>
      <c r="QPO540" s="57"/>
      <c r="QPP540" s="56"/>
      <c r="QPQ540" s="59"/>
      <c r="QPR540" s="60"/>
      <c r="QPS540" s="61"/>
      <c r="QPT540" s="83"/>
      <c r="QPU540" s="57"/>
      <c r="QPV540" s="56"/>
      <c r="QPW540" s="59"/>
      <c r="QPX540" s="60"/>
      <c r="QPY540" s="61"/>
      <c r="QPZ540" s="83"/>
      <c r="QQA540" s="57"/>
      <c r="QQB540" s="56"/>
      <c r="QQC540" s="59"/>
      <c r="QQD540" s="60"/>
      <c r="QQE540" s="61"/>
      <c r="QQF540" s="83"/>
      <c r="QQG540" s="57"/>
      <c r="QQH540" s="56"/>
      <c r="QQI540" s="59"/>
      <c r="QQJ540" s="60"/>
      <c r="QQK540" s="61"/>
      <c r="QQL540" s="83"/>
      <c r="QQM540" s="57"/>
      <c r="QQN540" s="56"/>
      <c r="QQO540" s="59"/>
      <c r="QQP540" s="60"/>
      <c r="QQQ540" s="61"/>
      <c r="QQR540" s="83"/>
      <c r="QQS540" s="57"/>
      <c r="QQT540" s="56"/>
      <c r="QQU540" s="59"/>
      <c r="QQV540" s="60"/>
      <c r="QQW540" s="61"/>
      <c r="QQX540" s="83"/>
      <c r="QQY540" s="57"/>
      <c r="QQZ540" s="56"/>
      <c r="QRA540" s="59"/>
      <c r="QRB540" s="60"/>
      <c r="QRC540" s="61"/>
      <c r="QRD540" s="83"/>
      <c r="QRE540" s="57"/>
      <c r="QRF540" s="56"/>
      <c r="QRG540" s="59"/>
      <c r="QRH540" s="60"/>
      <c r="QRI540" s="61"/>
      <c r="QRJ540" s="83"/>
      <c r="QRK540" s="57"/>
      <c r="QRL540" s="56"/>
      <c r="QRM540" s="59"/>
      <c r="QRN540" s="60"/>
      <c r="QRO540" s="61"/>
      <c r="QRP540" s="83"/>
      <c r="QRQ540" s="57"/>
      <c r="QRR540" s="56"/>
      <c r="QRS540" s="59"/>
      <c r="QRT540" s="60"/>
      <c r="QRU540" s="61"/>
      <c r="QRV540" s="83"/>
      <c r="QRW540" s="57"/>
      <c r="QRX540" s="56"/>
      <c r="QRY540" s="59"/>
      <c r="QRZ540" s="60"/>
      <c r="QSA540" s="61"/>
      <c r="QSB540" s="83"/>
      <c r="QSC540" s="57"/>
      <c r="QSD540" s="56"/>
      <c r="QSE540" s="59"/>
      <c r="QSF540" s="60"/>
      <c r="QSG540" s="61"/>
      <c r="QSH540" s="83"/>
      <c r="QSI540" s="57"/>
      <c r="QSJ540" s="56"/>
      <c r="QSK540" s="59"/>
      <c r="QSL540" s="60"/>
      <c r="QSM540" s="61"/>
      <c r="QSN540" s="83"/>
      <c r="QSO540" s="57"/>
      <c r="QSP540" s="56"/>
      <c r="QSQ540" s="59"/>
      <c r="QSR540" s="60"/>
      <c r="QSS540" s="61"/>
      <c r="QST540" s="83"/>
      <c r="QSU540" s="57"/>
      <c r="QSV540" s="56"/>
      <c r="QSW540" s="59"/>
      <c r="QSX540" s="60"/>
      <c r="QSY540" s="61"/>
      <c r="QSZ540" s="83"/>
      <c r="QTA540" s="57"/>
      <c r="QTB540" s="56"/>
      <c r="QTC540" s="59"/>
      <c r="QTD540" s="60"/>
      <c r="QTE540" s="61"/>
      <c r="QTF540" s="83"/>
      <c r="QTG540" s="57"/>
      <c r="QTH540" s="56"/>
      <c r="QTI540" s="59"/>
      <c r="QTJ540" s="60"/>
      <c r="QTK540" s="61"/>
      <c r="QTL540" s="83"/>
      <c r="QTM540" s="57"/>
      <c r="QTN540" s="56"/>
      <c r="QTO540" s="59"/>
      <c r="QTP540" s="60"/>
      <c r="QTQ540" s="61"/>
      <c r="QTR540" s="83"/>
      <c r="QTS540" s="57"/>
      <c r="QTT540" s="56"/>
      <c r="QTU540" s="59"/>
      <c r="QTV540" s="60"/>
      <c r="QTW540" s="61"/>
      <c r="QTX540" s="83"/>
      <c r="QTY540" s="57"/>
      <c r="QTZ540" s="56"/>
      <c r="QUA540" s="59"/>
      <c r="QUB540" s="60"/>
      <c r="QUC540" s="61"/>
      <c r="QUD540" s="83"/>
      <c r="QUE540" s="57"/>
      <c r="QUF540" s="56"/>
      <c r="QUG540" s="59"/>
      <c r="QUH540" s="60"/>
      <c r="QUI540" s="61"/>
      <c r="QUJ540" s="83"/>
      <c r="QUK540" s="57"/>
      <c r="QUL540" s="56"/>
      <c r="QUM540" s="59"/>
      <c r="QUN540" s="60"/>
      <c r="QUO540" s="61"/>
      <c r="QUP540" s="83"/>
      <c r="QUQ540" s="57"/>
      <c r="QUR540" s="56"/>
      <c r="QUS540" s="59"/>
      <c r="QUT540" s="60"/>
      <c r="QUU540" s="61"/>
      <c r="QUV540" s="83"/>
      <c r="QUW540" s="57"/>
      <c r="QUX540" s="56"/>
      <c r="QUY540" s="59"/>
      <c r="QUZ540" s="60"/>
      <c r="QVA540" s="61"/>
      <c r="QVB540" s="83"/>
      <c r="QVC540" s="57"/>
      <c r="QVD540" s="56"/>
      <c r="QVE540" s="59"/>
      <c r="QVF540" s="60"/>
      <c r="QVG540" s="61"/>
      <c r="QVH540" s="83"/>
      <c r="QVI540" s="57"/>
      <c r="QVJ540" s="56"/>
      <c r="QVK540" s="59"/>
      <c r="QVL540" s="60"/>
      <c r="QVM540" s="61"/>
      <c r="QVN540" s="83"/>
      <c r="QVO540" s="57"/>
      <c r="QVP540" s="56"/>
      <c r="QVQ540" s="59"/>
      <c r="QVR540" s="60"/>
      <c r="QVS540" s="61"/>
      <c r="QVT540" s="83"/>
      <c r="QVU540" s="57"/>
      <c r="QVV540" s="56"/>
      <c r="QVW540" s="59"/>
      <c r="QVX540" s="60"/>
      <c r="QVY540" s="61"/>
      <c r="QVZ540" s="83"/>
      <c r="QWA540" s="57"/>
      <c r="QWB540" s="56"/>
      <c r="QWC540" s="59"/>
      <c r="QWD540" s="60"/>
      <c r="QWE540" s="61"/>
      <c r="QWF540" s="83"/>
      <c r="QWG540" s="57"/>
      <c r="QWH540" s="56"/>
      <c r="QWI540" s="59"/>
      <c r="QWJ540" s="60"/>
      <c r="QWK540" s="61"/>
      <c r="QWL540" s="83"/>
      <c r="QWM540" s="57"/>
      <c r="QWN540" s="56"/>
      <c r="QWO540" s="59"/>
      <c r="QWP540" s="60"/>
      <c r="QWQ540" s="61"/>
      <c r="QWR540" s="83"/>
      <c r="QWS540" s="57"/>
      <c r="QWT540" s="56"/>
      <c r="QWU540" s="59"/>
      <c r="QWV540" s="60"/>
      <c r="QWW540" s="61"/>
      <c r="QWX540" s="83"/>
      <c r="QWY540" s="57"/>
      <c r="QWZ540" s="56"/>
      <c r="QXA540" s="59"/>
      <c r="QXB540" s="60"/>
      <c r="QXC540" s="61"/>
      <c r="QXD540" s="83"/>
      <c r="QXE540" s="57"/>
      <c r="QXF540" s="56"/>
      <c r="QXG540" s="59"/>
      <c r="QXH540" s="60"/>
      <c r="QXI540" s="61"/>
      <c r="QXJ540" s="83"/>
      <c r="QXK540" s="57"/>
      <c r="QXL540" s="56"/>
      <c r="QXM540" s="59"/>
      <c r="QXN540" s="60"/>
      <c r="QXO540" s="61"/>
      <c r="QXP540" s="83"/>
      <c r="QXQ540" s="57"/>
      <c r="QXR540" s="56"/>
      <c r="QXS540" s="59"/>
      <c r="QXT540" s="60"/>
      <c r="QXU540" s="61"/>
      <c r="QXV540" s="83"/>
      <c r="QXW540" s="57"/>
      <c r="QXX540" s="56"/>
      <c r="QXY540" s="59"/>
      <c r="QXZ540" s="60"/>
      <c r="QYA540" s="61"/>
      <c r="QYB540" s="83"/>
      <c r="QYC540" s="57"/>
      <c r="QYD540" s="56"/>
      <c r="QYE540" s="59"/>
      <c r="QYF540" s="60"/>
      <c r="QYG540" s="61"/>
      <c r="QYH540" s="83"/>
      <c r="QYI540" s="57"/>
      <c r="QYJ540" s="56"/>
      <c r="QYK540" s="59"/>
      <c r="QYL540" s="60"/>
      <c r="QYM540" s="61"/>
      <c r="QYN540" s="83"/>
      <c r="QYO540" s="57"/>
      <c r="QYP540" s="56"/>
      <c r="QYQ540" s="59"/>
      <c r="QYR540" s="60"/>
      <c r="QYS540" s="61"/>
      <c r="QYT540" s="83"/>
      <c r="QYU540" s="57"/>
      <c r="QYV540" s="56"/>
      <c r="QYW540" s="59"/>
      <c r="QYX540" s="60"/>
      <c r="QYY540" s="61"/>
      <c r="QYZ540" s="83"/>
      <c r="QZA540" s="57"/>
      <c r="QZB540" s="56"/>
      <c r="QZC540" s="59"/>
      <c r="QZD540" s="60"/>
      <c r="QZE540" s="61"/>
      <c r="QZF540" s="83"/>
      <c r="QZG540" s="57"/>
      <c r="QZH540" s="56"/>
      <c r="QZI540" s="59"/>
      <c r="QZJ540" s="60"/>
      <c r="QZK540" s="61"/>
      <c r="QZL540" s="83"/>
      <c r="QZM540" s="57"/>
      <c r="QZN540" s="56"/>
      <c r="QZO540" s="59"/>
      <c r="QZP540" s="60"/>
      <c r="QZQ540" s="61"/>
      <c r="QZR540" s="83"/>
      <c r="QZS540" s="57"/>
      <c r="QZT540" s="56"/>
      <c r="QZU540" s="59"/>
      <c r="QZV540" s="60"/>
      <c r="QZW540" s="61"/>
      <c r="QZX540" s="83"/>
      <c r="QZY540" s="57"/>
      <c r="QZZ540" s="56"/>
      <c r="RAA540" s="59"/>
      <c r="RAB540" s="60"/>
      <c r="RAC540" s="61"/>
      <c r="RAD540" s="83"/>
      <c r="RAE540" s="57"/>
      <c r="RAF540" s="56"/>
      <c r="RAG540" s="59"/>
      <c r="RAH540" s="60"/>
      <c r="RAI540" s="61"/>
      <c r="RAJ540" s="83"/>
      <c r="RAK540" s="57"/>
      <c r="RAL540" s="56"/>
      <c r="RAM540" s="59"/>
      <c r="RAN540" s="60"/>
      <c r="RAO540" s="61"/>
      <c r="RAP540" s="83"/>
      <c r="RAQ540" s="57"/>
      <c r="RAR540" s="56"/>
      <c r="RAS540" s="59"/>
      <c r="RAT540" s="60"/>
      <c r="RAU540" s="61"/>
      <c r="RAV540" s="83"/>
      <c r="RAW540" s="57"/>
      <c r="RAX540" s="56"/>
      <c r="RAY540" s="59"/>
      <c r="RAZ540" s="60"/>
      <c r="RBA540" s="61"/>
      <c r="RBB540" s="83"/>
      <c r="RBC540" s="57"/>
      <c r="RBD540" s="56"/>
      <c r="RBE540" s="59"/>
      <c r="RBF540" s="60"/>
      <c r="RBG540" s="61"/>
      <c r="RBH540" s="83"/>
      <c r="RBI540" s="57"/>
      <c r="RBJ540" s="56"/>
      <c r="RBK540" s="59"/>
      <c r="RBL540" s="60"/>
      <c r="RBM540" s="61"/>
      <c r="RBN540" s="83"/>
      <c r="RBO540" s="57"/>
      <c r="RBP540" s="56"/>
      <c r="RBQ540" s="59"/>
      <c r="RBR540" s="60"/>
      <c r="RBS540" s="61"/>
      <c r="RBT540" s="83"/>
      <c r="RBU540" s="57"/>
      <c r="RBV540" s="56"/>
      <c r="RBW540" s="59"/>
      <c r="RBX540" s="60"/>
      <c r="RBY540" s="61"/>
      <c r="RBZ540" s="83"/>
      <c r="RCA540" s="57"/>
      <c r="RCB540" s="56"/>
      <c r="RCC540" s="59"/>
      <c r="RCD540" s="60"/>
      <c r="RCE540" s="61"/>
      <c r="RCF540" s="83"/>
      <c r="RCG540" s="57"/>
      <c r="RCH540" s="56"/>
      <c r="RCI540" s="59"/>
      <c r="RCJ540" s="60"/>
      <c r="RCK540" s="61"/>
      <c r="RCL540" s="83"/>
      <c r="RCM540" s="57"/>
      <c r="RCN540" s="56"/>
      <c r="RCO540" s="59"/>
      <c r="RCP540" s="60"/>
      <c r="RCQ540" s="61"/>
      <c r="RCR540" s="83"/>
      <c r="RCS540" s="57"/>
      <c r="RCT540" s="56"/>
      <c r="RCU540" s="59"/>
      <c r="RCV540" s="60"/>
      <c r="RCW540" s="61"/>
      <c r="RCX540" s="83"/>
      <c r="RCY540" s="57"/>
      <c r="RCZ540" s="56"/>
      <c r="RDA540" s="59"/>
      <c r="RDB540" s="60"/>
      <c r="RDC540" s="61"/>
      <c r="RDD540" s="83"/>
      <c r="RDE540" s="57"/>
      <c r="RDF540" s="56"/>
      <c r="RDG540" s="59"/>
      <c r="RDH540" s="60"/>
      <c r="RDI540" s="61"/>
      <c r="RDJ540" s="83"/>
      <c r="RDK540" s="57"/>
      <c r="RDL540" s="56"/>
      <c r="RDM540" s="59"/>
      <c r="RDN540" s="60"/>
      <c r="RDO540" s="61"/>
      <c r="RDP540" s="83"/>
      <c r="RDQ540" s="57"/>
      <c r="RDR540" s="56"/>
      <c r="RDS540" s="59"/>
      <c r="RDT540" s="60"/>
      <c r="RDU540" s="61"/>
      <c r="RDV540" s="83"/>
      <c r="RDW540" s="57"/>
      <c r="RDX540" s="56"/>
      <c r="RDY540" s="59"/>
      <c r="RDZ540" s="60"/>
      <c r="REA540" s="61"/>
      <c r="REB540" s="83"/>
      <c r="REC540" s="57"/>
      <c r="RED540" s="56"/>
      <c r="REE540" s="59"/>
      <c r="REF540" s="60"/>
      <c r="REG540" s="61"/>
      <c r="REH540" s="83"/>
      <c r="REI540" s="57"/>
      <c r="REJ540" s="56"/>
      <c r="REK540" s="59"/>
      <c r="REL540" s="60"/>
      <c r="REM540" s="61"/>
      <c r="REN540" s="83"/>
      <c r="REO540" s="57"/>
      <c r="REP540" s="56"/>
      <c r="REQ540" s="59"/>
      <c r="RER540" s="60"/>
      <c r="RES540" s="61"/>
      <c r="RET540" s="83"/>
      <c r="REU540" s="57"/>
      <c r="REV540" s="56"/>
      <c r="REW540" s="59"/>
      <c r="REX540" s="60"/>
      <c r="REY540" s="61"/>
      <c r="REZ540" s="83"/>
      <c r="RFA540" s="57"/>
      <c r="RFB540" s="56"/>
      <c r="RFC540" s="59"/>
      <c r="RFD540" s="60"/>
      <c r="RFE540" s="61"/>
      <c r="RFF540" s="83"/>
      <c r="RFG540" s="57"/>
      <c r="RFH540" s="56"/>
      <c r="RFI540" s="59"/>
      <c r="RFJ540" s="60"/>
      <c r="RFK540" s="61"/>
      <c r="RFL540" s="83"/>
      <c r="RFM540" s="57"/>
      <c r="RFN540" s="56"/>
      <c r="RFO540" s="59"/>
      <c r="RFP540" s="60"/>
      <c r="RFQ540" s="61"/>
      <c r="RFR540" s="83"/>
      <c r="RFS540" s="57"/>
      <c r="RFT540" s="56"/>
      <c r="RFU540" s="59"/>
      <c r="RFV540" s="60"/>
      <c r="RFW540" s="61"/>
      <c r="RFX540" s="83"/>
      <c r="RFY540" s="57"/>
      <c r="RFZ540" s="56"/>
      <c r="RGA540" s="59"/>
      <c r="RGB540" s="60"/>
      <c r="RGC540" s="61"/>
      <c r="RGD540" s="83"/>
      <c r="RGE540" s="57"/>
      <c r="RGF540" s="56"/>
      <c r="RGG540" s="59"/>
      <c r="RGH540" s="60"/>
      <c r="RGI540" s="61"/>
      <c r="RGJ540" s="83"/>
      <c r="RGK540" s="57"/>
      <c r="RGL540" s="56"/>
      <c r="RGM540" s="59"/>
      <c r="RGN540" s="60"/>
      <c r="RGO540" s="61"/>
      <c r="RGP540" s="83"/>
      <c r="RGQ540" s="57"/>
      <c r="RGR540" s="56"/>
      <c r="RGS540" s="59"/>
      <c r="RGT540" s="60"/>
      <c r="RGU540" s="61"/>
      <c r="RGV540" s="83"/>
      <c r="RGW540" s="57"/>
      <c r="RGX540" s="56"/>
      <c r="RGY540" s="59"/>
      <c r="RGZ540" s="60"/>
      <c r="RHA540" s="61"/>
      <c r="RHB540" s="83"/>
      <c r="RHC540" s="57"/>
      <c r="RHD540" s="56"/>
      <c r="RHE540" s="59"/>
      <c r="RHF540" s="60"/>
      <c r="RHG540" s="61"/>
      <c r="RHH540" s="83"/>
      <c r="RHI540" s="57"/>
      <c r="RHJ540" s="56"/>
      <c r="RHK540" s="59"/>
      <c r="RHL540" s="60"/>
      <c r="RHM540" s="61"/>
      <c r="RHN540" s="83"/>
      <c r="RHO540" s="57"/>
      <c r="RHP540" s="56"/>
      <c r="RHQ540" s="59"/>
      <c r="RHR540" s="60"/>
      <c r="RHS540" s="61"/>
      <c r="RHT540" s="83"/>
      <c r="RHU540" s="57"/>
      <c r="RHV540" s="56"/>
      <c r="RHW540" s="59"/>
      <c r="RHX540" s="60"/>
      <c r="RHY540" s="61"/>
      <c r="RHZ540" s="83"/>
      <c r="RIA540" s="57"/>
      <c r="RIB540" s="56"/>
      <c r="RIC540" s="59"/>
      <c r="RID540" s="60"/>
      <c r="RIE540" s="61"/>
      <c r="RIF540" s="83"/>
      <c r="RIG540" s="57"/>
      <c r="RIH540" s="56"/>
      <c r="RII540" s="59"/>
      <c r="RIJ540" s="60"/>
      <c r="RIK540" s="61"/>
      <c r="RIL540" s="83"/>
      <c r="RIM540" s="57"/>
      <c r="RIN540" s="56"/>
      <c r="RIO540" s="59"/>
      <c r="RIP540" s="60"/>
      <c r="RIQ540" s="61"/>
      <c r="RIR540" s="83"/>
      <c r="RIS540" s="57"/>
      <c r="RIT540" s="56"/>
      <c r="RIU540" s="59"/>
      <c r="RIV540" s="60"/>
      <c r="RIW540" s="61"/>
      <c r="RIX540" s="83"/>
      <c r="RIY540" s="57"/>
      <c r="RIZ540" s="56"/>
      <c r="RJA540" s="59"/>
      <c r="RJB540" s="60"/>
      <c r="RJC540" s="61"/>
      <c r="RJD540" s="83"/>
      <c r="RJE540" s="57"/>
      <c r="RJF540" s="56"/>
      <c r="RJG540" s="59"/>
      <c r="RJH540" s="60"/>
      <c r="RJI540" s="61"/>
      <c r="RJJ540" s="83"/>
      <c r="RJK540" s="57"/>
      <c r="RJL540" s="56"/>
      <c r="RJM540" s="59"/>
      <c r="RJN540" s="60"/>
      <c r="RJO540" s="61"/>
      <c r="RJP540" s="83"/>
      <c r="RJQ540" s="57"/>
      <c r="RJR540" s="56"/>
      <c r="RJS540" s="59"/>
      <c r="RJT540" s="60"/>
      <c r="RJU540" s="61"/>
      <c r="RJV540" s="83"/>
      <c r="RJW540" s="57"/>
      <c r="RJX540" s="56"/>
      <c r="RJY540" s="59"/>
      <c r="RJZ540" s="60"/>
      <c r="RKA540" s="61"/>
      <c r="RKB540" s="83"/>
      <c r="RKC540" s="57"/>
      <c r="RKD540" s="56"/>
      <c r="RKE540" s="59"/>
      <c r="RKF540" s="60"/>
      <c r="RKG540" s="61"/>
      <c r="RKH540" s="83"/>
      <c r="RKI540" s="57"/>
      <c r="RKJ540" s="56"/>
      <c r="RKK540" s="59"/>
      <c r="RKL540" s="60"/>
      <c r="RKM540" s="61"/>
      <c r="RKN540" s="83"/>
      <c r="RKO540" s="57"/>
      <c r="RKP540" s="56"/>
      <c r="RKQ540" s="59"/>
      <c r="RKR540" s="60"/>
      <c r="RKS540" s="61"/>
      <c r="RKT540" s="83"/>
      <c r="RKU540" s="57"/>
      <c r="RKV540" s="56"/>
      <c r="RKW540" s="59"/>
      <c r="RKX540" s="60"/>
      <c r="RKY540" s="61"/>
      <c r="RKZ540" s="83"/>
      <c r="RLA540" s="57"/>
      <c r="RLB540" s="56"/>
      <c r="RLC540" s="59"/>
      <c r="RLD540" s="60"/>
      <c r="RLE540" s="61"/>
      <c r="RLF540" s="83"/>
      <c r="RLG540" s="57"/>
      <c r="RLH540" s="56"/>
      <c r="RLI540" s="59"/>
      <c r="RLJ540" s="60"/>
      <c r="RLK540" s="61"/>
      <c r="RLL540" s="83"/>
      <c r="RLM540" s="57"/>
      <c r="RLN540" s="56"/>
      <c r="RLO540" s="59"/>
      <c r="RLP540" s="60"/>
      <c r="RLQ540" s="61"/>
      <c r="RLR540" s="83"/>
      <c r="RLS540" s="57"/>
      <c r="RLT540" s="56"/>
      <c r="RLU540" s="59"/>
      <c r="RLV540" s="60"/>
      <c r="RLW540" s="61"/>
      <c r="RLX540" s="83"/>
      <c r="RLY540" s="57"/>
      <c r="RLZ540" s="56"/>
      <c r="RMA540" s="59"/>
      <c r="RMB540" s="60"/>
      <c r="RMC540" s="61"/>
      <c r="RMD540" s="83"/>
      <c r="RME540" s="57"/>
      <c r="RMF540" s="56"/>
      <c r="RMG540" s="59"/>
      <c r="RMH540" s="60"/>
      <c r="RMI540" s="61"/>
      <c r="RMJ540" s="83"/>
      <c r="RMK540" s="57"/>
      <c r="RML540" s="56"/>
      <c r="RMM540" s="59"/>
      <c r="RMN540" s="60"/>
      <c r="RMO540" s="61"/>
      <c r="RMP540" s="83"/>
      <c r="RMQ540" s="57"/>
      <c r="RMR540" s="56"/>
      <c r="RMS540" s="59"/>
      <c r="RMT540" s="60"/>
      <c r="RMU540" s="61"/>
      <c r="RMV540" s="83"/>
      <c r="RMW540" s="57"/>
      <c r="RMX540" s="56"/>
      <c r="RMY540" s="59"/>
      <c r="RMZ540" s="60"/>
      <c r="RNA540" s="61"/>
      <c r="RNB540" s="83"/>
      <c r="RNC540" s="57"/>
      <c r="RND540" s="56"/>
      <c r="RNE540" s="59"/>
      <c r="RNF540" s="60"/>
      <c r="RNG540" s="61"/>
      <c r="RNH540" s="83"/>
      <c r="RNI540" s="57"/>
      <c r="RNJ540" s="56"/>
      <c r="RNK540" s="59"/>
      <c r="RNL540" s="60"/>
      <c r="RNM540" s="61"/>
      <c r="RNN540" s="83"/>
      <c r="RNO540" s="57"/>
      <c r="RNP540" s="56"/>
      <c r="RNQ540" s="59"/>
      <c r="RNR540" s="60"/>
      <c r="RNS540" s="61"/>
      <c r="RNT540" s="83"/>
      <c r="RNU540" s="57"/>
      <c r="RNV540" s="56"/>
      <c r="RNW540" s="59"/>
      <c r="RNX540" s="60"/>
      <c r="RNY540" s="61"/>
      <c r="RNZ540" s="83"/>
      <c r="ROA540" s="57"/>
      <c r="ROB540" s="56"/>
      <c r="ROC540" s="59"/>
      <c r="ROD540" s="60"/>
      <c r="ROE540" s="61"/>
      <c r="ROF540" s="83"/>
      <c r="ROG540" s="57"/>
      <c r="ROH540" s="56"/>
      <c r="ROI540" s="59"/>
      <c r="ROJ540" s="60"/>
      <c r="ROK540" s="61"/>
      <c r="ROL540" s="83"/>
      <c r="ROM540" s="57"/>
      <c r="RON540" s="56"/>
      <c r="ROO540" s="59"/>
      <c r="ROP540" s="60"/>
      <c r="ROQ540" s="61"/>
      <c r="ROR540" s="83"/>
      <c r="ROS540" s="57"/>
      <c r="ROT540" s="56"/>
      <c r="ROU540" s="59"/>
      <c r="ROV540" s="60"/>
      <c r="ROW540" s="61"/>
      <c r="ROX540" s="83"/>
      <c r="ROY540" s="57"/>
      <c r="ROZ540" s="56"/>
      <c r="RPA540" s="59"/>
      <c r="RPB540" s="60"/>
      <c r="RPC540" s="61"/>
      <c r="RPD540" s="83"/>
      <c r="RPE540" s="57"/>
      <c r="RPF540" s="56"/>
      <c r="RPG540" s="59"/>
      <c r="RPH540" s="60"/>
      <c r="RPI540" s="61"/>
      <c r="RPJ540" s="83"/>
      <c r="RPK540" s="57"/>
      <c r="RPL540" s="56"/>
      <c r="RPM540" s="59"/>
      <c r="RPN540" s="60"/>
      <c r="RPO540" s="61"/>
      <c r="RPP540" s="83"/>
      <c r="RPQ540" s="57"/>
      <c r="RPR540" s="56"/>
      <c r="RPS540" s="59"/>
      <c r="RPT540" s="60"/>
      <c r="RPU540" s="61"/>
      <c r="RPV540" s="83"/>
      <c r="RPW540" s="57"/>
      <c r="RPX540" s="56"/>
      <c r="RPY540" s="59"/>
      <c r="RPZ540" s="60"/>
      <c r="RQA540" s="61"/>
      <c r="RQB540" s="83"/>
      <c r="RQC540" s="57"/>
      <c r="RQD540" s="56"/>
      <c r="RQE540" s="59"/>
      <c r="RQF540" s="60"/>
      <c r="RQG540" s="61"/>
      <c r="RQH540" s="83"/>
      <c r="RQI540" s="57"/>
      <c r="RQJ540" s="56"/>
      <c r="RQK540" s="59"/>
      <c r="RQL540" s="60"/>
      <c r="RQM540" s="61"/>
      <c r="RQN540" s="83"/>
      <c r="RQO540" s="57"/>
      <c r="RQP540" s="56"/>
      <c r="RQQ540" s="59"/>
      <c r="RQR540" s="60"/>
      <c r="RQS540" s="61"/>
      <c r="RQT540" s="83"/>
      <c r="RQU540" s="57"/>
      <c r="RQV540" s="56"/>
      <c r="RQW540" s="59"/>
      <c r="RQX540" s="60"/>
      <c r="RQY540" s="61"/>
      <c r="RQZ540" s="83"/>
      <c r="RRA540" s="57"/>
      <c r="RRB540" s="56"/>
      <c r="RRC540" s="59"/>
      <c r="RRD540" s="60"/>
      <c r="RRE540" s="61"/>
      <c r="RRF540" s="83"/>
      <c r="RRG540" s="57"/>
      <c r="RRH540" s="56"/>
      <c r="RRI540" s="59"/>
      <c r="RRJ540" s="60"/>
      <c r="RRK540" s="61"/>
      <c r="RRL540" s="83"/>
      <c r="RRM540" s="57"/>
      <c r="RRN540" s="56"/>
      <c r="RRO540" s="59"/>
      <c r="RRP540" s="60"/>
      <c r="RRQ540" s="61"/>
      <c r="RRR540" s="83"/>
      <c r="RRS540" s="57"/>
      <c r="RRT540" s="56"/>
      <c r="RRU540" s="59"/>
      <c r="RRV540" s="60"/>
      <c r="RRW540" s="61"/>
      <c r="RRX540" s="83"/>
      <c r="RRY540" s="57"/>
      <c r="RRZ540" s="56"/>
      <c r="RSA540" s="59"/>
      <c r="RSB540" s="60"/>
      <c r="RSC540" s="61"/>
      <c r="RSD540" s="83"/>
      <c r="RSE540" s="57"/>
      <c r="RSF540" s="56"/>
      <c r="RSG540" s="59"/>
      <c r="RSH540" s="60"/>
      <c r="RSI540" s="61"/>
      <c r="RSJ540" s="83"/>
      <c r="RSK540" s="57"/>
      <c r="RSL540" s="56"/>
      <c r="RSM540" s="59"/>
      <c r="RSN540" s="60"/>
      <c r="RSO540" s="61"/>
      <c r="RSP540" s="83"/>
      <c r="RSQ540" s="57"/>
      <c r="RSR540" s="56"/>
      <c r="RSS540" s="59"/>
      <c r="RST540" s="60"/>
      <c r="RSU540" s="61"/>
      <c r="RSV540" s="83"/>
      <c r="RSW540" s="57"/>
      <c r="RSX540" s="56"/>
      <c r="RSY540" s="59"/>
      <c r="RSZ540" s="60"/>
      <c r="RTA540" s="61"/>
      <c r="RTB540" s="83"/>
      <c r="RTC540" s="57"/>
      <c r="RTD540" s="56"/>
      <c r="RTE540" s="59"/>
      <c r="RTF540" s="60"/>
      <c r="RTG540" s="61"/>
      <c r="RTH540" s="83"/>
      <c r="RTI540" s="57"/>
      <c r="RTJ540" s="56"/>
      <c r="RTK540" s="59"/>
      <c r="RTL540" s="60"/>
      <c r="RTM540" s="61"/>
      <c r="RTN540" s="83"/>
      <c r="RTO540" s="57"/>
      <c r="RTP540" s="56"/>
      <c r="RTQ540" s="59"/>
      <c r="RTR540" s="60"/>
      <c r="RTS540" s="61"/>
      <c r="RTT540" s="83"/>
      <c r="RTU540" s="57"/>
      <c r="RTV540" s="56"/>
      <c r="RTW540" s="59"/>
      <c r="RTX540" s="60"/>
      <c r="RTY540" s="61"/>
      <c r="RTZ540" s="83"/>
      <c r="RUA540" s="57"/>
      <c r="RUB540" s="56"/>
      <c r="RUC540" s="59"/>
      <c r="RUD540" s="60"/>
      <c r="RUE540" s="61"/>
      <c r="RUF540" s="83"/>
      <c r="RUG540" s="57"/>
      <c r="RUH540" s="56"/>
      <c r="RUI540" s="59"/>
      <c r="RUJ540" s="60"/>
      <c r="RUK540" s="61"/>
      <c r="RUL540" s="83"/>
      <c r="RUM540" s="57"/>
      <c r="RUN540" s="56"/>
      <c r="RUO540" s="59"/>
      <c r="RUP540" s="60"/>
      <c r="RUQ540" s="61"/>
      <c r="RUR540" s="83"/>
      <c r="RUS540" s="57"/>
      <c r="RUT540" s="56"/>
      <c r="RUU540" s="59"/>
      <c r="RUV540" s="60"/>
      <c r="RUW540" s="61"/>
      <c r="RUX540" s="83"/>
      <c r="RUY540" s="57"/>
      <c r="RUZ540" s="56"/>
      <c r="RVA540" s="59"/>
      <c r="RVB540" s="60"/>
      <c r="RVC540" s="61"/>
      <c r="RVD540" s="83"/>
      <c r="RVE540" s="57"/>
      <c r="RVF540" s="56"/>
      <c r="RVG540" s="59"/>
      <c r="RVH540" s="60"/>
      <c r="RVI540" s="61"/>
      <c r="RVJ540" s="83"/>
      <c r="RVK540" s="57"/>
      <c r="RVL540" s="56"/>
      <c r="RVM540" s="59"/>
      <c r="RVN540" s="60"/>
      <c r="RVO540" s="61"/>
      <c r="RVP540" s="83"/>
      <c r="RVQ540" s="57"/>
      <c r="RVR540" s="56"/>
      <c r="RVS540" s="59"/>
      <c r="RVT540" s="60"/>
      <c r="RVU540" s="61"/>
      <c r="RVV540" s="83"/>
      <c r="RVW540" s="57"/>
      <c r="RVX540" s="56"/>
      <c r="RVY540" s="59"/>
      <c r="RVZ540" s="60"/>
      <c r="RWA540" s="61"/>
      <c r="RWB540" s="83"/>
      <c r="RWC540" s="57"/>
      <c r="RWD540" s="56"/>
      <c r="RWE540" s="59"/>
      <c r="RWF540" s="60"/>
      <c r="RWG540" s="61"/>
      <c r="RWH540" s="83"/>
      <c r="RWI540" s="57"/>
      <c r="RWJ540" s="56"/>
      <c r="RWK540" s="59"/>
      <c r="RWL540" s="60"/>
      <c r="RWM540" s="61"/>
      <c r="RWN540" s="83"/>
      <c r="RWO540" s="57"/>
      <c r="RWP540" s="56"/>
      <c r="RWQ540" s="59"/>
      <c r="RWR540" s="60"/>
      <c r="RWS540" s="61"/>
      <c r="RWT540" s="83"/>
      <c r="RWU540" s="57"/>
      <c r="RWV540" s="56"/>
      <c r="RWW540" s="59"/>
      <c r="RWX540" s="60"/>
      <c r="RWY540" s="61"/>
      <c r="RWZ540" s="83"/>
      <c r="RXA540" s="57"/>
      <c r="RXB540" s="56"/>
      <c r="RXC540" s="59"/>
      <c r="RXD540" s="60"/>
      <c r="RXE540" s="61"/>
      <c r="RXF540" s="83"/>
      <c r="RXG540" s="57"/>
      <c r="RXH540" s="56"/>
      <c r="RXI540" s="59"/>
      <c r="RXJ540" s="60"/>
      <c r="RXK540" s="61"/>
      <c r="RXL540" s="83"/>
      <c r="RXM540" s="57"/>
      <c r="RXN540" s="56"/>
      <c r="RXO540" s="59"/>
      <c r="RXP540" s="60"/>
      <c r="RXQ540" s="61"/>
      <c r="RXR540" s="83"/>
      <c r="RXS540" s="57"/>
      <c r="RXT540" s="56"/>
      <c r="RXU540" s="59"/>
      <c r="RXV540" s="60"/>
      <c r="RXW540" s="61"/>
      <c r="RXX540" s="83"/>
      <c r="RXY540" s="57"/>
      <c r="RXZ540" s="56"/>
      <c r="RYA540" s="59"/>
      <c r="RYB540" s="60"/>
      <c r="RYC540" s="61"/>
      <c r="RYD540" s="83"/>
      <c r="RYE540" s="57"/>
      <c r="RYF540" s="56"/>
      <c r="RYG540" s="59"/>
      <c r="RYH540" s="60"/>
      <c r="RYI540" s="61"/>
      <c r="RYJ540" s="83"/>
      <c r="RYK540" s="57"/>
      <c r="RYL540" s="56"/>
      <c r="RYM540" s="59"/>
      <c r="RYN540" s="60"/>
      <c r="RYO540" s="61"/>
      <c r="RYP540" s="83"/>
      <c r="RYQ540" s="57"/>
      <c r="RYR540" s="56"/>
      <c r="RYS540" s="59"/>
      <c r="RYT540" s="60"/>
      <c r="RYU540" s="61"/>
      <c r="RYV540" s="83"/>
      <c r="RYW540" s="57"/>
      <c r="RYX540" s="56"/>
      <c r="RYY540" s="59"/>
      <c r="RYZ540" s="60"/>
      <c r="RZA540" s="61"/>
      <c r="RZB540" s="83"/>
      <c r="RZC540" s="57"/>
      <c r="RZD540" s="56"/>
      <c r="RZE540" s="59"/>
      <c r="RZF540" s="60"/>
      <c r="RZG540" s="61"/>
      <c r="RZH540" s="83"/>
      <c r="RZI540" s="57"/>
      <c r="RZJ540" s="56"/>
      <c r="RZK540" s="59"/>
      <c r="RZL540" s="60"/>
      <c r="RZM540" s="61"/>
      <c r="RZN540" s="83"/>
      <c r="RZO540" s="57"/>
      <c r="RZP540" s="56"/>
      <c r="RZQ540" s="59"/>
      <c r="RZR540" s="60"/>
      <c r="RZS540" s="61"/>
      <c r="RZT540" s="83"/>
      <c r="RZU540" s="57"/>
      <c r="RZV540" s="56"/>
      <c r="RZW540" s="59"/>
      <c r="RZX540" s="60"/>
      <c r="RZY540" s="61"/>
      <c r="RZZ540" s="83"/>
      <c r="SAA540" s="57"/>
      <c r="SAB540" s="56"/>
      <c r="SAC540" s="59"/>
      <c r="SAD540" s="60"/>
      <c r="SAE540" s="61"/>
      <c r="SAF540" s="83"/>
      <c r="SAG540" s="57"/>
      <c r="SAH540" s="56"/>
      <c r="SAI540" s="59"/>
      <c r="SAJ540" s="60"/>
      <c r="SAK540" s="61"/>
      <c r="SAL540" s="83"/>
      <c r="SAM540" s="57"/>
      <c r="SAN540" s="56"/>
      <c r="SAO540" s="59"/>
      <c r="SAP540" s="60"/>
      <c r="SAQ540" s="61"/>
      <c r="SAR540" s="83"/>
      <c r="SAS540" s="57"/>
      <c r="SAT540" s="56"/>
      <c r="SAU540" s="59"/>
      <c r="SAV540" s="60"/>
      <c r="SAW540" s="61"/>
      <c r="SAX540" s="83"/>
      <c r="SAY540" s="57"/>
      <c r="SAZ540" s="56"/>
      <c r="SBA540" s="59"/>
      <c r="SBB540" s="60"/>
      <c r="SBC540" s="61"/>
      <c r="SBD540" s="83"/>
      <c r="SBE540" s="57"/>
      <c r="SBF540" s="56"/>
      <c r="SBG540" s="59"/>
      <c r="SBH540" s="60"/>
      <c r="SBI540" s="61"/>
      <c r="SBJ540" s="83"/>
      <c r="SBK540" s="57"/>
      <c r="SBL540" s="56"/>
      <c r="SBM540" s="59"/>
      <c r="SBN540" s="60"/>
      <c r="SBO540" s="61"/>
      <c r="SBP540" s="83"/>
      <c r="SBQ540" s="57"/>
      <c r="SBR540" s="56"/>
      <c r="SBS540" s="59"/>
      <c r="SBT540" s="60"/>
      <c r="SBU540" s="61"/>
      <c r="SBV540" s="83"/>
      <c r="SBW540" s="57"/>
      <c r="SBX540" s="56"/>
      <c r="SBY540" s="59"/>
      <c r="SBZ540" s="60"/>
      <c r="SCA540" s="61"/>
      <c r="SCB540" s="83"/>
      <c r="SCC540" s="57"/>
      <c r="SCD540" s="56"/>
      <c r="SCE540" s="59"/>
      <c r="SCF540" s="60"/>
      <c r="SCG540" s="61"/>
      <c r="SCH540" s="83"/>
      <c r="SCI540" s="57"/>
      <c r="SCJ540" s="56"/>
      <c r="SCK540" s="59"/>
      <c r="SCL540" s="60"/>
      <c r="SCM540" s="61"/>
      <c r="SCN540" s="83"/>
      <c r="SCO540" s="57"/>
      <c r="SCP540" s="56"/>
      <c r="SCQ540" s="59"/>
      <c r="SCR540" s="60"/>
      <c r="SCS540" s="61"/>
      <c r="SCT540" s="83"/>
      <c r="SCU540" s="57"/>
      <c r="SCV540" s="56"/>
      <c r="SCW540" s="59"/>
      <c r="SCX540" s="60"/>
      <c r="SCY540" s="61"/>
      <c r="SCZ540" s="83"/>
      <c r="SDA540" s="57"/>
      <c r="SDB540" s="56"/>
      <c r="SDC540" s="59"/>
      <c r="SDD540" s="60"/>
      <c r="SDE540" s="61"/>
      <c r="SDF540" s="83"/>
      <c r="SDG540" s="57"/>
      <c r="SDH540" s="56"/>
      <c r="SDI540" s="59"/>
      <c r="SDJ540" s="60"/>
      <c r="SDK540" s="61"/>
      <c r="SDL540" s="83"/>
      <c r="SDM540" s="57"/>
      <c r="SDN540" s="56"/>
      <c r="SDO540" s="59"/>
      <c r="SDP540" s="60"/>
      <c r="SDQ540" s="61"/>
      <c r="SDR540" s="83"/>
      <c r="SDS540" s="57"/>
      <c r="SDT540" s="56"/>
      <c r="SDU540" s="59"/>
      <c r="SDV540" s="60"/>
      <c r="SDW540" s="61"/>
      <c r="SDX540" s="83"/>
      <c r="SDY540" s="57"/>
      <c r="SDZ540" s="56"/>
      <c r="SEA540" s="59"/>
      <c r="SEB540" s="60"/>
      <c r="SEC540" s="61"/>
      <c r="SED540" s="83"/>
      <c r="SEE540" s="57"/>
      <c r="SEF540" s="56"/>
      <c r="SEG540" s="59"/>
      <c r="SEH540" s="60"/>
      <c r="SEI540" s="61"/>
      <c r="SEJ540" s="83"/>
      <c r="SEK540" s="57"/>
      <c r="SEL540" s="56"/>
      <c r="SEM540" s="59"/>
      <c r="SEN540" s="60"/>
      <c r="SEO540" s="61"/>
      <c r="SEP540" s="83"/>
      <c r="SEQ540" s="57"/>
      <c r="SER540" s="56"/>
      <c r="SES540" s="59"/>
      <c r="SET540" s="60"/>
      <c r="SEU540" s="61"/>
      <c r="SEV540" s="83"/>
      <c r="SEW540" s="57"/>
      <c r="SEX540" s="56"/>
      <c r="SEY540" s="59"/>
      <c r="SEZ540" s="60"/>
      <c r="SFA540" s="61"/>
      <c r="SFB540" s="83"/>
      <c r="SFC540" s="57"/>
      <c r="SFD540" s="56"/>
      <c r="SFE540" s="59"/>
      <c r="SFF540" s="60"/>
      <c r="SFG540" s="61"/>
      <c r="SFH540" s="83"/>
      <c r="SFI540" s="57"/>
      <c r="SFJ540" s="56"/>
      <c r="SFK540" s="59"/>
      <c r="SFL540" s="60"/>
      <c r="SFM540" s="61"/>
      <c r="SFN540" s="83"/>
      <c r="SFO540" s="57"/>
      <c r="SFP540" s="56"/>
      <c r="SFQ540" s="59"/>
      <c r="SFR540" s="60"/>
      <c r="SFS540" s="61"/>
      <c r="SFT540" s="83"/>
      <c r="SFU540" s="57"/>
      <c r="SFV540" s="56"/>
      <c r="SFW540" s="59"/>
      <c r="SFX540" s="60"/>
      <c r="SFY540" s="61"/>
      <c r="SFZ540" s="83"/>
      <c r="SGA540" s="57"/>
      <c r="SGB540" s="56"/>
      <c r="SGC540" s="59"/>
      <c r="SGD540" s="60"/>
      <c r="SGE540" s="61"/>
      <c r="SGF540" s="83"/>
      <c r="SGG540" s="57"/>
      <c r="SGH540" s="56"/>
      <c r="SGI540" s="59"/>
      <c r="SGJ540" s="60"/>
      <c r="SGK540" s="61"/>
      <c r="SGL540" s="83"/>
      <c r="SGM540" s="57"/>
      <c r="SGN540" s="56"/>
      <c r="SGO540" s="59"/>
      <c r="SGP540" s="60"/>
      <c r="SGQ540" s="61"/>
      <c r="SGR540" s="83"/>
      <c r="SGS540" s="57"/>
      <c r="SGT540" s="56"/>
      <c r="SGU540" s="59"/>
      <c r="SGV540" s="60"/>
      <c r="SGW540" s="61"/>
      <c r="SGX540" s="83"/>
      <c r="SGY540" s="57"/>
      <c r="SGZ540" s="56"/>
      <c r="SHA540" s="59"/>
      <c r="SHB540" s="60"/>
      <c r="SHC540" s="61"/>
      <c r="SHD540" s="83"/>
      <c r="SHE540" s="57"/>
      <c r="SHF540" s="56"/>
      <c r="SHG540" s="59"/>
      <c r="SHH540" s="60"/>
      <c r="SHI540" s="61"/>
      <c r="SHJ540" s="83"/>
      <c r="SHK540" s="57"/>
      <c r="SHL540" s="56"/>
      <c r="SHM540" s="59"/>
      <c r="SHN540" s="60"/>
      <c r="SHO540" s="61"/>
      <c r="SHP540" s="83"/>
      <c r="SHQ540" s="57"/>
      <c r="SHR540" s="56"/>
      <c r="SHS540" s="59"/>
      <c r="SHT540" s="60"/>
      <c r="SHU540" s="61"/>
      <c r="SHV540" s="83"/>
      <c r="SHW540" s="57"/>
      <c r="SHX540" s="56"/>
      <c r="SHY540" s="59"/>
      <c r="SHZ540" s="60"/>
      <c r="SIA540" s="61"/>
      <c r="SIB540" s="83"/>
      <c r="SIC540" s="57"/>
      <c r="SID540" s="56"/>
      <c r="SIE540" s="59"/>
      <c r="SIF540" s="60"/>
      <c r="SIG540" s="61"/>
      <c r="SIH540" s="83"/>
      <c r="SII540" s="57"/>
      <c r="SIJ540" s="56"/>
      <c r="SIK540" s="59"/>
      <c r="SIL540" s="60"/>
      <c r="SIM540" s="61"/>
      <c r="SIN540" s="83"/>
      <c r="SIO540" s="57"/>
      <c r="SIP540" s="56"/>
      <c r="SIQ540" s="59"/>
      <c r="SIR540" s="60"/>
      <c r="SIS540" s="61"/>
      <c r="SIT540" s="83"/>
      <c r="SIU540" s="57"/>
      <c r="SIV540" s="56"/>
      <c r="SIW540" s="59"/>
      <c r="SIX540" s="60"/>
      <c r="SIY540" s="61"/>
      <c r="SIZ540" s="83"/>
      <c r="SJA540" s="57"/>
      <c r="SJB540" s="56"/>
      <c r="SJC540" s="59"/>
      <c r="SJD540" s="60"/>
      <c r="SJE540" s="61"/>
      <c r="SJF540" s="83"/>
      <c r="SJG540" s="57"/>
      <c r="SJH540" s="56"/>
      <c r="SJI540" s="59"/>
      <c r="SJJ540" s="60"/>
      <c r="SJK540" s="61"/>
      <c r="SJL540" s="83"/>
      <c r="SJM540" s="57"/>
      <c r="SJN540" s="56"/>
      <c r="SJO540" s="59"/>
      <c r="SJP540" s="60"/>
      <c r="SJQ540" s="61"/>
      <c r="SJR540" s="83"/>
      <c r="SJS540" s="57"/>
      <c r="SJT540" s="56"/>
      <c r="SJU540" s="59"/>
      <c r="SJV540" s="60"/>
      <c r="SJW540" s="61"/>
      <c r="SJX540" s="83"/>
      <c r="SJY540" s="57"/>
      <c r="SJZ540" s="56"/>
      <c r="SKA540" s="59"/>
      <c r="SKB540" s="60"/>
      <c r="SKC540" s="61"/>
      <c r="SKD540" s="83"/>
      <c r="SKE540" s="57"/>
      <c r="SKF540" s="56"/>
      <c r="SKG540" s="59"/>
      <c r="SKH540" s="60"/>
      <c r="SKI540" s="61"/>
      <c r="SKJ540" s="83"/>
      <c r="SKK540" s="57"/>
      <c r="SKL540" s="56"/>
      <c r="SKM540" s="59"/>
      <c r="SKN540" s="60"/>
      <c r="SKO540" s="61"/>
      <c r="SKP540" s="83"/>
      <c r="SKQ540" s="57"/>
      <c r="SKR540" s="56"/>
      <c r="SKS540" s="59"/>
      <c r="SKT540" s="60"/>
      <c r="SKU540" s="61"/>
      <c r="SKV540" s="83"/>
      <c r="SKW540" s="57"/>
      <c r="SKX540" s="56"/>
      <c r="SKY540" s="59"/>
      <c r="SKZ540" s="60"/>
      <c r="SLA540" s="61"/>
      <c r="SLB540" s="83"/>
      <c r="SLC540" s="57"/>
      <c r="SLD540" s="56"/>
      <c r="SLE540" s="59"/>
      <c r="SLF540" s="60"/>
      <c r="SLG540" s="61"/>
      <c r="SLH540" s="83"/>
      <c r="SLI540" s="57"/>
      <c r="SLJ540" s="56"/>
      <c r="SLK540" s="59"/>
      <c r="SLL540" s="60"/>
      <c r="SLM540" s="61"/>
      <c r="SLN540" s="83"/>
      <c r="SLO540" s="57"/>
      <c r="SLP540" s="56"/>
      <c r="SLQ540" s="59"/>
      <c r="SLR540" s="60"/>
      <c r="SLS540" s="61"/>
      <c r="SLT540" s="83"/>
      <c r="SLU540" s="57"/>
      <c r="SLV540" s="56"/>
      <c r="SLW540" s="59"/>
      <c r="SLX540" s="60"/>
      <c r="SLY540" s="61"/>
      <c r="SLZ540" s="83"/>
      <c r="SMA540" s="57"/>
      <c r="SMB540" s="56"/>
      <c r="SMC540" s="59"/>
      <c r="SMD540" s="60"/>
      <c r="SME540" s="61"/>
      <c r="SMF540" s="83"/>
      <c r="SMG540" s="57"/>
      <c r="SMH540" s="56"/>
      <c r="SMI540" s="59"/>
      <c r="SMJ540" s="60"/>
      <c r="SMK540" s="61"/>
      <c r="SML540" s="83"/>
      <c r="SMM540" s="57"/>
      <c r="SMN540" s="56"/>
      <c r="SMO540" s="59"/>
      <c r="SMP540" s="60"/>
      <c r="SMQ540" s="61"/>
      <c r="SMR540" s="83"/>
      <c r="SMS540" s="57"/>
      <c r="SMT540" s="56"/>
      <c r="SMU540" s="59"/>
      <c r="SMV540" s="60"/>
      <c r="SMW540" s="61"/>
      <c r="SMX540" s="83"/>
      <c r="SMY540" s="57"/>
      <c r="SMZ540" s="56"/>
      <c r="SNA540" s="59"/>
      <c r="SNB540" s="60"/>
      <c r="SNC540" s="61"/>
      <c r="SND540" s="83"/>
      <c r="SNE540" s="57"/>
      <c r="SNF540" s="56"/>
      <c r="SNG540" s="59"/>
      <c r="SNH540" s="60"/>
      <c r="SNI540" s="61"/>
      <c r="SNJ540" s="83"/>
      <c r="SNK540" s="57"/>
      <c r="SNL540" s="56"/>
      <c r="SNM540" s="59"/>
      <c r="SNN540" s="60"/>
      <c r="SNO540" s="61"/>
      <c r="SNP540" s="83"/>
      <c r="SNQ540" s="57"/>
      <c r="SNR540" s="56"/>
      <c r="SNS540" s="59"/>
      <c r="SNT540" s="60"/>
      <c r="SNU540" s="61"/>
      <c r="SNV540" s="83"/>
      <c r="SNW540" s="57"/>
      <c r="SNX540" s="56"/>
      <c r="SNY540" s="59"/>
      <c r="SNZ540" s="60"/>
      <c r="SOA540" s="61"/>
      <c r="SOB540" s="83"/>
      <c r="SOC540" s="57"/>
      <c r="SOD540" s="56"/>
      <c r="SOE540" s="59"/>
      <c r="SOF540" s="60"/>
      <c r="SOG540" s="61"/>
      <c r="SOH540" s="83"/>
      <c r="SOI540" s="57"/>
      <c r="SOJ540" s="56"/>
      <c r="SOK540" s="59"/>
      <c r="SOL540" s="60"/>
      <c r="SOM540" s="61"/>
      <c r="SON540" s="83"/>
      <c r="SOO540" s="57"/>
      <c r="SOP540" s="56"/>
      <c r="SOQ540" s="59"/>
      <c r="SOR540" s="60"/>
      <c r="SOS540" s="61"/>
      <c r="SOT540" s="83"/>
      <c r="SOU540" s="57"/>
      <c r="SOV540" s="56"/>
      <c r="SOW540" s="59"/>
      <c r="SOX540" s="60"/>
      <c r="SOY540" s="61"/>
      <c r="SOZ540" s="83"/>
      <c r="SPA540" s="57"/>
      <c r="SPB540" s="56"/>
      <c r="SPC540" s="59"/>
      <c r="SPD540" s="60"/>
      <c r="SPE540" s="61"/>
      <c r="SPF540" s="83"/>
      <c r="SPG540" s="57"/>
      <c r="SPH540" s="56"/>
      <c r="SPI540" s="59"/>
      <c r="SPJ540" s="60"/>
      <c r="SPK540" s="61"/>
      <c r="SPL540" s="83"/>
      <c r="SPM540" s="57"/>
      <c r="SPN540" s="56"/>
      <c r="SPO540" s="59"/>
      <c r="SPP540" s="60"/>
      <c r="SPQ540" s="61"/>
      <c r="SPR540" s="83"/>
      <c r="SPS540" s="57"/>
      <c r="SPT540" s="56"/>
      <c r="SPU540" s="59"/>
      <c r="SPV540" s="60"/>
      <c r="SPW540" s="61"/>
      <c r="SPX540" s="83"/>
      <c r="SPY540" s="57"/>
      <c r="SPZ540" s="56"/>
      <c r="SQA540" s="59"/>
      <c r="SQB540" s="60"/>
      <c r="SQC540" s="61"/>
      <c r="SQD540" s="83"/>
      <c r="SQE540" s="57"/>
      <c r="SQF540" s="56"/>
      <c r="SQG540" s="59"/>
      <c r="SQH540" s="60"/>
      <c r="SQI540" s="61"/>
      <c r="SQJ540" s="83"/>
      <c r="SQK540" s="57"/>
      <c r="SQL540" s="56"/>
      <c r="SQM540" s="59"/>
      <c r="SQN540" s="60"/>
      <c r="SQO540" s="61"/>
      <c r="SQP540" s="83"/>
      <c r="SQQ540" s="57"/>
      <c r="SQR540" s="56"/>
      <c r="SQS540" s="59"/>
      <c r="SQT540" s="60"/>
      <c r="SQU540" s="61"/>
      <c r="SQV540" s="83"/>
      <c r="SQW540" s="57"/>
      <c r="SQX540" s="56"/>
      <c r="SQY540" s="59"/>
      <c r="SQZ540" s="60"/>
      <c r="SRA540" s="61"/>
      <c r="SRB540" s="83"/>
      <c r="SRC540" s="57"/>
      <c r="SRD540" s="56"/>
      <c r="SRE540" s="59"/>
      <c r="SRF540" s="60"/>
      <c r="SRG540" s="61"/>
      <c r="SRH540" s="83"/>
      <c r="SRI540" s="57"/>
      <c r="SRJ540" s="56"/>
      <c r="SRK540" s="59"/>
      <c r="SRL540" s="60"/>
      <c r="SRM540" s="61"/>
      <c r="SRN540" s="83"/>
      <c r="SRO540" s="57"/>
      <c r="SRP540" s="56"/>
      <c r="SRQ540" s="59"/>
      <c r="SRR540" s="60"/>
      <c r="SRS540" s="61"/>
      <c r="SRT540" s="83"/>
      <c r="SRU540" s="57"/>
      <c r="SRV540" s="56"/>
      <c r="SRW540" s="59"/>
      <c r="SRX540" s="60"/>
      <c r="SRY540" s="61"/>
      <c r="SRZ540" s="83"/>
      <c r="SSA540" s="57"/>
      <c r="SSB540" s="56"/>
      <c r="SSC540" s="59"/>
      <c r="SSD540" s="60"/>
      <c r="SSE540" s="61"/>
      <c r="SSF540" s="83"/>
      <c r="SSG540" s="57"/>
      <c r="SSH540" s="56"/>
      <c r="SSI540" s="59"/>
      <c r="SSJ540" s="60"/>
      <c r="SSK540" s="61"/>
      <c r="SSL540" s="83"/>
      <c r="SSM540" s="57"/>
      <c r="SSN540" s="56"/>
      <c r="SSO540" s="59"/>
      <c r="SSP540" s="60"/>
      <c r="SSQ540" s="61"/>
      <c r="SSR540" s="83"/>
      <c r="SSS540" s="57"/>
      <c r="SST540" s="56"/>
      <c r="SSU540" s="59"/>
      <c r="SSV540" s="60"/>
      <c r="SSW540" s="61"/>
      <c r="SSX540" s="83"/>
      <c r="SSY540" s="57"/>
      <c r="SSZ540" s="56"/>
      <c r="STA540" s="59"/>
      <c r="STB540" s="60"/>
      <c r="STC540" s="61"/>
      <c r="STD540" s="83"/>
      <c r="STE540" s="57"/>
      <c r="STF540" s="56"/>
      <c r="STG540" s="59"/>
      <c r="STH540" s="60"/>
      <c r="STI540" s="61"/>
      <c r="STJ540" s="83"/>
      <c r="STK540" s="57"/>
      <c r="STL540" s="56"/>
      <c r="STM540" s="59"/>
      <c r="STN540" s="60"/>
      <c r="STO540" s="61"/>
      <c r="STP540" s="83"/>
      <c r="STQ540" s="57"/>
      <c r="STR540" s="56"/>
      <c r="STS540" s="59"/>
      <c r="STT540" s="60"/>
      <c r="STU540" s="61"/>
      <c r="STV540" s="83"/>
      <c r="STW540" s="57"/>
      <c r="STX540" s="56"/>
      <c r="STY540" s="59"/>
      <c r="STZ540" s="60"/>
      <c r="SUA540" s="61"/>
      <c r="SUB540" s="83"/>
      <c r="SUC540" s="57"/>
      <c r="SUD540" s="56"/>
      <c r="SUE540" s="59"/>
      <c r="SUF540" s="60"/>
      <c r="SUG540" s="61"/>
      <c r="SUH540" s="83"/>
      <c r="SUI540" s="57"/>
      <c r="SUJ540" s="56"/>
      <c r="SUK540" s="59"/>
      <c r="SUL540" s="60"/>
      <c r="SUM540" s="61"/>
      <c r="SUN540" s="83"/>
      <c r="SUO540" s="57"/>
      <c r="SUP540" s="56"/>
      <c r="SUQ540" s="59"/>
      <c r="SUR540" s="60"/>
      <c r="SUS540" s="61"/>
      <c r="SUT540" s="83"/>
      <c r="SUU540" s="57"/>
      <c r="SUV540" s="56"/>
      <c r="SUW540" s="59"/>
      <c r="SUX540" s="60"/>
      <c r="SUY540" s="61"/>
      <c r="SUZ540" s="83"/>
      <c r="SVA540" s="57"/>
      <c r="SVB540" s="56"/>
      <c r="SVC540" s="59"/>
      <c r="SVD540" s="60"/>
      <c r="SVE540" s="61"/>
      <c r="SVF540" s="83"/>
      <c r="SVG540" s="57"/>
      <c r="SVH540" s="56"/>
      <c r="SVI540" s="59"/>
      <c r="SVJ540" s="60"/>
      <c r="SVK540" s="61"/>
      <c r="SVL540" s="83"/>
      <c r="SVM540" s="57"/>
      <c r="SVN540" s="56"/>
      <c r="SVO540" s="59"/>
      <c r="SVP540" s="60"/>
      <c r="SVQ540" s="61"/>
      <c r="SVR540" s="83"/>
      <c r="SVS540" s="57"/>
      <c r="SVT540" s="56"/>
      <c r="SVU540" s="59"/>
      <c r="SVV540" s="60"/>
      <c r="SVW540" s="61"/>
      <c r="SVX540" s="83"/>
      <c r="SVY540" s="57"/>
      <c r="SVZ540" s="56"/>
      <c r="SWA540" s="59"/>
      <c r="SWB540" s="60"/>
      <c r="SWC540" s="61"/>
      <c r="SWD540" s="83"/>
      <c r="SWE540" s="57"/>
      <c r="SWF540" s="56"/>
      <c r="SWG540" s="59"/>
      <c r="SWH540" s="60"/>
      <c r="SWI540" s="61"/>
      <c r="SWJ540" s="83"/>
      <c r="SWK540" s="57"/>
      <c r="SWL540" s="56"/>
      <c r="SWM540" s="59"/>
      <c r="SWN540" s="60"/>
      <c r="SWO540" s="61"/>
      <c r="SWP540" s="83"/>
      <c r="SWQ540" s="57"/>
      <c r="SWR540" s="56"/>
      <c r="SWS540" s="59"/>
      <c r="SWT540" s="60"/>
      <c r="SWU540" s="61"/>
      <c r="SWV540" s="83"/>
      <c r="SWW540" s="57"/>
      <c r="SWX540" s="56"/>
      <c r="SWY540" s="59"/>
      <c r="SWZ540" s="60"/>
      <c r="SXA540" s="61"/>
      <c r="SXB540" s="83"/>
      <c r="SXC540" s="57"/>
      <c r="SXD540" s="56"/>
      <c r="SXE540" s="59"/>
      <c r="SXF540" s="60"/>
      <c r="SXG540" s="61"/>
      <c r="SXH540" s="83"/>
      <c r="SXI540" s="57"/>
      <c r="SXJ540" s="56"/>
      <c r="SXK540" s="59"/>
      <c r="SXL540" s="60"/>
      <c r="SXM540" s="61"/>
      <c r="SXN540" s="83"/>
      <c r="SXO540" s="57"/>
      <c r="SXP540" s="56"/>
      <c r="SXQ540" s="59"/>
      <c r="SXR540" s="60"/>
      <c r="SXS540" s="61"/>
      <c r="SXT540" s="83"/>
      <c r="SXU540" s="57"/>
      <c r="SXV540" s="56"/>
      <c r="SXW540" s="59"/>
      <c r="SXX540" s="60"/>
      <c r="SXY540" s="61"/>
      <c r="SXZ540" s="83"/>
      <c r="SYA540" s="57"/>
      <c r="SYB540" s="56"/>
      <c r="SYC540" s="59"/>
      <c r="SYD540" s="60"/>
      <c r="SYE540" s="61"/>
      <c r="SYF540" s="83"/>
      <c r="SYG540" s="57"/>
      <c r="SYH540" s="56"/>
      <c r="SYI540" s="59"/>
      <c r="SYJ540" s="60"/>
      <c r="SYK540" s="61"/>
      <c r="SYL540" s="83"/>
      <c r="SYM540" s="57"/>
      <c r="SYN540" s="56"/>
      <c r="SYO540" s="59"/>
      <c r="SYP540" s="60"/>
      <c r="SYQ540" s="61"/>
      <c r="SYR540" s="83"/>
      <c r="SYS540" s="57"/>
      <c r="SYT540" s="56"/>
      <c r="SYU540" s="59"/>
      <c r="SYV540" s="60"/>
      <c r="SYW540" s="61"/>
      <c r="SYX540" s="83"/>
      <c r="SYY540" s="57"/>
      <c r="SYZ540" s="56"/>
      <c r="SZA540" s="59"/>
      <c r="SZB540" s="60"/>
      <c r="SZC540" s="61"/>
      <c r="SZD540" s="83"/>
      <c r="SZE540" s="57"/>
      <c r="SZF540" s="56"/>
      <c r="SZG540" s="59"/>
      <c r="SZH540" s="60"/>
      <c r="SZI540" s="61"/>
      <c r="SZJ540" s="83"/>
      <c r="SZK540" s="57"/>
      <c r="SZL540" s="56"/>
      <c r="SZM540" s="59"/>
      <c r="SZN540" s="60"/>
      <c r="SZO540" s="61"/>
      <c r="SZP540" s="83"/>
      <c r="SZQ540" s="57"/>
      <c r="SZR540" s="56"/>
      <c r="SZS540" s="59"/>
      <c r="SZT540" s="60"/>
      <c r="SZU540" s="61"/>
      <c r="SZV540" s="83"/>
      <c r="SZW540" s="57"/>
      <c r="SZX540" s="56"/>
      <c r="SZY540" s="59"/>
      <c r="SZZ540" s="60"/>
      <c r="TAA540" s="61"/>
      <c r="TAB540" s="83"/>
      <c r="TAC540" s="57"/>
      <c r="TAD540" s="56"/>
      <c r="TAE540" s="59"/>
      <c r="TAF540" s="60"/>
      <c r="TAG540" s="61"/>
      <c r="TAH540" s="83"/>
      <c r="TAI540" s="57"/>
      <c r="TAJ540" s="56"/>
      <c r="TAK540" s="59"/>
      <c r="TAL540" s="60"/>
      <c r="TAM540" s="61"/>
      <c r="TAN540" s="83"/>
      <c r="TAO540" s="57"/>
      <c r="TAP540" s="56"/>
      <c r="TAQ540" s="59"/>
      <c r="TAR540" s="60"/>
      <c r="TAS540" s="61"/>
      <c r="TAT540" s="83"/>
      <c r="TAU540" s="57"/>
      <c r="TAV540" s="56"/>
      <c r="TAW540" s="59"/>
      <c r="TAX540" s="60"/>
      <c r="TAY540" s="61"/>
      <c r="TAZ540" s="83"/>
      <c r="TBA540" s="57"/>
      <c r="TBB540" s="56"/>
      <c r="TBC540" s="59"/>
      <c r="TBD540" s="60"/>
      <c r="TBE540" s="61"/>
      <c r="TBF540" s="83"/>
      <c r="TBG540" s="57"/>
      <c r="TBH540" s="56"/>
      <c r="TBI540" s="59"/>
      <c r="TBJ540" s="60"/>
      <c r="TBK540" s="61"/>
      <c r="TBL540" s="83"/>
      <c r="TBM540" s="57"/>
      <c r="TBN540" s="56"/>
      <c r="TBO540" s="59"/>
      <c r="TBP540" s="60"/>
      <c r="TBQ540" s="61"/>
      <c r="TBR540" s="83"/>
      <c r="TBS540" s="57"/>
      <c r="TBT540" s="56"/>
      <c r="TBU540" s="59"/>
      <c r="TBV540" s="60"/>
      <c r="TBW540" s="61"/>
      <c r="TBX540" s="83"/>
      <c r="TBY540" s="57"/>
      <c r="TBZ540" s="56"/>
      <c r="TCA540" s="59"/>
      <c r="TCB540" s="60"/>
      <c r="TCC540" s="61"/>
      <c r="TCD540" s="83"/>
      <c r="TCE540" s="57"/>
      <c r="TCF540" s="56"/>
      <c r="TCG540" s="59"/>
      <c r="TCH540" s="60"/>
      <c r="TCI540" s="61"/>
      <c r="TCJ540" s="83"/>
      <c r="TCK540" s="57"/>
      <c r="TCL540" s="56"/>
      <c r="TCM540" s="59"/>
      <c r="TCN540" s="60"/>
      <c r="TCO540" s="61"/>
      <c r="TCP540" s="83"/>
      <c r="TCQ540" s="57"/>
      <c r="TCR540" s="56"/>
      <c r="TCS540" s="59"/>
      <c r="TCT540" s="60"/>
      <c r="TCU540" s="61"/>
      <c r="TCV540" s="83"/>
      <c r="TCW540" s="57"/>
      <c r="TCX540" s="56"/>
      <c r="TCY540" s="59"/>
      <c r="TCZ540" s="60"/>
      <c r="TDA540" s="61"/>
      <c r="TDB540" s="83"/>
      <c r="TDC540" s="57"/>
      <c r="TDD540" s="56"/>
      <c r="TDE540" s="59"/>
      <c r="TDF540" s="60"/>
      <c r="TDG540" s="61"/>
      <c r="TDH540" s="83"/>
      <c r="TDI540" s="57"/>
      <c r="TDJ540" s="56"/>
      <c r="TDK540" s="59"/>
      <c r="TDL540" s="60"/>
      <c r="TDM540" s="61"/>
      <c r="TDN540" s="83"/>
      <c r="TDO540" s="57"/>
      <c r="TDP540" s="56"/>
      <c r="TDQ540" s="59"/>
      <c r="TDR540" s="60"/>
      <c r="TDS540" s="61"/>
      <c r="TDT540" s="83"/>
      <c r="TDU540" s="57"/>
      <c r="TDV540" s="56"/>
      <c r="TDW540" s="59"/>
      <c r="TDX540" s="60"/>
      <c r="TDY540" s="61"/>
      <c r="TDZ540" s="83"/>
      <c r="TEA540" s="57"/>
      <c r="TEB540" s="56"/>
      <c r="TEC540" s="59"/>
      <c r="TED540" s="60"/>
      <c r="TEE540" s="61"/>
      <c r="TEF540" s="83"/>
      <c r="TEG540" s="57"/>
      <c r="TEH540" s="56"/>
      <c r="TEI540" s="59"/>
      <c r="TEJ540" s="60"/>
      <c r="TEK540" s="61"/>
      <c r="TEL540" s="83"/>
      <c r="TEM540" s="57"/>
      <c r="TEN540" s="56"/>
      <c r="TEO540" s="59"/>
      <c r="TEP540" s="60"/>
      <c r="TEQ540" s="61"/>
      <c r="TER540" s="83"/>
      <c r="TES540" s="57"/>
      <c r="TET540" s="56"/>
      <c r="TEU540" s="59"/>
      <c r="TEV540" s="60"/>
      <c r="TEW540" s="61"/>
      <c r="TEX540" s="83"/>
      <c r="TEY540" s="57"/>
      <c r="TEZ540" s="56"/>
      <c r="TFA540" s="59"/>
      <c r="TFB540" s="60"/>
      <c r="TFC540" s="61"/>
      <c r="TFD540" s="83"/>
      <c r="TFE540" s="57"/>
      <c r="TFF540" s="56"/>
      <c r="TFG540" s="59"/>
      <c r="TFH540" s="60"/>
      <c r="TFI540" s="61"/>
      <c r="TFJ540" s="83"/>
      <c r="TFK540" s="57"/>
      <c r="TFL540" s="56"/>
      <c r="TFM540" s="59"/>
      <c r="TFN540" s="60"/>
      <c r="TFO540" s="61"/>
      <c r="TFP540" s="83"/>
      <c r="TFQ540" s="57"/>
      <c r="TFR540" s="56"/>
      <c r="TFS540" s="59"/>
      <c r="TFT540" s="60"/>
      <c r="TFU540" s="61"/>
      <c r="TFV540" s="83"/>
      <c r="TFW540" s="57"/>
      <c r="TFX540" s="56"/>
      <c r="TFY540" s="59"/>
      <c r="TFZ540" s="60"/>
      <c r="TGA540" s="61"/>
      <c r="TGB540" s="83"/>
      <c r="TGC540" s="57"/>
      <c r="TGD540" s="56"/>
      <c r="TGE540" s="59"/>
      <c r="TGF540" s="60"/>
      <c r="TGG540" s="61"/>
      <c r="TGH540" s="83"/>
      <c r="TGI540" s="57"/>
      <c r="TGJ540" s="56"/>
      <c r="TGK540" s="59"/>
      <c r="TGL540" s="60"/>
      <c r="TGM540" s="61"/>
      <c r="TGN540" s="83"/>
      <c r="TGO540" s="57"/>
      <c r="TGP540" s="56"/>
      <c r="TGQ540" s="59"/>
      <c r="TGR540" s="60"/>
      <c r="TGS540" s="61"/>
      <c r="TGT540" s="83"/>
      <c r="TGU540" s="57"/>
      <c r="TGV540" s="56"/>
      <c r="TGW540" s="59"/>
      <c r="TGX540" s="60"/>
      <c r="TGY540" s="61"/>
      <c r="TGZ540" s="83"/>
      <c r="THA540" s="57"/>
      <c r="THB540" s="56"/>
      <c r="THC540" s="59"/>
      <c r="THD540" s="60"/>
      <c r="THE540" s="61"/>
      <c r="THF540" s="83"/>
      <c r="THG540" s="57"/>
      <c r="THH540" s="56"/>
      <c r="THI540" s="59"/>
      <c r="THJ540" s="60"/>
      <c r="THK540" s="61"/>
      <c r="THL540" s="83"/>
      <c r="THM540" s="57"/>
      <c r="THN540" s="56"/>
      <c r="THO540" s="59"/>
      <c r="THP540" s="60"/>
      <c r="THQ540" s="61"/>
      <c r="THR540" s="83"/>
      <c r="THS540" s="57"/>
      <c r="THT540" s="56"/>
      <c r="THU540" s="59"/>
      <c r="THV540" s="60"/>
      <c r="THW540" s="61"/>
      <c r="THX540" s="83"/>
      <c r="THY540" s="57"/>
      <c r="THZ540" s="56"/>
      <c r="TIA540" s="59"/>
      <c r="TIB540" s="60"/>
      <c r="TIC540" s="61"/>
      <c r="TID540" s="83"/>
      <c r="TIE540" s="57"/>
      <c r="TIF540" s="56"/>
      <c r="TIG540" s="59"/>
      <c r="TIH540" s="60"/>
      <c r="TII540" s="61"/>
      <c r="TIJ540" s="83"/>
      <c r="TIK540" s="57"/>
      <c r="TIL540" s="56"/>
      <c r="TIM540" s="59"/>
      <c r="TIN540" s="60"/>
      <c r="TIO540" s="61"/>
      <c r="TIP540" s="83"/>
      <c r="TIQ540" s="57"/>
      <c r="TIR540" s="56"/>
      <c r="TIS540" s="59"/>
      <c r="TIT540" s="60"/>
      <c r="TIU540" s="61"/>
      <c r="TIV540" s="83"/>
      <c r="TIW540" s="57"/>
      <c r="TIX540" s="56"/>
      <c r="TIY540" s="59"/>
      <c r="TIZ540" s="60"/>
      <c r="TJA540" s="61"/>
      <c r="TJB540" s="83"/>
      <c r="TJC540" s="57"/>
      <c r="TJD540" s="56"/>
      <c r="TJE540" s="59"/>
      <c r="TJF540" s="60"/>
      <c r="TJG540" s="61"/>
      <c r="TJH540" s="83"/>
      <c r="TJI540" s="57"/>
      <c r="TJJ540" s="56"/>
      <c r="TJK540" s="59"/>
      <c r="TJL540" s="60"/>
      <c r="TJM540" s="61"/>
      <c r="TJN540" s="83"/>
      <c r="TJO540" s="57"/>
      <c r="TJP540" s="56"/>
      <c r="TJQ540" s="59"/>
      <c r="TJR540" s="60"/>
      <c r="TJS540" s="61"/>
      <c r="TJT540" s="83"/>
      <c r="TJU540" s="57"/>
      <c r="TJV540" s="56"/>
      <c r="TJW540" s="59"/>
      <c r="TJX540" s="60"/>
      <c r="TJY540" s="61"/>
      <c r="TJZ540" s="83"/>
      <c r="TKA540" s="57"/>
      <c r="TKB540" s="56"/>
      <c r="TKC540" s="59"/>
      <c r="TKD540" s="60"/>
      <c r="TKE540" s="61"/>
      <c r="TKF540" s="83"/>
      <c r="TKG540" s="57"/>
      <c r="TKH540" s="56"/>
      <c r="TKI540" s="59"/>
      <c r="TKJ540" s="60"/>
      <c r="TKK540" s="61"/>
      <c r="TKL540" s="83"/>
      <c r="TKM540" s="57"/>
      <c r="TKN540" s="56"/>
      <c r="TKO540" s="59"/>
      <c r="TKP540" s="60"/>
      <c r="TKQ540" s="61"/>
      <c r="TKR540" s="83"/>
      <c r="TKS540" s="57"/>
      <c r="TKT540" s="56"/>
      <c r="TKU540" s="59"/>
      <c r="TKV540" s="60"/>
      <c r="TKW540" s="61"/>
      <c r="TKX540" s="83"/>
      <c r="TKY540" s="57"/>
      <c r="TKZ540" s="56"/>
      <c r="TLA540" s="59"/>
      <c r="TLB540" s="60"/>
      <c r="TLC540" s="61"/>
      <c r="TLD540" s="83"/>
      <c r="TLE540" s="57"/>
      <c r="TLF540" s="56"/>
      <c r="TLG540" s="59"/>
      <c r="TLH540" s="60"/>
      <c r="TLI540" s="61"/>
      <c r="TLJ540" s="83"/>
      <c r="TLK540" s="57"/>
      <c r="TLL540" s="56"/>
      <c r="TLM540" s="59"/>
      <c r="TLN540" s="60"/>
      <c r="TLO540" s="61"/>
      <c r="TLP540" s="83"/>
      <c r="TLQ540" s="57"/>
      <c r="TLR540" s="56"/>
      <c r="TLS540" s="59"/>
      <c r="TLT540" s="60"/>
      <c r="TLU540" s="61"/>
      <c r="TLV540" s="83"/>
      <c r="TLW540" s="57"/>
      <c r="TLX540" s="56"/>
      <c r="TLY540" s="59"/>
      <c r="TLZ540" s="60"/>
      <c r="TMA540" s="61"/>
      <c r="TMB540" s="83"/>
      <c r="TMC540" s="57"/>
      <c r="TMD540" s="56"/>
      <c r="TME540" s="59"/>
      <c r="TMF540" s="60"/>
      <c r="TMG540" s="61"/>
      <c r="TMH540" s="83"/>
      <c r="TMI540" s="57"/>
      <c r="TMJ540" s="56"/>
      <c r="TMK540" s="59"/>
      <c r="TML540" s="60"/>
      <c r="TMM540" s="61"/>
      <c r="TMN540" s="83"/>
      <c r="TMO540" s="57"/>
      <c r="TMP540" s="56"/>
      <c r="TMQ540" s="59"/>
      <c r="TMR540" s="60"/>
      <c r="TMS540" s="61"/>
      <c r="TMT540" s="83"/>
      <c r="TMU540" s="57"/>
      <c r="TMV540" s="56"/>
      <c r="TMW540" s="59"/>
      <c r="TMX540" s="60"/>
      <c r="TMY540" s="61"/>
      <c r="TMZ540" s="83"/>
      <c r="TNA540" s="57"/>
      <c r="TNB540" s="56"/>
      <c r="TNC540" s="59"/>
      <c r="TND540" s="60"/>
      <c r="TNE540" s="61"/>
      <c r="TNF540" s="83"/>
      <c r="TNG540" s="57"/>
      <c r="TNH540" s="56"/>
      <c r="TNI540" s="59"/>
      <c r="TNJ540" s="60"/>
      <c r="TNK540" s="61"/>
      <c r="TNL540" s="83"/>
      <c r="TNM540" s="57"/>
      <c r="TNN540" s="56"/>
      <c r="TNO540" s="59"/>
      <c r="TNP540" s="60"/>
      <c r="TNQ540" s="61"/>
      <c r="TNR540" s="83"/>
      <c r="TNS540" s="57"/>
      <c r="TNT540" s="56"/>
      <c r="TNU540" s="59"/>
      <c r="TNV540" s="60"/>
      <c r="TNW540" s="61"/>
      <c r="TNX540" s="83"/>
      <c r="TNY540" s="57"/>
      <c r="TNZ540" s="56"/>
      <c r="TOA540" s="59"/>
      <c r="TOB540" s="60"/>
      <c r="TOC540" s="61"/>
      <c r="TOD540" s="83"/>
      <c r="TOE540" s="57"/>
      <c r="TOF540" s="56"/>
      <c r="TOG540" s="59"/>
      <c r="TOH540" s="60"/>
      <c r="TOI540" s="61"/>
      <c r="TOJ540" s="83"/>
      <c r="TOK540" s="57"/>
      <c r="TOL540" s="56"/>
      <c r="TOM540" s="59"/>
      <c r="TON540" s="60"/>
      <c r="TOO540" s="61"/>
      <c r="TOP540" s="83"/>
      <c r="TOQ540" s="57"/>
      <c r="TOR540" s="56"/>
      <c r="TOS540" s="59"/>
      <c r="TOT540" s="60"/>
      <c r="TOU540" s="61"/>
      <c r="TOV540" s="83"/>
      <c r="TOW540" s="57"/>
      <c r="TOX540" s="56"/>
      <c r="TOY540" s="59"/>
      <c r="TOZ540" s="60"/>
      <c r="TPA540" s="61"/>
      <c r="TPB540" s="83"/>
      <c r="TPC540" s="57"/>
      <c r="TPD540" s="56"/>
      <c r="TPE540" s="59"/>
      <c r="TPF540" s="60"/>
      <c r="TPG540" s="61"/>
      <c r="TPH540" s="83"/>
      <c r="TPI540" s="57"/>
      <c r="TPJ540" s="56"/>
      <c r="TPK540" s="59"/>
      <c r="TPL540" s="60"/>
      <c r="TPM540" s="61"/>
      <c r="TPN540" s="83"/>
      <c r="TPO540" s="57"/>
      <c r="TPP540" s="56"/>
      <c r="TPQ540" s="59"/>
      <c r="TPR540" s="60"/>
      <c r="TPS540" s="61"/>
      <c r="TPT540" s="83"/>
      <c r="TPU540" s="57"/>
      <c r="TPV540" s="56"/>
      <c r="TPW540" s="59"/>
      <c r="TPX540" s="60"/>
      <c r="TPY540" s="61"/>
      <c r="TPZ540" s="83"/>
      <c r="TQA540" s="57"/>
      <c r="TQB540" s="56"/>
      <c r="TQC540" s="59"/>
      <c r="TQD540" s="60"/>
      <c r="TQE540" s="61"/>
      <c r="TQF540" s="83"/>
      <c r="TQG540" s="57"/>
      <c r="TQH540" s="56"/>
      <c r="TQI540" s="59"/>
      <c r="TQJ540" s="60"/>
      <c r="TQK540" s="61"/>
      <c r="TQL540" s="83"/>
      <c r="TQM540" s="57"/>
      <c r="TQN540" s="56"/>
      <c r="TQO540" s="59"/>
      <c r="TQP540" s="60"/>
      <c r="TQQ540" s="61"/>
      <c r="TQR540" s="83"/>
      <c r="TQS540" s="57"/>
      <c r="TQT540" s="56"/>
      <c r="TQU540" s="59"/>
      <c r="TQV540" s="60"/>
      <c r="TQW540" s="61"/>
      <c r="TQX540" s="83"/>
      <c r="TQY540" s="57"/>
      <c r="TQZ540" s="56"/>
      <c r="TRA540" s="59"/>
      <c r="TRB540" s="60"/>
      <c r="TRC540" s="61"/>
      <c r="TRD540" s="83"/>
      <c r="TRE540" s="57"/>
      <c r="TRF540" s="56"/>
      <c r="TRG540" s="59"/>
      <c r="TRH540" s="60"/>
      <c r="TRI540" s="61"/>
      <c r="TRJ540" s="83"/>
      <c r="TRK540" s="57"/>
      <c r="TRL540" s="56"/>
      <c r="TRM540" s="59"/>
      <c r="TRN540" s="60"/>
      <c r="TRO540" s="61"/>
      <c r="TRP540" s="83"/>
      <c r="TRQ540" s="57"/>
      <c r="TRR540" s="56"/>
      <c r="TRS540" s="59"/>
      <c r="TRT540" s="60"/>
      <c r="TRU540" s="61"/>
      <c r="TRV540" s="83"/>
      <c r="TRW540" s="57"/>
      <c r="TRX540" s="56"/>
      <c r="TRY540" s="59"/>
      <c r="TRZ540" s="60"/>
      <c r="TSA540" s="61"/>
      <c r="TSB540" s="83"/>
      <c r="TSC540" s="57"/>
      <c r="TSD540" s="56"/>
      <c r="TSE540" s="59"/>
      <c r="TSF540" s="60"/>
      <c r="TSG540" s="61"/>
      <c r="TSH540" s="83"/>
      <c r="TSI540" s="57"/>
      <c r="TSJ540" s="56"/>
      <c r="TSK540" s="59"/>
      <c r="TSL540" s="60"/>
      <c r="TSM540" s="61"/>
      <c r="TSN540" s="83"/>
      <c r="TSO540" s="57"/>
      <c r="TSP540" s="56"/>
      <c r="TSQ540" s="59"/>
      <c r="TSR540" s="60"/>
      <c r="TSS540" s="61"/>
      <c r="TST540" s="83"/>
      <c r="TSU540" s="57"/>
      <c r="TSV540" s="56"/>
      <c r="TSW540" s="59"/>
      <c r="TSX540" s="60"/>
      <c r="TSY540" s="61"/>
      <c r="TSZ540" s="83"/>
      <c r="TTA540" s="57"/>
      <c r="TTB540" s="56"/>
      <c r="TTC540" s="59"/>
      <c r="TTD540" s="60"/>
      <c r="TTE540" s="61"/>
      <c r="TTF540" s="83"/>
      <c r="TTG540" s="57"/>
      <c r="TTH540" s="56"/>
      <c r="TTI540" s="59"/>
      <c r="TTJ540" s="60"/>
      <c r="TTK540" s="61"/>
      <c r="TTL540" s="83"/>
      <c r="TTM540" s="57"/>
      <c r="TTN540" s="56"/>
      <c r="TTO540" s="59"/>
      <c r="TTP540" s="60"/>
      <c r="TTQ540" s="61"/>
      <c r="TTR540" s="83"/>
      <c r="TTS540" s="57"/>
      <c r="TTT540" s="56"/>
      <c r="TTU540" s="59"/>
      <c r="TTV540" s="60"/>
      <c r="TTW540" s="61"/>
      <c r="TTX540" s="83"/>
      <c r="TTY540" s="57"/>
      <c r="TTZ540" s="56"/>
      <c r="TUA540" s="59"/>
      <c r="TUB540" s="60"/>
      <c r="TUC540" s="61"/>
      <c r="TUD540" s="83"/>
      <c r="TUE540" s="57"/>
      <c r="TUF540" s="56"/>
      <c r="TUG540" s="59"/>
      <c r="TUH540" s="60"/>
      <c r="TUI540" s="61"/>
      <c r="TUJ540" s="83"/>
      <c r="TUK540" s="57"/>
      <c r="TUL540" s="56"/>
      <c r="TUM540" s="59"/>
      <c r="TUN540" s="60"/>
      <c r="TUO540" s="61"/>
      <c r="TUP540" s="83"/>
      <c r="TUQ540" s="57"/>
      <c r="TUR540" s="56"/>
      <c r="TUS540" s="59"/>
      <c r="TUT540" s="60"/>
      <c r="TUU540" s="61"/>
      <c r="TUV540" s="83"/>
      <c r="TUW540" s="57"/>
      <c r="TUX540" s="56"/>
      <c r="TUY540" s="59"/>
      <c r="TUZ540" s="60"/>
      <c r="TVA540" s="61"/>
      <c r="TVB540" s="83"/>
      <c r="TVC540" s="57"/>
      <c r="TVD540" s="56"/>
      <c r="TVE540" s="59"/>
      <c r="TVF540" s="60"/>
      <c r="TVG540" s="61"/>
      <c r="TVH540" s="83"/>
      <c r="TVI540" s="57"/>
      <c r="TVJ540" s="56"/>
      <c r="TVK540" s="59"/>
      <c r="TVL540" s="60"/>
      <c r="TVM540" s="61"/>
      <c r="TVN540" s="83"/>
      <c r="TVO540" s="57"/>
      <c r="TVP540" s="56"/>
      <c r="TVQ540" s="59"/>
      <c r="TVR540" s="60"/>
      <c r="TVS540" s="61"/>
      <c r="TVT540" s="83"/>
      <c r="TVU540" s="57"/>
      <c r="TVV540" s="56"/>
      <c r="TVW540" s="59"/>
      <c r="TVX540" s="60"/>
      <c r="TVY540" s="61"/>
      <c r="TVZ540" s="83"/>
      <c r="TWA540" s="57"/>
      <c r="TWB540" s="56"/>
      <c r="TWC540" s="59"/>
      <c r="TWD540" s="60"/>
      <c r="TWE540" s="61"/>
      <c r="TWF540" s="83"/>
      <c r="TWG540" s="57"/>
      <c r="TWH540" s="56"/>
      <c r="TWI540" s="59"/>
      <c r="TWJ540" s="60"/>
      <c r="TWK540" s="61"/>
      <c r="TWL540" s="83"/>
      <c r="TWM540" s="57"/>
      <c r="TWN540" s="56"/>
      <c r="TWO540" s="59"/>
      <c r="TWP540" s="60"/>
      <c r="TWQ540" s="61"/>
      <c r="TWR540" s="83"/>
      <c r="TWS540" s="57"/>
      <c r="TWT540" s="56"/>
      <c r="TWU540" s="59"/>
      <c r="TWV540" s="60"/>
      <c r="TWW540" s="61"/>
      <c r="TWX540" s="83"/>
      <c r="TWY540" s="57"/>
      <c r="TWZ540" s="56"/>
      <c r="TXA540" s="59"/>
      <c r="TXB540" s="60"/>
      <c r="TXC540" s="61"/>
      <c r="TXD540" s="83"/>
      <c r="TXE540" s="57"/>
      <c r="TXF540" s="56"/>
      <c r="TXG540" s="59"/>
      <c r="TXH540" s="60"/>
      <c r="TXI540" s="61"/>
      <c r="TXJ540" s="83"/>
      <c r="TXK540" s="57"/>
      <c r="TXL540" s="56"/>
      <c r="TXM540" s="59"/>
      <c r="TXN540" s="60"/>
      <c r="TXO540" s="61"/>
      <c r="TXP540" s="83"/>
      <c r="TXQ540" s="57"/>
      <c r="TXR540" s="56"/>
      <c r="TXS540" s="59"/>
      <c r="TXT540" s="60"/>
      <c r="TXU540" s="61"/>
      <c r="TXV540" s="83"/>
      <c r="TXW540" s="57"/>
      <c r="TXX540" s="56"/>
      <c r="TXY540" s="59"/>
      <c r="TXZ540" s="60"/>
      <c r="TYA540" s="61"/>
      <c r="TYB540" s="83"/>
      <c r="TYC540" s="57"/>
      <c r="TYD540" s="56"/>
      <c r="TYE540" s="59"/>
      <c r="TYF540" s="60"/>
      <c r="TYG540" s="61"/>
      <c r="TYH540" s="83"/>
      <c r="TYI540" s="57"/>
      <c r="TYJ540" s="56"/>
      <c r="TYK540" s="59"/>
      <c r="TYL540" s="60"/>
      <c r="TYM540" s="61"/>
      <c r="TYN540" s="83"/>
      <c r="TYO540" s="57"/>
      <c r="TYP540" s="56"/>
      <c r="TYQ540" s="59"/>
      <c r="TYR540" s="60"/>
      <c r="TYS540" s="61"/>
      <c r="TYT540" s="83"/>
      <c r="TYU540" s="57"/>
      <c r="TYV540" s="56"/>
      <c r="TYW540" s="59"/>
      <c r="TYX540" s="60"/>
      <c r="TYY540" s="61"/>
      <c r="TYZ540" s="83"/>
      <c r="TZA540" s="57"/>
      <c r="TZB540" s="56"/>
      <c r="TZC540" s="59"/>
      <c r="TZD540" s="60"/>
      <c r="TZE540" s="61"/>
      <c r="TZF540" s="83"/>
      <c r="TZG540" s="57"/>
      <c r="TZH540" s="56"/>
      <c r="TZI540" s="59"/>
      <c r="TZJ540" s="60"/>
      <c r="TZK540" s="61"/>
      <c r="TZL540" s="83"/>
      <c r="TZM540" s="57"/>
      <c r="TZN540" s="56"/>
      <c r="TZO540" s="59"/>
      <c r="TZP540" s="60"/>
      <c r="TZQ540" s="61"/>
      <c r="TZR540" s="83"/>
      <c r="TZS540" s="57"/>
      <c r="TZT540" s="56"/>
      <c r="TZU540" s="59"/>
      <c r="TZV540" s="60"/>
      <c r="TZW540" s="61"/>
      <c r="TZX540" s="83"/>
      <c r="TZY540" s="57"/>
      <c r="TZZ540" s="56"/>
      <c r="UAA540" s="59"/>
      <c r="UAB540" s="60"/>
      <c r="UAC540" s="61"/>
      <c r="UAD540" s="83"/>
      <c r="UAE540" s="57"/>
      <c r="UAF540" s="56"/>
      <c r="UAG540" s="59"/>
      <c r="UAH540" s="60"/>
      <c r="UAI540" s="61"/>
      <c r="UAJ540" s="83"/>
      <c r="UAK540" s="57"/>
      <c r="UAL540" s="56"/>
      <c r="UAM540" s="59"/>
      <c r="UAN540" s="60"/>
      <c r="UAO540" s="61"/>
      <c r="UAP540" s="83"/>
      <c r="UAQ540" s="57"/>
      <c r="UAR540" s="56"/>
      <c r="UAS540" s="59"/>
      <c r="UAT540" s="60"/>
      <c r="UAU540" s="61"/>
      <c r="UAV540" s="83"/>
      <c r="UAW540" s="57"/>
      <c r="UAX540" s="56"/>
      <c r="UAY540" s="59"/>
      <c r="UAZ540" s="60"/>
      <c r="UBA540" s="61"/>
      <c r="UBB540" s="83"/>
      <c r="UBC540" s="57"/>
      <c r="UBD540" s="56"/>
      <c r="UBE540" s="59"/>
      <c r="UBF540" s="60"/>
      <c r="UBG540" s="61"/>
      <c r="UBH540" s="83"/>
      <c r="UBI540" s="57"/>
      <c r="UBJ540" s="56"/>
      <c r="UBK540" s="59"/>
      <c r="UBL540" s="60"/>
      <c r="UBM540" s="61"/>
      <c r="UBN540" s="83"/>
      <c r="UBO540" s="57"/>
      <c r="UBP540" s="56"/>
      <c r="UBQ540" s="59"/>
      <c r="UBR540" s="60"/>
      <c r="UBS540" s="61"/>
      <c r="UBT540" s="83"/>
      <c r="UBU540" s="57"/>
      <c r="UBV540" s="56"/>
      <c r="UBW540" s="59"/>
      <c r="UBX540" s="60"/>
      <c r="UBY540" s="61"/>
      <c r="UBZ540" s="83"/>
      <c r="UCA540" s="57"/>
      <c r="UCB540" s="56"/>
      <c r="UCC540" s="59"/>
      <c r="UCD540" s="60"/>
      <c r="UCE540" s="61"/>
      <c r="UCF540" s="83"/>
      <c r="UCG540" s="57"/>
      <c r="UCH540" s="56"/>
      <c r="UCI540" s="59"/>
      <c r="UCJ540" s="60"/>
      <c r="UCK540" s="61"/>
      <c r="UCL540" s="83"/>
      <c r="UCM540" s="57"/>
      <c r="UCN540" s="56"/>
      <c r="UCO540" s="59"/>
      <c r="UCP540" s="60"/>
      <c r="UCQ540" s="61"/>
      <c r="UCR540" s="83"/>
      <c r="UCS540" s="57"/>
      <c r="UCT540" s="56"/>
      <c r="UCU540" s="59"/>
      <c r="UCV540" s="60"/>
      <c r="UCW540" s="61"/>
      <c r="UCX540" s="83"/>
      <c r="UCY540" s="57"/>
      <c r="UCZ540" s="56"/>
      <c r="UDA540" s="59"/>
      <c r="UDB540" s="60"/>
      <c r="UDC540" s="61"/>
      <c r="UDD540" s="83"/>
      <c r="UDE540" s="57"/>
      <c r="UDF540" s="56"/>
      <c r="UDG540" s="59"/>
      <c r="UDH540" s="60"/>
      <c r="UDI540" s="61"/>
      <c r="UDJ540" s="83"/>
      <c r="UDK540" s="57"/>
      <c r="UDL540" s="56"/>
      <c r="UDM540" s="59"/>
      <c r="UDN540" s="60"/>
      <c r="UDO540" s="61"/>
      <c r="UDP540" s="83"/>
      <c r="UDQ540" s="57"/>
      <c r="UDR540" s="56"/>
      <c r="UDS540" s="59"/>
      <c r="UDT540" s="60"/>
      <c r="UDU540" s="61"/>
      <c r="UDV540" s="83"/>
      <c r="UDW540" s="57"/>
      <c r="UDX540" s="56"/>
      <c r="UDY540" s="59"/>
      <c r="UDZ540" s="60"/>
      <c r="UEA540" s="61"/>
      <c r="UEB540" s="83"/>
      <c r="UEC540" s="57"/>
      <c r="UED540" s="56"/>
      <c r="UEE540" s="59"/>
      <c r="UEF540" s="60"/>
      <c r="UEG540" s="61"/>
      <c r="UEH540" s="83"/>
      <c r="UEI540" s="57"/>
      <c r="UEJ540" s="56"/>
      <c r="UEK540" s="59"/>
      <c r="UEL540" s="60"/>
      <c r="UEM540" s="61"/>
      <c r="UEN540" s="83"/>
      <c r="UEO540" s="57"/>
      <c r="UEP540" s="56"/>
      <c r="UEQ540" s="59"/>
      <c r="UER540" s="60"/>
      <c r="UES540" s="61"/>
      <c r="UET540" s="83"/>
      <c r="UEU540" s="57"/>
      <c r="UEV540" s="56"/>
      <c r="UEW540" s="59"/>
      <c r="UEX540" s="60"/>
      <c r="UEY540" s="61"/>
      <c r="UEZ540" s="83"/>
      <c r="UFA540" s="57"/>
      <c r="UFB540" s="56"/>
      <c r="UFC540" s="59"/>
      <c r="UFD540" s="60"/>
      <c r="UFE540" s="61"/>
      <c r="UFF540" s="83"/>
      <c r="UFG540" s="57"/>
      <c r="UFH540" s="56"/>
      <c r="UFI540" s="59"/>
      <c r="UFJ540" s="60"/>
      <c r="UFK540" s="61"/>
      <c r="UFL540" s="83"/>
      <c r="UFM540" s="57"/>
      <c r="UFN540" s="56"/>
      <c r="UFO540" s="59"/>
      <c r="UFP540" s="60"/>
      <c r="UFQ540" s="61"/>
      <c r="UFR540" s="83"/>
      <c r="UFS540" s="57"/>
      <c r="UFT540" s="56"/>
      <c r="UFU540" s="59"/>
      <c r="UFV540" s="60"/>
      <c r="UFW540" s="61"/>
      <c r="UFX540" s="83"/>
      <c r="UFY540" s="57"/>
      <c r="UFZ540" s="56"/>
      <c r="UGA540" s="59"/>
      <c r="UGB540" s="60"/>
      <c r="UGC540" s="61"/>
      <c r="UGD540" s="83"/>
      <c r="UGE540" s="57"/>
      <c r="UGF540" s="56"/>
      <c r="UGG540" s="59"/>
      <c r="UGH540" s="60"/>
      <c r="UGI540" s="61"/>
      <c r="UGJ540" s="83"/>
      <c r="UGK540" s="57"/>
      <c r="UGL540" s="56"/>
      <c r="UGM540" s="59"/>
      <c r="UGN540" s="60"/>
      <c r="UGO540" s="61"/>
      <c r="UGP540" s="83"/>
      <c r="UGQ540" s="57"/>
      <c r="UGR540" s="56"/>
      <c r="UGS540" s="59"/>
      <c r="UGT540" s="60"/>
      <c r="UGU540" s="61"/>
      <c r="UGV540" s="83"/>
      <c r="UGW540" s="57"/>
      <c r="UGX540" s="56"/>
      <c r="UGY540" s="59"/>
      <c r="UGZ540" s="60"/>
      <c r="UHA540" s="61"/>
      <c r="UHB540" s="83"/>
      <c r="UHC540" s="57"/>
      <c r="UHD540" s="56"/>
      <c r="UHE540" s="59"/>
      <c r="UHF540" s="60"/>
      <c r="UHG540" s="61"/>
      <c r="UHH540" s="83"/>
      <c r="UHI540" s="57"/>
      <c r="UHJ540" s="56"/>
      <c r="UHK540" s="59"/>
      <c r="UHL540" s="60"/>
      <c r="UHM540" s="61"/>
      <c r="UHN540" s="83"/>
      <c r="UHO540" s="57"/>
      <c r="UHP540" s="56"/>
      <c r="UHQ540" s="59"/>
      <c r="UHR540" s="60"/>
      <c r="UHS540" s="61"/>
      <c r="UHT540" s="83"/>
      <c r="UHU540" s="57"/>
      <c r="UHV540" s="56"/>
      <c r="UHW540" s="59"/>
      <c r="UHX540" s="60"/>
      <c r="UHY540" s="61"/>
      <c r="UHZ540" s="83"/>
      <c r="UIA540" s="57"/>
      <c r="UIB540" s="56"/>
      <c r="UIC540" s="59"/>
      <c r="UID540" s="60"/>
      <c r="UIE540" s="61"/>
      <c r="UIF540" s="83"/>
      <c r="UIG540" s="57"/>
      <c r="UIH540" s="56"/>
      <c r="UII540" s="59"/>
      <c r="UIJ540" s="60"/>
      <c r="UIK540" s="61"/>
      <c r="UIL540" s="83"/>
      <c r="UIM540" s="57"/>
      <c r="UIN540" s="56"/>
      <c r="UIO540" s="59"/>
      <c r="UIP540" s="60"/>
      <c r="UIQ540" s="61"/>
      <c r="UIR540" s="83"/>
      <c r="UIS540" s="57"/>
      <c r="UIT540" s="56"/>
      <c r="UIU540" s="59"/>
      <c r="UIV540" s="60"/>
      <c r="UIW540" s="61"/>
      <c r="UIX540" s="83"/>
      <c r="UIY540" s="57"/>
      <c r="UIZ540" s="56"/>
      <c r="UJA540" s="59"/>
      <c r="UJB540" s="60"/>
      <c r="UJC540" s="61"/>
      <c r="UJD540" s="83"/>
      <c r="UJE540" s="57"/>
      <c r="UJF540" s="56"/>
      <c r="UJG540" s="59"/>
      <c r="UJH540" s="60"/>
      <c r="UJI540" s="61"/>
      <c r="UJJ540" s="83"/>
      <c r="UJK540" s="57"/>
      <c r="UJL540" s="56"/>
      <c r="UJM540" s="59"/>
      <c r="UJN540" s="60"/>
      <c r="UJO540" s="61"/>
      <c r="UJP540" s="83"/>
      <c r="UJQ540" s="57"/>
      <c r="UJR540" s="56"/>
      <c r="UJS540" s="59"/>
      <c r="UJT540" s="60"/>
      <c r="UJU540" s="61"/>
      <c r="UJV540" s="83"/>
      <c r="UJW540" s="57"/>
      <c r="UJX540" s="56"/>
      <c r="UJY540" s="59"/>
      <c r="UJZ540" s="60"/>
      <c r="UKA540" s="61"/>
      <c r="UKB540" s="83"/>
      <c r="UKC540" s="57"/>
      <c r="UKD540" s="56"/>
      <c r="UKE540" s="59"/>
      <c r="UKF540" s="60"/>
      <c r="UKG540" s="61"/>
      <c r="UKH540" s="83"/>
      <c r="UKI540" s="57"/>
      <c r="UKJ540" s="56"/>
      <c r="UKK540" s="59"/>
      <c r="UKL540" s="60"/>
      <c r="UKM540" s="61"/>
      <c r="UKN540" s="83"/>
      <c r="UKO540" s="57"/>
      <c r="UKP540" s="56"/>
      <c r="UKQ540" s="59"/>
      <c r="UKR540" s="60"/>
      <c r="UKS540" s="61"/>
      <c r="UKT540" s="83"/>
      <c r="UKU540" s="57"/>
      <c r="UKV540" s="56"/>
      <c r="UKW540" s="59"/>
      <c r="UKX540" s="60"/>
      <c r="UKY540" s="61"/>
      <c r="UKZ540" s="83"/>
      <c r="ULA540" s="57"/>
      <c r="ULB540" s="56"/>
      <c r="ULC540" s="59"/>
      <c r="ULD540" s="60"/>
      <c r="ULE540" s="61"/>
      <c r="ULF540" s="83"/>
      <c r="ULG540" s="57"/>
      <c r="ULH540" s="56"/>
      <c r="ULI540" s="59"/>
      <c r="ULJ540" s="60"/>
      <c r="ULK540" s="61"/>
      <c r="ULL540" s="83"/>
      <c r="ULM540" s="57"/>
      <c r="ULN540" s="56"/>
      <c r="ULO540" s="59"/>
      <c r="ULP540" s="60"/>
      <c r="ULQ540" s="61"/>
      <c r="ULR540" s="83"/>
      <c r="ULS540" s="57"/>
      <c r="ULT540" s="56"/>
      <c r="ULU540" s="59"/>
      <c r="ULV540" s="60"/>
      <c r="ULW540" s="61"/>
      <c r="ULX540" s="83"/>
      <c r="ULY540" s="57"/>
      <c r="ULZ540" s="56"/>
      <c r="UMA540" s="59"/>
      <c r="UMB540" s="60"/>
      <c r="UMC540" s="61"/>
      <c r="UMD540" s="83"/>
      <c r="UME540" s="57"/>
      <c r="UMF540" s="56"/>
      <c r="UMG540" s="59"/>
      <c r="UMH540" s="60"/>
      <c r="UMI540" s="61"/>
      <c r="UMJ540" s="83"/>
      <c r="UMK540" s="57"/>
      <c r="UML540" s="56"/>
      <c r="UMM540" s="59"/>
      <c r="UMN540" s="60"/>
      <c r="UMO540" s="61"/>
      <c r="UMP540" s="83"/>
      <c r="UMQ540" s="57"/>
      <c r="UMR540" s="56"/>
      <c r="UMS540" s="59"/>
      <c r="UMT540" s="60"/>
      <c r="UMU540" s="61"/>
      <c r="UMV540" s="83"/>
      <c r="UMW540" s="57"/>
      <c r="UMX540" s="56"/>
      <c r="UMY540" s="59"/>
      <c r="UMZ540" s="60"/>
      <c r="UNA540" s="61"/>
      <c r="UNB540" s="83"/>
      <c r="UNC540" s="57"/>
      <c r="UND540" s="56"/>
      <c r="UNE540" s="59"/>
      <c r="UNF540" s="60"/>
      <c r="UNG540" s="61"/>
      <c r="UNH540" s="83"/>
      <c r="UNI540" s="57"/>
      <c r="UNJ540" s="56"/>
      <c r="UNK540" s="59"/>
      <c r="UNL540" s="60"/>
      <c r="UNM540" s="61"/>
      <c r="UNN540" s="83"/>
      <c r="UNO540" s="57"/>
      <c r="UNP540" s="56"/>
      <c r="UNQ540" s="59"/>
      <c r="UNR540" s="60"/>
      <c r="UNS540" s="61"/>
      <c r="UNT540" s="83"/>
      <c r="UNU540" s="57"/>
      <c r="UNV540" s="56"/>
      <c r="UNW540" s="59"/>
      <c r="UNX540" s="60"/>
      <c r="UNY540" s="61"/>
      <c r="UNZ540" s="83"/>
      <c r="UOA540" s="57"/>
      <c r="UOB540" s="56"/>
      <c r="UOC540" s="59"/>
      <c r="UOD540" s="60"/>
      <c r="UOE540" s="61"/>
      <c r="UOF540" s="83"/>
      <c r="UOG540" s="57"/>
      <c r="UOH540" s="56"/>
      <c r="UOI540" s="59"/>
      <c r="UOJ540" s="60"/>
      <c r="UOK540" s="61"/>
      <c r="UOL540" s="83"/>
      <c r="UOM540" s="57"/>
      <c r="UON540" s="56"/>
      <c r="UOO540" s="59"/>
      <c r="UOP540" s="60"/>
      <c r="UOQ540" s="61"/>
      <c r="UOR540" s="83"/>
      <c r="UOS540" s="57"/>
      <c r="UOT540" s="56"/>
      <c r="UOU540" s="59"/>
      <c r="UOV540" s="60"/>
      <c r="UOW540" s="61"/>
      <c r="UOX540" s="83"/>
      <c r="UOY540" s="57"/>
      <c r="UOZ540" s="56"/>
      <c r="UPA540" s="59"/>
      <c r="UPB540" s="60"/>
      <c r="UPC540" s="61"/>
      <c r="UPD540" s="83"/>
      <c r="UPE540" s="57"/>
      <c r="UPF540" s="56"/>
      <c r="UPG540" s="59"/>
      <c r="UPH540" s="60"/>
      <c r="UPI540" s="61"/>
      <c r="UPJ540" s="83"/>
      <c r="UPK540" s="57"/>
      <c r="UPL540" s="56"/>
      <c r="UPM540" s="59"/>
      <c r="UPN540" s="60"/>
      <c r="UPO540" s="61"/>
      <c r="UPP540" s="83"/>
      <c r="UPQ540" s="57"/>
      <c r="UPR540" s="56"/>
      <c r="UPS540" s="59"/>
      <c r="UPT540" s="60"/>
      <c r="UPU540" s="61"/>
      <c r="UPV540" s="83"/>
      <c r="UPW540" s="57"/>
      <c r="UPX540" s="56"/>
      <c r="UPY540" s="59"/>
      <c r="UPZ540" s="60"/>
      <c r="UQA540" s="61"/>
      <c r="UQB540" s="83"/>
      <c r="UQC540" s="57"/>
      <c r="UQD540" s="56"/>
      <c r="UQE540" s="59"/>
      <c r="UQF540" s="60"/>
      <c r="UQG540" s="61"/>
      <c r="UQH540" s="83"/>
      <c r="UQI540" s="57"/>
      <c r="UQJ540" s="56"/>
      <c r="UQK540" s="59"/>
      <c r="UQL540" s="60"/>
      <c r="UQM540" s="61"/>
      <c r="UQN540" s="83"/>
      <c r="UQO540" s="57"/>
      <c r="UQP540" s="56"/>
      <c r="UQQ540" s="59"/>
      <c r="UQR540" s="60"/>
      <c r="UQS540" s="61"/>
      <c r="UQT540" s="83"/>
      <c r="UQU540" s="57"/>
      <c r="UQV540" s="56"/>
      <c r="UQW540" s="59"/>
      <c r="UQX540" s="60"/>
      <c r="UQY540" s="61"/>
      <c r="UQZ540" s="83"/>
      <c r="URA540" s="57"/>
      <c r="URB540" s="56"/>
      <c r="URC540" s="59"/>
      <c r="URD540" s="60"/>
      <c r="URE540" s="61"/>
      <c r="URF540" s="83"/>
      <c r="URG540" s="57"/>
      <c r="URH540" s="56"/>
      <c r="URI540" s="59"/>
      <c r="URJ540" s="60"/>
      <c r="URK540" s="61"/>
      <c r="URL540" s="83"/>
      <c r="URM540" s="57"/>
      <c r="URN540" s="56"/>
      <c r="URO540" s="59"/>
      <c r="URP540" s="60"/>
      <c r="URQ540" s="61"/>
      <c r="URR540" s="83"/>
      <c r="URS540" s="57"/>
      <c r="URT540" s="56"/>
      <c r="URU540" s="59"/>
      <c r="URV540" s="60"/>
      <c r="URW540" s="61"/>
      <c r="URX540" s="83"/>
      <c r="URY540" s="57"/>
      <c r="URZ540" s="56"/>
      <c r="USA540" s="59"/>
      <c r="USB540" s="60"/>
      <c r="USC540" s="61"/>
      <c r="USD540" s="83"/>
      <c r="USE540" s="57"/>
      <c r="USF540" s="56"/>
      <c r="USG540" s="59"/>
      <c r="USH540" s="60"/>
      <c r="USI540" s="61"/>
      <c r="USJ540" s="83"/>
      <c r="USK540" s="57"/>
      <c r="USL540" s="56"/>
      <c r="USM540" s="59"/>
      <c r="USN540" s="60"/>
      <c r="USO540" s="61"/>
      <c r="USP540" s="83"/>
      <c r="USQ540" s="57"/>
      <c r="USR540" s="56"/>
      <c r="USS540" s="59"/>
      <c r="UST540" s="60"/>
      <c r="USU540" s="61"/>
      <c r="USV540" s="83"/>
      <c r="USW540" s="57"/>
      <c r="USX540" s="56"/>
      <c r="USY540" s="59"/>
      <c r="USZ540" s="60"/>
      <c r="UTA540" s="61"/>
      <c r="UTB540" s="83"/>
      <c r="UTC540" s="57"/>
      <c r="UTD540" s="56"/>
      <c r="UTE540" s="59"/>
      <c r="UTF540" s="60"/>
      <c r="UTG540" s="61"/>
      <c r="UTH540" s="83"/>
      <c r="UTI540" s="57"/>
      <c r="UTJ540" s="56"/>
      <c r="UTK540" s="59"/>
      <c r="UTL540" s="60"/>
      <c r="UTM540" s="61"/>
      <c r="UTN540" s="83"/>
      <c r="UTO540" s="57"/>
      <c r="UTP540" s="56"/>
      <c r="UTQ540" s="59"/>
      <c r="UTR540" s="60"/>
      <c r="UTS540" s="61"/>
      <c r="UTT540" s="83"/>
      <c r="UTU540" s="57"/>
      <c r="UTV540" s="56"/>
      <c r="UTW540" s="59"/>
      <c r="UTX540" s="60"/>
      <c r="UTY540" s="61"/>
      <c r="UTZ540" s="83"/>
      <c r="UUA540" s="57"/>
      <c r="UUB540" s="56"/>
      <c r="UUC540" s="59"/>
      <c r="UUD540" s="60"/>
      <c r="UUE540" s="61"/>
      <c r="UUF540" s="83"/>
      <c r="UUG540" s="57"/>
      <c r="UUH540" s="56"/>
      <c r="UUI540" s="59"/>
      <c r="UUJ540" s="60"/>
      <c r="UUK540" s="61"/>
      <c r="UUL540" s="83"/>
      <c r="UUM540" s="57"/>
      <c r="UUN540" s="56"/>
      <c r="UUO540" s="59"/>
      <c r="UUP540" s="60"/>
      <c r="UUQ540" s="61"/>
      <c r="UUR540" s="83"/>
      <c r="UUS540" s="57"/>
      <c r="UUT540" s="56"/>
      <c r="UUU540" s="59"/>
      <c r="UUV540" s="60"/>
      <c r="UUW540" s="61"/>
      <c r="UUX540" s="83"/>
      <c r="UUY540" s="57"/>
      <c r="UUZ540" s="56"/>
      <c r="UVA540" s="59"/>
      <c r="UVB540" s="60"/>
      <c r="UVC540" s="61"/>
      <c r="UVD540" s="83"/>
      <c r="UVE540" s="57"/>
      <c r="UVF540" s="56"/>
      <c r="UVG540" s="59"/>
      <c r="UVH540" s="60"/>
      <c r="UVI540" s="61"/>
      <c r="UVJ540" s="83"/>
      <c r="UVK540" s="57"/>
      <c r="UVL540" s="56"/>
      <c r="UVM540" s="59"/>
      <c r="UVN540" s="60"/>
      <c r="UVO540" s="61"/>
      <c r="UVP540" s="83"/>
      <c r="UVQ540" s="57"/>
      <c r="UVR540" s="56"/>
      <c r="UVS540" s="59"/>
      <c r="UVT540" s="60"/>
      <c r="UVU540" s="61"/>
      <c r="UVV540" s="83"/>
      <c r="UVW540" s="57"/>
      <c r="UVX540" s="56"/>
      <c r="UVY540" s="59"/>
      <c r="UVZ540" s="60"/>
      <c r="UWA540" s="61"/>
      <c r="UWB540" s="83"/>
      <c r="UWC540" s="57"/>
      <c r="UWD540" s="56"/>
      <c r="UWE540" s="59"/>
      <c r="UWF540" s="60"/>
      <c r="UWG540" s="61"/>
      <c r="UWH540" s="83"/>
      <c r="UWI540" s="57"/>
      <c r="UWJ540" s="56"/>
      <c r="UWK540" s="59"/>
      <c r="UWL540" s="60"/>
      <c r="UWM540" s="61"/>
      <c r="UWN540" s="83"/>
      <c r="UWO540" s="57"/>
      <c r="UWP540" s="56"/>
      <c r="UWQ540" s="59"/>
      <c r="UWR540" s="60"/>
      <c r="UWS540" s="61"/>
      <c r="UWT540" s="83"/>
      <c r="UWU540" s="57"/>
      <c r="UWV540" s="56"/>
      <c r="UWW540" s="59"/>
      <c r="UWX540" s="60"/>
      <c r="UWY540" s="61"/>
      <c r="UWZ540" s="83"/>
      <c r="UXA540" s="57"/>
      <c r="UXB540" s="56"/>
      <c r="UXC540" s="59"/>
      <c r="UXD540" s="60"/>
      <c r="UXE540" s="61"/>
      <c r="UXF540" s="83"/>
      <c r="UXG540" s="57"/>
      <c r="UXH540" s="56"/>
      <c r="UXI540" s="59"/>
      <c r="UXJ540" s="60"/>
      <c r="UXK540" s="61"/>
      <c r="UXL540" s="83"/>
      <c r="UXM540" s="57"/>
      <c r="UXN540" s="56"/>
      <c r="UXO540" s="59"/>
      <c r="UXP540" s="60"/>
      <c r="UXQ540" s="61"/>
      <c r="UXR540" s="83"/>
      <c r="UXS540" s="57"/>
      <c r="UXT540" s="56"/>
      <c r="UXU540" s="59"/>
      <c r="UXV540" s="60"/>
      <c r="UXW540" s="61"/>
      <c r="UXX540" s="83"/>
      <c r="UXY540" s="57"/>
      <c r="UXZ540" s="56"/>
      <c r="UYA540" s="59"/>
      <c r="UYB540" s="60"/>
      <c r="UYC540" s="61"/>
      <c r="UYD540" s="83"/>
      <c r="UYE540" s="57"/>
      <c r="UYF540" s="56"/>
      <c r="UYG540" s="59"/>
      <c r="UYH540" s="60"/>
      <c r="UYI540" s="61"/>
      <c r="UYJ540" s="83"/>
      <c r="UYK540" s="57"/>
      <c r="UYL540" s="56"/>
      <c r="UYM540" s="59"/>
      <c r="UYN540" s="60"/>
      <c r="UYO540" s="61"/>
      <c r="UYP540" s="83"/>
      <c r="UYQ540" s="57"/>
      <c r="UYR540" s="56"/>
      <c r="UYS540" s="59"/>
      <c r="UYT540" s="60"/>
      <c r="UYU540" s="61"/>
      <c r="UYV540" s="83"/>
      <c r="UYW540" s="57"/>
      <c r="UYX540" s="56"/>
      <c r="UYY540" s="59"/>
      <c r="UYZ540" s="60"/>
      <c r="UZA540" s="61"/>
      <c r="UZB540" s="83"/>
      <c r="UZC540" s="57"/>
      <c r="UZD540" s="56"/>
      <c r="UZE540" s="59"/>
      <c r="UZF540" s="60"/>
      <c r="UZG540" s="61"/>
      <c r="UZH540" s="83"/>
      <c r="UZI540" s="57"/>
      <c r="UZJ540" s="56"/>
      <c r="UZK540" s="59"/>
      <c r="UZL540" s="60"/>
      <c r="UZM540" s="61"/>
      <c r="UZN540" s="83"/>
      <c r="UZO540" s="57"/>
      <c r="UZP540" s="56"/>
      <c r="UZQ540" s="59"/>
      <c r="UZR540" s="60"/>
      <c r="UZS540" s="61"/>
      <c r="UZT540" s="83"/>
      <c r="UZU540" s="57"/>
      <c r="UZV540" s="56"/>
      <c r="UZW540" s="59"/>
      <c r="UZX540" s="60"/>
      <c r="UZY540" s="61"/>
      <c r="UZZ540" s="83"/>
      <c r="VAA540" s="57"/>
      <c r="VAB540" s="56"/>
      <c r="VAC540" s="59"/>
      <c r="VAD540" s="60"/>
      <c r="VAE540" s="61"/>
      <c r="VAF540" s="83"/>
      <c r="VAG540" s="57"/>
      <c r="VAH540" s="56"/>
      <c r="VAI540" s="59"/>
      <c r="VAJ540" s="60"/>
      <c r="VAK540" s="61"/>
      <c r="VAL540" s="83"/>
      <c r="VAM540" s="57"/>
      <c r="VAN540" s="56"/>
      <c r="VAO540" s="59"/>
      <c r="VAP540" s="60"/>
      <c r="VAQ540" s="61"/>
      <c r="VAR540" s="83"/>
      <c r="VAS540" s="57"/>
      <c r="VAT540" s="56"/>
      <c r="VAU540" s="59"/>
      <c r="VAV540" s="60"/>
      <c r="VAW540" s="61"/>
      <c r="VAX540" s="83"/>
      <c r="VAY540" s="57"/>
      <c r="VAZ540" s="56"/>
      <c r="VBA540" s="59"/>
      <c r="VBB540" s="60"/>
      <c r="VBC540" s="61"/>
      <c r="VBD540" s="83"/>
      <c r="VBE540" s="57"/>
      <c r="VBF540" s="56"/>
      <c r="VBG540" s="59"/>
      <c r="VBH540" s="60"/>
      <c r="VBI540" s="61"/>
      <c r="VBJ540" s="83"/>
      <c r="VBK540" s="57"/>
      <c r="VBL540" s="56"/>
      <c r="VBM540" s="59"/>
      <c r="VBN540" s="60"/>
      <c r="VBO540" s="61"/>
      <c r="VBP540" s="83"/>
      <c r="VBQ540" s="57"/>
      <c r="VBR540" s="56"/>
      <c r="VBS540" s="59"/>
      <c r="VBT540" s="60"/>
      <c r="VBU540" s="61"/>
      <c r="VBV540" s="83"/>
      <c r="VBW540" s="57"/>
      <c r="VBX540" s="56"/>
      <c r="VBY540" s="59"/>
      <c r="VBZ540" s="60"/>
      <c r="VCA540" s="61"/>
      <c r="VCB540" s="83"/>
      <c r="VCC540" s="57"/>
      <c r="VCD540" s="56"/>
      <c r="VCE540" s="59"/>
      <c r="VCF540" s="60"/>
      <c r="VCG540" s="61"/>
      <c r="VCH540" s="83"/>
      <c r="VCI540" s="57"/>
      <c r="VCJ540" s="56"/>
      <c r="VCK540" s="59"/>
      <c r="VCL540" s="60"/>
      <c r="VCM540" s="61"/>
      <c r="VCN540" s="83"/>
      <c r="VCO540" s="57"/>
      <c r="VCP540" s="56"/>
      <c r="VCQ540" s="59"/>
      <c r="VCR540" s="60"/>
      <c r="VCS540" s="61"/>
      <c r="VCT540" s="83"/>
      <c r="VCU540" s="57"/>
      <c r="VCV540" s="56"/>
      <c r="VCW540" s="59"/>
      <c r="VCX540" s="60"/>
      <c r="VCY540" s="61"/>
      <c r="VCZ540" s="83"/>
      <c r="VDA540" s="57"/>
      <c r="VDB540" s="56"/>
      <c r="VDC540" s="59"/>
      <c r="VDD540" s="60"/>
      <c r="VDE540" s="61"/>
      <c r="VDF540" s="83"/>
      <c r="VDG540" s="57"/>
      <c r="VDH540" s="56"/>
      <c r="VDI540" s="59"/>
      <c r="VDJ540" s="60"/>
      <c r="VDK540" s="61"/>
      <c r="VDL540" s="83"/>
      <c r="VDM540" s="57"/>
      <c r="VDN540" s="56"/>
      <c r="VDO540" s="59"/>
      <c r="VDP540" s="60"/>
      <c r="VDQ540" s="61"/>
      <c r="VDR540" s="83"/>
      <c r="VDS540" s="57"/>
      <c r="VDT540" s="56"/>
      <c r="VDU540" s="59"/>
      <c r="VDV540" s="60"/>
      <c r="VDW540" s="61"/>
      <c r="VDX540" s="83"/>
      <c r="VDY540" s="57"/>
      <c r="VDZ540" s="56"/>
      <c r="VEA540" s="59"/>
      <c r="VEB540" s="60"/>
      <c r="VEC540" s="61"/>
      <c r="VED540" s="83"/>
      <c r="VEE540" s="57"/>
      <c r="VEF540" s="56"/>
      <c r="VEG540" s="59"/>
      <c r="VEH540" s="60"/>
      <c r="VEI540" s="61"/>
      <c r="VEJ540" s="83"/>
      <c r="VEK540" s="57"/>
      <c r="VEL540" s="56"/>
      <c r="VEM540" s="59"/>
      <c r="VEN540" s="60"/>
      <c r="VEO540" s="61"/>
      <c r="VEP540" s="83"/>
      <c r="VEQ540" s="57"/>
      <c r="VER540" s="56"/>
      <c r="VES540" s="59"/>
      <c r="VET540" s="60"/>
      <c r="VEU540" s="61"/>
      <c r="VEV540" s="83"/>
      <c r="VEW540" s="57"/>
      <c r="VEX540" s="56"/>
      <c r="VEY540" s="59"/>
      <c r="VEZ540" s="60"/>
      <c r="VFA540" s="61"/>
      <c r="VFB540" s="83"/>
      <c r="VFC540" s="57"/>
      <c r="VFD540" s="56"/>
      <c r="VFE540" s="59"/>
      <c r="VFF540" s="60"/>
      <c r="VFG540" s="61"/>
      <c r="VFH540" s="83"/>
      <c r="VFI540" s="57"/>
      <c r="VFJ540" s="56"/>
      <c r="VFK540" s="59"/>
      <c r="VFL540" s="60"/>
      <c r="VFM540" s="61"/>
      <c r="VFN540" s="83"/>
      <c r="VFO540" s="57"/>
      <c r="VFP540" s="56"/>
      <c r="VFQ540" s="59"/>
      <c r="VFR540" s="60"/>
      <c r="VFS540" s="61"/>
      <c r="VFT540" s="83"/>
      <c r="VFU540" s="57"/>
      <c r="VFV540" s="56"/>
      <c r="VFW540" s="59"/>
      <c r="VFX540" s="60"/>
      <c r="VFY540" s="61"/>
      <c r="VFZ540" s="83"/>
      <c r="VGA540" s="57"/>
      <c r="VGB540" s="56"/>
      <c r="VGC540" s="59"/>
      <c r="VGD540" s="60"/>
      <c r="VGE540" s="61"/>
      <c r="VGF540" s="83"/>
      <c r="VGG540" s="57"/>
      <c r="VGH540" s="56"/>
      <c r="VGI540" s="59"/>
      <c r="VGJ540" s="60"/>
      <c r="VGK540" s="61"/>
      <c r="VGL540" s="83"/>
      <c r="VGM540" s="57"/>
      <c r="VGN540" s="56"/>
      <c r="VGO540" s="59"/>
      <c r="VGP540" s="60"/>
      <c r="VGQ540" s="61"/>
      <c r="VGR540" s="83"/>
      <c r="VGS540" s="57"/>
      <c r="VGT540" s="56"/>
      <c r="VGU540" s="59"/>
      <c r="VGV540" s="60"/>
      <c r="VGW540" s="61"/>
      <c r="VGX540" s="83"/>
      <c r="VGY540" s="57"/>
      <c r="VGZ540" s="56"/>
      <c r="VHA540" s="59"/>
      <c r="VHB540" s="60"/>
      <c r="VHC540" s="61"/>
      <c r="VHD540" s="83"/>
      <c r="VHE540" s="57"/>
      <c r="VHF540" s="56"/>
      <c r="VHG540" s="59"/>
      <c r="VHH540" s="60"/>
      <c r="VHI540" s="61"/>
      <c r="VHJ540" s="83"/>
      <c r="VHK540" s="57"/>
      <c r="VHL540" s="56"/>
      <c r="VHM540" s="59"/>
      <c r="VHN540" s="60"/>
      <c r="VHO540" s="61"/>
      <c r="VHP540" s="83"/>
      <c r="VHQ540" s="57"/>
      <c r="VHR540" s="56"/>
      <c r="VHS540" s="59"/>
      <c r="VHT540" s="60"/>
      <c r="VHU540" s="61"/>
      <c r="VHV540" s="83"/>
      <c r="VHW540" s="57"/>
      <c r="VHX540" s="56"/>
      <c r="VHY540" s="59"/>
      <c r="VHZ540" s="60"/>
      <c r="VIA540" s="61"/>
      <c r="VIB540" s="83"/>
      <c r="VIC540" s="57"/>
      <c r="VID540" s="56"/>
      <c r="VIE540" s="59"/>
      <c r="VIF540" s="60"/>
      <c r="VIG540" s="61"/>
      <c r="VIH540" s="83"/>
      <c r="VII540" s="57"/>
      <c r="VIJ540" s="56"/>
      <c r="VIK540" s="59"/>
      <c r="VIL540" s="60"/>
      <c r="VIM540" s="61"/>
      <c r="VIN540" s="83"/>
      <c r="VIO540" s="57"/>
      <c r="VIP540" s="56"/>
      <c r="VIQ540" s="59"/>
      <c r="VIR540" s="60"/>
      <c r="VIS540" s="61"/>
      <c r="VIT540" s="83"/>
      <c r="VIU540" s="57"/>
      <c r="VIV540" s="56"/>
      <c r="VIW540" s="59"/>
      <c r="VIX540" s="60"/>
      <c r="VIY540" s="61"/>
      <c r="VIZ540" s="83"/>
      <c r="VJA540" s="57"/>
      <c r="VJB540" s="56"/>
      <c r="VJC540" s="59"/>
      <c r="VJD540" s="60"/>
      <c r="VJE540" s="61"/>
      <c r="VJF540" s="83"/>
      <c r="VJG540" s="57"/>
      <c r="VJH540" s="56"/>
      <c r="VJI540" s="59"/>
      <c r="VJJ540" s="60"/>
      <c r="VJK540" s="61"/>
      <c r="VJL540" s="83"/>
      <c r="VJM540" s="57"/>
      <c r="VJN540" s="56"/>
      <c r="VJO540" s="59"/>
      <c r="VJP540" s="60"/>
      <c r="VJQ540" s="61"/>
      <c r="VJR540" s="83"/>
      <c r="VJS540" s="57"/>
      <c r="VJT540" s="56"/>
      <c r="VJU540" s="59"/>
      <c r="VJV540" s="60"/>
      <c r="VJW540" s="61"/>
      <c r="VJX540" s="83"/>
      <c r="VJY540" s="57"/>
      <c r="VJZ540" s="56"/>
      <c r="VKA540" s="59"/>
      <c r="VKB540" s="60"/>
      <c r="VKC540" s="61"/>
      <c r="VKD540" s="83"/>
      <c r="VKE540" s="57"/>
      <c r="VKF540" s="56"/>
      <c r="VKG540" s="59"/>
      <c r="VKH540" s="60"/>
      <c r="VKI540" s="61"/>
      <c r="VKJ540" s="83"/>
      <c r="VKK540" s="57"/>
      <c r="VKL540" s="56"/>
      <c r="VKM540" s="59"/>
      <c r="VKN540" s="60"/>
      <c r="VKO540" s="61"/>
      <c r="VKP540" s="83"/>
      <c r="VKQ540" s="57"/>
      <c r="VKR540" s="56"/>
      <c r="VKS540" s="59"/>
      <c r="VKT540" s="60"/>
      <c r="VKU540" s="61"/>
      <c r="VKV540" s="83"/>
      <c r="VKW540" s="57"/>
      <c r="VKX540" s="56"/>
      <c r="VKY540" s="59"/>
      <c r="VKZ540" s="60"/>
      <c r="VLA540" s="61"/>
      <c r="VLB540" s="83"/>
      <c r="VLC540" s="57"/>
      <c r="VLD540" s="56"/>
      <c r="VLE540" s="59"/>
      <c r="VLF540" s="60"/>
      <c r="VLG540" s="61"/>
      <c r="VLH540" s="83"/>
      <c r="VLI540" s="57"/>
      <c r="VLJ540" s="56"/>
      <c r="VLK540" s="59"/>
      <c r="VLL540" s="60"/>
      <c r="VLM540" s="61"/>
      <c r="VLN540" s="83"/>
      <c r="VLO540" s="57"/>
      <c r="VLP540" s="56"/>
      <c r="VLQ540" s="59"/>
      <c r="VLR540" s="60"/>
      <c r="VLS540" s="61"/>
      <c r="VLT540" s="83"/>
      <c r="VLU540" s="57"/>
      <c r="VLV540" s="56"/>
      <c r="VLW540" s="59"/>
      <c r="VLX540" s="60"/>
      <c r="VLY540" s="61"/>
      <c r="VLZ540" s="83"/>
      <c r="VMA540" s="57"/>
      <c r="VMB540" s="56"/>
      <c r="VMC540" s="59"/>
      <c r="VMD540" s="60"/>
      <c r="VME540" s="61"/>
      <c r="VMF540" s="83"/>
      <c r="VMG540" s="57"/>
      <c r="VMH540" s="56"/>
      <c r="VMI540" s="59"/>
      <c r="VMJ540" s="60"/>
      <c r="VMK540" s="61"/>
      <c r="VML540" s="83"/>
      <c r="VMM540" s="57"/>
      <c r="VMN540" s="56"/>
      <c r="VMO540" s="59"/>
      <c r="VMP540" s="60"/>
      <c r="VMQ540" s="61"/>
      <c r="VMR540" s="83"/>
      <c r="VMS540" s="57"/>
      <c r="VMT540" s="56"/>
      <c r="VMU540" s="59"/>
      <c r="VMV540" s="60"/>
      <c r="VMW540" s="61"/>
      <c r="VMX540" s="83"/>
      <c r="VMY540" s="57"/>
      <c r="VMZ540" s="56"/>
      <c r="VNA540" s="59"/>
      <c r="VNB540" s="60"/>
      <c r="VNC540" s="61"/>
      <c r="VND540" s="83"/>
      <c r="VNE540" s="57"/>
      <c r="VNF540" s="56"/>
      <c r="VNG540" s="59"/>
      <c r="VNH540" s="60"/>
      <c r="VNI540" s="61"/>
      <c r="VNJ540" s="83"/>
      <c r="VNK540" s="57"/>
      <c r="VNL540" s="56"/>
      <c r="VNM540" s="59"/>
      <c r="VNN540" s="60"/>
      <c r="VNO540" s="61"/>
      <c r="VNP540" s="83"/>
      <c r="VNQ540" s="57"/>
      <c r="VNR540" s="56"/>
      <c r="VNS540" s="59"/>
      <c r="VNT540" s="60"/>
      <c r="VNU540" s="61"/>
      <c r="VNV540" s="83"/>
      <c r="VNW540" s="57"/>
      <c r="VNX540" s="56"/>
      <c r="VNY540" s="59"/>
      <c r="VNZ540" s="60"/>
      <c r="VOA540" s="61"/>
      <c r="VOB540" s="83"/>
      <c r="VOC540" s="57"/>
      <c r="VOD540" s="56"/>
      <c r="VOE540" s="59"/>
      <c r="VOF540" s="60"/>
      <c r="VOG540" s="61"/>
      <c r="VOH540" s="83"/>
      <c r="VOI540" s="57"/>
      <c r="VOJ540" s="56"/>
      <c r="VOK540" s="59"/>
      <c r="VOL540" s="60"/>
      <c r="VOM540" s="61"/>
      <c r="VON540" s="83"/>
      <c r="VOO540" s="57"/>
      <c r="VOP540" s="56"/>
      <c r="VOQ540" s="59"/>
      <c r="VOR540" s="60"/>
      <c r="VOS540" s="61"/>
      <c r="VOT540" s="83"/>
      <c r="VOU540" s="57"/>
      <c r="VOV540" s="56"/>
      <c r="VOW540" s="59"/>
      <c r="VOX540" s="60"/>
      <c r="VOY540" s="61"/>
      <c r="VOZ540" s="83"/>
      <c r="VPA540" s="57"/>
      <c r="VPB540" s="56"/>
      <c r="VPC540" s="59"/>
      <c r="VPD540" s="60"/>
      <c r="VPE540" s="61"/>
      <c r="VPF540" s="83"/>
      <c r="VPG540" s="57"/>
      <c r="VPH540" s="56"/>
      <c r="VPI540" s="59"/>
      <c r="VPJ540" s="60"/>
      <c r="VPK540" s="61"/>
      <c r="VPL540" s="83"/>
      <c r="VPM540" s="57"/>
      <c r="VPN540" s="56"/>
      <c r="VPO540" s="59"/>
      <c r="VPP540" s="60"/>
      <c r="VPQ540" s="61"/>
      <c r="VPR540" s="83"/>
      <c r="VPS540" s="57"/>
      <c r="VPT540" s="56"/>
      <c r="VPU540" s="59"/>
      <c r="VPV540" s="60"/>
      <c r="VPW540" s="61"/>
      <c r="VPX540" s="83"/>
      <c r="VPY540" s="57"/>
      <c r="VPZ540" s="56"/>
      <c r="VQA540" s="59"/>
      <c r="VQB540" s="60"/>
      <c r="VQC540" s="61"/>
      <c r="VQD540" s="83"/>
      <c r="VQE540" s="57"/>
      <c r="VQF540" s="56"/>
      <c r="VQG540" s="59"/>
      <c r="VQH540" s="60"/>
      <c r="VQI540" s="61"/>
      <c r="VQJ540" s="83"/>
      <c r="VQK540" s="57"/>
      <c r="VQL540" s="56"/>
      <c r="VQM540" s="59"/>
      <c r="VQN540" s="60"/>
      <c r="VQO540" s="61"/>
      <c r="VQP540" s="83"/>
      <c r="VQQ540" s="57"/>
      <c r="VQR540" s="56"/>
      <c r="VQS540" s="59"/>
      <c r="VQT540" s="60"/>
      <c r="VQU540" s="61"/>
      <c r="VQV540" s="83"/>
      <c r="VQW540" s="57"/>
      <c r="VQX540" s="56"/>
      <c r="VQY540" s="59"/>
      <c r="VQZ540" s="60"/>
      <c r="VRA540" s="61"/>
      <c r="VRB540" s="83"/>
      <c r="VRC540" s="57"/>
      <c r="VRD540" s="56"/>
      <c r="VRE540" s="59"/>
      <c r="VRF540" s="60"/>
      <c r="VRG540" s="61"/>
      <c r="VRH540" s="83"/>
      <c r="VRI540" s="57"/>
      <c r="VRJ540" s="56"/>
      <c r="VRK540" s="59"/>
      <c r="VRL540" s="60"/>
      <c r="VRM540" s="61"/>
      <c r="VRN540" s="83"/>
      <c r="VRO540" s="57"/>
      <c r="VRP540" s="56"/>
      <c r="VRQ540" s="59"/>
      <c r="VRR540" s="60"/>
      <c r="VRS540" s="61"/>
      <c r="VRT540" s="83"/>
      <c r="VRU540" s="57"/>
      <c r="VRV540" s="56"/>
      <c r="VRW540" s="59"/>
      <c r="VRX540" s="60"/>
      <c r="VRY540" s="61"/>
      <c r="VRZ540" s="83"/>
      <c r="VSA540" s="57"/>
      <c r="VSB540" s="56"/>
      <c r="VSC540" s="59"/>
      <c r="VSD540" s="60"/>
      <c r="VSE540" s="61"/>
      <c r="VSF540" s="83"/>
      <c r="VSG540" s="57"/>
      <c r="VSH540" s="56"/>
      <c r="VSI540" s="59"/>
      <c r="VSJ540" s="60"/>
      <c r="VSK540" s="61"/>
      <c r="VSL540" s="83"/>
      <c r="VSM540" s="57"/>
      <c r="VSN540" s="56"/>
      <c r="VSO540" s="59"/>
      <c r="VSP540" s="60"/>
      <c r="VSQ540" s="61"/>
      <c r="VSR540" s="83"/>
      <c r="VSS540" s="57"/>
      <c r="VST540" s="56"/>
      <c r="VSU540" s="59"/>
      <c r="VSV540" s="60"/>
      <c r="VSW540" s="61"/>
      <c r="VSX540" s="83"/>
      <c r="VSY540" s="57"/>
      <c r="VSZ540" s="56"/>
      <c r="VTA540" s="59"/>
      <c r="VTB540" s="60"/>
      <c r="VTC540" s="61"/>
      <c r="VTD540" s="83"/>
      <c r="VTE540" s="57"/>
      <c r="VTF540" s="56"/>
      <c r="VTG540" s="59"/>
      <c r="VTH540" s="60"/>
      <c r="VTI540" s="61"/>
      <c r="VTJ540" s="83"/>
      <c r="VTK540" s="57"/>
      <c r="VTL540" s="56"/>
      <c r="VTM540" s="59"/>
      <c r="VTN540" s="60"/>
      <c r="VTO540" s="61"/>
      <c r="VTP540" s="83"/>
      <c r="VTQ540" s="57"/>
      <c r="VTR540" s="56"/>
      <c r="VTS540" s="59"/>
      <c r="VTT540" s="60"/>
      <c r="VTU540" s="61"/>
      <c r="VTV540" s="83"/>
      <c r="VTW540" s="57"/>
      <c r="VTX540" s="56"/>
      <c r="VTY540" s="59"/>
      <c r="VTZ540" s="60"/>
      <c r="VUA540" s="61"/>
      <c r="VUB540" s="83"/>
      <c r="VUC540" s="57"/>
      <c r="VUD540" s="56"/>
      <c r="VUE540" s="59"/>
      <c r="VUF540" s="60"/>
      <c r="VUG540" s="61"/>
      <c r="VUH540" s="83"/>
      <c r="VUI540" s="57"/>
      <c r="VUJ540" s="56"/>
      <c r="VUK540" s="59"/>
      <c r="VUL540" s="60"/>
      <c r="VUM540" s="61"/>
      <c r="VUN540" s="83"/>
      <c r="VUO540" s="57"/>
      <c r="VUP540" s="56"/>
      <c r="VUQ540" s="59"/>
      <c r="VUR540" s="60"/>
      <c r="VUS540" s="61"/>
      <c r="VUT540" s="83"/>
      <c r="VUU540" s="57"/>
      <c r="VUV540" s="56"/>
      <c r="VUW540" s="59"/>
      <c r="VUX540" s="60"/>
      <c r="VUY540" s="61"/>
      <c r="VUZ540" s="83"/>
      <c r="VVA540" s="57"/>
      <c r="VVB540" s="56"/>
      <c r="VVC540" s="59"/>
      <c r="VVD540" s="60"/>
      <c r="VVE540" s="61"/>
      <c r="VVF540" s="83"/>
      <c r="VVG540" s="57"/>
      <c r="VVH540" s="56"/>
      <c r="VVI540" s="59"/>
      <c r="VVJ540" s="60"/>
      <c r="VVK540" s="61"/>
      <c r="VVL540" s="83"/>
      <c r="VVM540" s="57"/>
      <c r="VVN540" s="56"/>
      <c r="VVO540" s="59"/>
      <c r="VVP540" s="60"/>
      <c r="VVQ540" s="61"/>
      <c r="VVR540" s="83"/>
      <c r="VVS540" s="57"/>
      <c r="VVT540" s="56"/>
      <c r="VVU540" s="59"/>
      <c r="VVV540" s="60"/>
      <c r="VVW540" s="61"/>
      <c r="VVX540" s="83"/>
      <c r="VVY540" s="57"/>
      <c r="VVZ540" s="56"/>
      <c r="VWA540" s="59"/>
      <c r="VWB540" s="60"/>
      <c r="VWC540" s="61"/>
      <c r="VWD540" s="83"/>
      <c r="VWE540" s="57"/>
      <c r="VWF540" s="56"/>
      <c r="VWG540" s="59"/>
      <c r="VWH540" s="60"/>
      <c r="VWI540" s="61"/>
      <c r="VWJ540" s="83"/>
      <c r="VWK540" s="57"/>
      <c r="VWL540" s="56"/>
      <c r="VWM540" s="59"/>
      <c r="VWN540" s="60"/>
      <c r="VWO540" s="61"/>
      <c r="VWP540" s="83"/>
      <c r="VWQ540" s="57"/>
      <c r="VWR540" s="56"/>
      <c r="VWS540" s="59"/>
      <c r="VWT540" s="60"/>
      <c r="VWU540" s="61"/>
      <c r="VWV540" s="83"/>
      <c r="VWW540" s="57"/>
      <c r="VWX540" s="56"/>
      <c r="VWY540" s="59"/>
      <c r="VWZ540" s="60"/>
      <c r="VXA540" s="61"/>
      <c r="VXB540" s="83"/>
      <c r="VXC540" s="57"/>
      <c r="VXD540" s="56"/>
      <c r="VXE540" s="59"/>
      <c r="VXF540" s="60"/>
      <c r="VXG540" s="61"/>
      <c r="VXH540" s="83"/>
      <c r="VXI540" s="57"/>
      <c r="VXJ540" s="56"/>
      <c r="VXK540" s="59"/>
      <c r="VXL540" s="60"/>
      <c r="VXM540" s="61"/>
      <c r="VXN540" s="83"/>
      <c r="VXO540" s="57"/>
      <c r="VXP540" s="56"/>
      <c r="VXQ540" s="59"/>
      <c r="VXR540" s="60"/>
      <c r="VXS540" s="61"/>
      <c r="VXT540" s="83"/>
      <c r="VXU540" s="57"/>
      <c r="VXV540" s="56"/>
      <c r="VXW540" s="59"/>
      <c r="VXX540" s="60"/>
      <c r="VXY540" s="61"/>
      <c r="VXZ540" s="83"/>
      <c r="VYA540" s="57"/>
      <c r="VYB540" s="56"/>
      <c r="VYC540" s="59"/>
      <c r="VYD540" s="60"/>
      <c r="VYE540" s="61"/>
      <c r="VYF540" s="83"/>
      <c r="VYG540" s="57"/>
      <c r="VYH540" s="56"/>
      <c r="VYI540" s="59"/>
      <c r="VYJ540" s="60"/>
      <c r="VYK540" s="61"/>
      <c r="VYL540" s="83"/>
      <c r="VYM540" s="57"/>
      <c r="VYN540" s="56"/>
      <c r="VYO540" s="59"/>
      <c r="VYP540" s="60"/>
      <c r="VYQ540" s="61"/>
      <c r="VYR540" s="83"/>
      <c r="VYS540" s="57"/>
      <c r="VYT540" s="56"/>
      <c r="VYU540" s="59"/>
      <c r="VYV540" s="60"/>
      <c r="VYW540" s="61"/>
      <c r="VYX540" s="83"/>
      <c r="VYY540" s="57"/>
      <c r="VYZ540" s="56"/>
      <c r="VZA540" s="59"/>
      <c r="VZB540" s="60"/>
      <c r="VZC540" s="61"/>
      <c r="VZD540" s="83"/>
      <c r="VZE540" s="57"/>
      <c r="VZF540" s="56"/>
      <c r="VZG540" s="59"/>
      <c r="VZH540" s="60"/>
      <c r="VZI540" s="61"/>
      <c r="VZJ540" s="83"/>
      <c r="VZK540" s="57"/>
      <c r="VZL540" s="56"/>
      <c r="VZM540" s="59"/>
      <c r="VZN540" s="60"/>
      <c r="VZO540" s="61"/>
      <c r="VZP540" s="83"/>
      <c r="VZQ540" s="57"/>
      <c r="VZR540" s="56"/>
      <c r="VZS540" s="59"/>
      <c r="VZT540" s="60"/>
      <c r="VZU540" s="61"/>
      <c r="VZV540" s="83"/>
      <c r="VZW540" s="57"/>
      <c r="VZX540" s="56"/>
      <c r="VZY540" s="59"/>
      <c r="VZZ540" s="60"/>
      <c r="WAA540" s="61"/>
      <c r="WAB540" s="83"/>
      <c r="WAC540" s="57"/>
      <c r="WAD540" s="56"/>
      <c r="WAE540" s="59"/>
      <c r="WAF540" s="60"/>
      <c r="WAG540" s="61"/>
      <c r="WAH540" s="83"/>
      <c r="WAI540" s="57"/>
      <c r="WAJ540" s="56"/>
      <c r="WAK540" s="59"/>
      <c r="WAL540" s="60"/>
      <c r="WAM540" s="61"/>
      <c r="WAN540" s="83"/>
      <c r="WAO540" s="57"/>
      <c r="WAP540" s="56"/>
      <c r="WAQ540" s="59"/>
      <c r="WAR540" s="60"/>
      <c r="WAS540" s="61"/>
      <c r="WAT540" s="83"/>
      <c r="WAU540" s="57"/>
      <c r="WAV540" s="56"/>
      <c r="WAW540" s="59"/>
      <c r="WAX540" s="60"/>
      <c r="WAY540" s="61"/>
      <c r="WAZ540" s="83"/>
      <c r="WBA540" s="57"/>
      <c r="WBB540" s="56"/>
      <c r="WBC540" s="59"/>
      <c r="WBD540" s="60"/>
      <c r="WBE540" s="61"/>
      <c r="WBF540" s="83"/>
      <c r="WBG540" s="57"/>
      <c r="WBH540" s="56"/>
      <c r="WBI540" s="59"/>
      <c r="WBJ540" s="60"/>
      <c r="WBK540" s="61"/>
      <c r="WBL540" s="83"/>
      <c r="WBM540" s="57"/>
      <c r="WBN540" s="56"/>
      <c r="WBO540" s="59"/>
      <c r="WBP540" s="60"/>
      <c r="WBQ540" s="61"/>
      <c r="WBR540" s="83"/>
      <c r="WBS540" s="57"/>
      <c r="WBT540" s="56"/>
      <c r="WBU540" s="59"/>
      <c r="WBV540" s="60"/>
      <c r="WBW540" s="61"/>
      <c r="WBX540" s="83"/>
      <c r="WBY540" s="57"/>
      <c r="WBZ540" s="56"/>
      <c r="WCA540" s="59"/>
      <c r="WCB540" s="60"/>
      <c r="WCC540" s="61"/>
      <c r="WCD540" s="83"/>
      <c r="WCE540" s="57"/>
      <c r="WCF540" s="56"/>
      <c r="WCG540" s="59"/>
      <c r="WCH540" s="60"/>
      <c r="WCI540" s="61"/>
      <c r="WCJ540" s="83"/>
      <c r="WCK540" s="57"/>
      <c r="WCL540" s="56"/>
      <c r="WCM540" s="59"/>
      <c r="WCN540" s="60"/>
      <c r="WCO540" s="61"/>
      <c r="WCP540" s="83"/>
      <c r="WCQ540" s="57"/>
      <c r="WCR540" s="56"/>
      <c r="WCS540" s="59"/>
      <c r="WCT540" s="60"/>
      <c r="WCU540" s="61"/>
      <c r="WCV540" s="83"/>
      <c r="WCW540" s="57"/>
      <c r="WCX540" s="56"/>
      <c r="WCY540" s="59"/>
      <c r="WCZ540" s="60"/>
      <c r="WDA540" s="61"/>
      <c r="WDB540" s="83"/>
      <c r="WDC540" s="57"/>
      <c r="WDD540" s="56"/>
      <c r="WDE540" s="59"/>
      <c r="WDF540" s="60"/>
      <c r="WDG540" s="61"/>
      <c r="WDH540" s="83"/>
      <c r="WDI540" s="57"/>
      <c r="WDJ540" s="56"/>
      <c r="WDK540" s="59"/>
      <c r="WDL540" s="60"/>
      <c r="WDM540" s="61"/>
      <c r="WDN540" s="83"/>
      <c r="WDO540" s="57"/>
      <c r="WDP540" s="56"/>
      <c r="WDQ540" s="59"/>
      <c r="WDR540" s="60"/>
      <c r="WDS540" s="61"/>
      <c r="WDT540" s="83"/>
      <c r="WDU540" s="57"/>
      <c r="WDV540" s="56"/>
      <c r="WDW540" s="59"/>
      <c r="WDX540" s="60"/>
      <c r="WDY540" s="61"/>
      <c r="WDZ540" s="83"/>
      <c r="WEA540" s="57"/>
      <c r="WEB540" s="56"/>
      <c r="WEC540" s="59"/>
      <c r="WED540" s="60"/>
      <c r="WEE540" s="61"/>
      <c r="WEF540" s="83"/>
      <c r="WEG540" s="57"/>
      <c r="WEH540" s="56"/>
      <c r="WEI540" s="59"/>
      <c r="WEJ540" s="60"/>
      <c r="WEK540" s="61"/>
      <c r="WEL540" s="83"/>
      <c r="WEM540" s="57"/>
      <c r="WEN540" s="56"/>
      <c r="WEO540" s="59"/>
      <c r="WEP540" s="60"/>
      <c r="WEQ540" s="61"/>
      <c r="WER540" s="83"/>
      <c r="WES540" s="57"/>
      <c r="WET540" s="56"/>
      <c r="WEU540" s="59"/>
      <c r="WEV540" s="60"/>
      <c r="WEW540" s="61"/>
      <c r="WEX540" s="83"/>
      <c r="WEY540" s="57"/>
      <c r="WEZ540" s="56"/>
      <c r="WFA540" s="59"/>
      <c r="WFB540" s="60"/>
      <c r="WFC540" s="61"/>
      <c r="WFD540" s="83"/>
      <c r="WFE540" s="57"/>
      <c r="WFF540" s="56"/>
      <c r="WFG540" s="59"/>
      <c r="WFH540" s="60"/>
      <c r="WFI540" s="61"/>
      <c r="WFJ540" s="83"/>
      <c r="WFK540" s="57"/>
      <c r="WFL540" s="56"/>
      <c r="WFM540" s="59"/>
      <c r="WFN540" s="60"/>
      <c r="WFO540" s="61"/>
      <c r="WFP540" s="83"/>
      <c r="WFQ540" s="57"/>
      <c r="WFR540" s="56"/>
      <c r="WFS540" s="59"/>
      <c r="WFT540" s="60"/>
      <c r="WFU540" s="61"/>
      <c r="WFV540" s="83"/>
      <c r="WFW540" s="57"/>
      <c r="WFX540" s="56"/>
      <c r="WFY540" s="59"/>
      <c r="WFZ540" s="60"/>
      <c r="WGA540" s="61"/>
      <c r="WGB540" s="83"/>
      <c r="WGC540" s="57"/>
      <c r="WGD540" s="56"/>
      <c r="WGE540" s="59"/>
      <c r="WGF540" s="60"/>
      <c r="WGG540" s="61"/>
      <c r="WGH540" s="83"/>
      <c r="WGI540" s="57"/>
      <c r="WGJ540" s="56"/>
      <c r="WGK540" s="59"/>
      <c r="WGL540" s="60"/>
      <c r="WGM540" s="61"/>
      <c r="WGN540" s="83"/>
      <c r="WGO540" s="57"/>
      <c r="WGP540" s="56"/>
      <c r="WGQ540" s="59"/>
      <c r="WGR540" s="60"/>
      <c r="WGS540" s="61"/>
      <c r="WGT540" s="83"/>
      <c r="WGU540" s="57"/>
      <c r="WGV540" s="56"/>
      <c r="WGW540" s="59"/>
      <c r="WGX540" s="60"/>
      <c r="WGY540" s="61"/>
      <c r="WGZ540" s="83"/>
      <c r="WHA540" s="57"/>
      <c r="WHB540" s="56"/>
      <c r="WHC540" s="59"/>
      <c r="WHD540" s="60"/>
      <c r="WHE540" s="61"/>
      <c r="WHF540" s="83"/>
      <c r="WHG540" s="57"/>
      <c r="WHH540" s="56"/>
      <c r="WHI540" s="59"/>
      <c r="WHJ540" s="60"/>
      <c r="WHK540" s="61"/>
      <c r="WHL540" s="83"/>
      <c r="WHM540" s="57"/>
      <c r="WHN540" s="56"/>
      <c r="WHO540" s="59"/>
      <c r="WHP540" s="60"/>
      <c r="WHQ540" s="61"/>
      <c r="WHR540" s="83"/>
      <c r="WHS540" s="57"/>
      <c r="WHT540" s="56"/>
      <c r="WHU540" s="59"/>
      <c r="WHV540" s="60"/>
      <c r="WHW540" s="61"/>
      <c r="WHX540" s="83"/>
      <c r="WHY540" s="57"/>
      <c r="WHZ540" s="56"/>
      <c r="WIA540" s="59"/>
      <c r="WIB540" s="60"/>
      <c r="WIC540" s="61"/>
      <c r="WID540" s="83"/>
      <c r="WIE540" s="57"/>
      <c r="WIF540" s="56"/>
      <c r="WIG540" s="59"/>
      <c r="WIH540" s="60"/>
      <c r="WII540" s="61"/>
      <c r="WIJ540" s="83"/>
      <c r="WIK540" s="57"/>
      <c r="WIL540" s="56"/>
      <c r="WIM540" s="59"/>
      <c r="WIN540" s="60"/>
      <c r="WIO540" s="61"/>
      <c r="WIP540" s="83"/>
      <c r="WIQ540" s="57"/>
      <c r="WIR540" s="56"/>
      <c r="WIS540" s="59"/>
      <c r="WIT540" s="60"/>
      <c r="WIU540" s="61"/>
      <c r="WIV540" s="83"/>
      <c r="WIW540" s="57"/>
      <c r="WIX540" s="56"/>
      <c r="WIY540" s="59"/>
      <c r="WIZ540" s="60"/>
      <c r="WJA540" s="61"/>
      <c r="WJB540" s="83"/>
      <c r="WJC540" s="57"/>
      <c r="WJD540" s="56"/>
      <c r="WJE540" s="59"/>
      <c r="WJF540" s="60"/>
      <c r="WJG540" s="61"/>
      <c r="WJH540" s="83"/>
      <c r="WJI540" s="57"/>
      <c r="WJJ540" s="56"/>
      <c r="WJK540" s="59"/>
      <c r="WJL540" s="60"/>
      <c r="WJM540" s="61"/>
      <c r="WJN540" s="83"/>
      <c r="WJO540" s="57"/>
      <c r="WJP540" s="56"/>
      <c r="WJQ540" s="59"/>
      <c r="WJR540" s="60"/>
      <c r="WJS540" s="61"/>
      <c r="WJT540" s="83"/>
      <c r="WJU540" s="57"/>
      <c r="WJV540" s="56"/>
      <c r="WJW540" s="59"/>
      <c r="WJX540" s="60"/>
      <c r="WJY540" s="61"/>
      <c r="WJZ540" s="83"/>
      <c r="WKA540" s="57"/>
      <c r="WKB540" s="56"/>
      <c r="WKC540" s="59"/>
      <c r="WKD540" s="60"/>
      <c r="WKE540" s="61"/>
      <c r="WKF540" s="83"/>
      <c r="WKG540" s="57"/>
      <c r="WKH540" s="56"/>
      <c r="WKI540" s="59"/>
      <c r="WKJ540" s="60"/>
      <c r="WKK540" s="61"/>
      <c r="WKL540" s="83"/>
      <c r="WKM540" s="57"/>
      <c r="WKN540" s="56"/>
      <c r="WKO540" s="59"/>
      <c r="WKP540" s="60"/>
      <c r="WKQ540" s="61"/>
      <c r="WKR540" s="83"/>
      <c r="WKS540" s="57"/>
      <c r="WKT540" s="56"/>
      <c r="WKU540" s="59"/>
      <c r="WKV540" s="60"/>
      <c r="WKW540" s="61"/>
      <c r="WKX540" s="83"/>
      <c r="WKY540" s="57"/>
      <c r="WKZ540" s="56"/>
      <c r="WLA540" s="59"/>
      <c r="WLB540" s="60"/>
      <c r="WLC540" s="61"/>
      <c r="WLD540" s="83"/>
      <c r="WLE540" s="57"/>
      <c r="WLF540" s="56"/>
      <c r="WLG540" s="59"/>
      <c r="WLH540" s="60"/>
      <c r="WLI540" s="61"/>
      <c r="WLJ540" s="83"/>
      <c r="WLK540" s="57"/>
      <c r="WLL540" s="56"/>
      <c r="WLM540" s="59"/>
      <c r="WLN540" s="60"/>
      <c r="WLO540" s="61"/>
      <c r="WLP540" s="83"/>
      <c r="WLQ540" s="57"/>
      <c r="WLR540" s="56"/>
      <c r="WLS540" s="59"/>
      <c r="WLT540" s="60"/>
      <c r="WLU540" s="61"/>
      <c r="WLV540" s="83"/>
      <c r="WLW540" s="57"/>
      <c r="WLX540" s="56"/>
      <c r="WLY540" s="59"/>
      <c r="WLZ540" s="60"/>
      <c r="WMA540" s="61"/>
      <c r="WMB540" s="83"/>
      <c r="WMC540" s="57"/>
      <c r="WMD540" s="56"/>
      <c r="WME540" s="59"/>
      <c r="WMF540" s="60"/>
      <c r="WMG540" s="61"/>
      <c r="WMH540" s="83"/>
      <c r="WMI540" s="57"/>
      <c r="WMJ540" s="56"/>
      <c r="WMK540" s="59"/>
      <c r="WML540" s="60"/>
      <c r="WMM540" s="61"/>
      <c r="WMN540" s="83"/>
      <c r="WMO540" s="57"/>
      <c r="WMP540" s="56"/>
      <c r="WMQ540" s="59"/>
      <c r="WMR540" s="60"/>
      <c r="WMS540" s="61"/>
      <c r="WMT540" s="83"/>
      <c r="WMU540" s="57"/>
      <c r="WMV540" s="56"/>
      <c r="WMW540" s="59"/>
      <c r="WMX540" s="60"/>
      <c r="WMY540" s="61"/>
      <c r="WMZ540" s="83"/>
      <c r="WNA540" s="57"/>
      <c r="WNB540" s="56"/>
      <c r="WNC540" s="59"/>
      <c r="WND540" s="60"/>
      <c r="WNE540" s="61"/>
      <c r="WNF540" s="83"/>
      <c r="WNG540" s="57"/>
      <c r="WNH540" s="56"/>
      <c r="WNI540" s="59"/>
      <c r="WNJ540" s="60"/>
      <c r="WNK540" s="61"/>
      <c r="WNL540" s="83"/>
      <c r="WNM540" s="57"/>
      <c r="WNN540" s="56"/>
      <c r="WNO540" s="59"/>
      <c r="WNP540" s="60"/>
      <c r="WNQ540" s="61"/>
      <c r="WNR540" s="83"/>
      <c r="WNS540" s="57"/>
      <c r="WNT540" s="56"/>
      <c r="WNU540" s="59"/>
      <c r="WNV540" s="60"/>
      <c r="WNW540" s="61"/>
      <c r="WNX540" s="83"/>
      <c r="WNY540" s="57"/>
      <c r="WNZ540" s="56"/>
      <c r="WOA540" s="59"/>
      <c r="WOB540" s="60"/>
      <c r="WOC540" s="61"/>
      <c r="WOD540" s="83"/>
      <c r="WOE540" s="57"/>
      <c r="WOF540" s="56"/>
      <c r="WOG540" s="59"/>
      <c r="WOH540" s="60"/>
      <c r="WOI540" s="61"/>
      <c r="WOJ540" s="83"/>
      <c r="WOK540" s="57"/>
      <c r="WOL540" s="56"/>
      <c r="WOM540" s="59"/>
      <c r="WON540" s="60"/>
      <c r="WOO540" s="61"/>
      <c r="WOP540" s="83"/>
      <c r="WOQ540" s="57"/>
      <c r="WOR540" s="56"/>
      <c r="WOS540" s="59"/>
      <c r="WOT540" s="60"/>
      <c r="WOU540" s="61"/>
      <c r="WOV540" s="83"/>
      <c r="WOW540" s="57"/>
      <c r="WOX540" s="56"/>
      <c r="WOY540" s="59"/>
      <c r="WOZ540" s="60"/>
      <c r="WPA540" s="61"/>
      <c r="WPB540" s="83"/>
      <c r="WPC540" s="57"/>
      <c r="WPD540" s="56"/>
      <c r="WPE540" s="59"/>
      <c r="WPF540" s="60"/>
      <c r="WPG540" s="61"/>
      <c r="WPH540" s="83"/>
      <c r="WPI540" s="57"/>
      <c r="WPJ540" s="56"/>
      <c r="WPK540" s="59"/>
      <c r="WPL540" s="60"/>
      <c r="WPM540" s="61"/>
      <c r="WPN540" s="83"/>
      <c r="WPO540" s="57"/>
      <c r="WPP540" s="56"/>
      <c r="WPQ540" s="59"/>
      <c r="WPR540" s="60"/>
      <c r="WPS540" s="61"/>
      <c r="WPT540" s="83"/>
      <c r="WPU540" s="57"/>
      <c r="WPV540" s="56"/>
      <c r="WPW540" s="59"/>
      <c r="WPX540" s="60"/>
      <c r="WPY540" s="61"/>
      <c r="WPZ540" s="83"/>
      <c r="WQA540" s="57"/>
      <c r="WQB540" s="56"/>
      <c r="WQC540" s="59"/>
      <c r="WQD540" s="60"/>
      <c r="WQE540" s="61"/>
      <c r="WQF540" s="83"/>
      <c r="WQG540" s="57"/>
      <c r="WQH540" s="56"/>
      <c r="WQI540" s="59"/>
      <c r="WQJ540" s="60"/>
      <c r="WQK540" s="61"/>
      <c r="WQL540" s="83"/>
      <c r="WQM540" s="57"/>
      <c r="WQN540" s="56"/>
      <c r="WQO540" s="59"/>
      <c r="WQP540" s="60"/>
      <c r="WQQ540" s="61"/>
      <c r="WQR540" s="83"/>
      <c r="WQS540" s="57"/>
      <c r="WQT540" s="56"/>
      <c r="WQU540" s="59"/>
      <c r="WQV540" s="60"/>
      <c r="WQW540" s="61"/>
      <c r="WQX540" s="83"/>
      <c r="WQY540" s="57"/>
      <c r="WQZ540" s="56"/>
      <c r="WRA540" s="59"/>
      <c r="WRB540" s="60"/>
      <c r="WRC540" s="61"/>
      <c r="WRD540" s="83"/>
      <c r="WRE540" s="57"/>
      <c r="WRF540" s="56"/>
      <c r="WRG540" s="59"/>
      <c r="WRH540" s="60"/>
      <c r="WRI540" s="61"/>
      <c r="WRJ540" s="83"/>
      <c r="WRK540" s="57"/>
      <c r="WRL540" s="56"/>
      <c r="WRM540" s="59"/>
      <c r="WRN540" s="60"/>
      <c r="WRO540" s="61"/>
      <c r="WRP540" s="83"/>
      <c r="WRQ540" s="57"/>
      <c r="WRR540" s="56"/>
      <c r="WRS540" s="59"/>
      <c r="WRT540" s="60"/>
      <c r="WRU540" s="61"/>
      <c r="WRV540" s="83"/>
      <c r="WRW540" s="57"/>
      <c r="WRX540" s="56"/>
      <c r="WRY540" s="59"/>
      <c r="WRZ540" s="60"/>
      <c r="WSA540" s="61"/>
      <c r="WSB540" s="83"/>
      <c r="WSC540" s="57"/>
      <c r="WSD540" s="56"/>
      <c r="WSE540" s="59"/>
      <c r="WSF540" s="60"/>
      <c r="WSG540" s="61"/>
      <c r="WSH540" s="83"/>
      <c r="WSI540" s="57"/>
      <c r="WSJ540" s="56"/>
      <c r="WSK540" s="59"/>
      <c r="WSL540" s="60"/>
      <c r="WSM540" s="61"/>
      <c r="WSN540" s="83"/>
      <c r="WSO540" s="57"/>
      <c r="WSP540" s="56"/>
      <c r="WSQ540" s="59"/>
      <c r="WSR540" s="60"/>
      <c r="WSS540" s="61"/>
      <c r="WST540" s="83"/>
      <c r="WSU540" s="57"/>
      <c r="WSV540" s="56"/>
      <c r="WSW540" s="59"/>
      <c r="WSX540" s="60"/>
      <c r="WSY540" s="61"/>
      <c r="WSZ540" s="83"/>
      <c r="WTA540" s="57"/>
      <c r="WTB540" s="56"/>
      <c r="WTC540" s="59"/>
      <c r="WTD540" s="60"/>
      <c r="WTE540" s="61"/>
      <c r="WTF540" s="83"/>
      <c r="WTG540" s="57"/>
      <c r="WTH540" s="56"/>
      <c r="WTI540" s="59"/>
      <c r="WTJ540" s="60"/>
      <c r="WTK540" s="61"/>
      <c r="WTL540" s="83"/>
      <c r="WTM540" s="57"/>
      <c r="WTN540" s="56"/>
      <c r="WTO540" s="59"/>
      <c r="WTP540" s="60"/>
      <c r="WTQ540" s="61"/>
      <c r="WTR540" s="83"/>
      <c r="WTS540" s="57"/>
      <c r="WTT540" s="56"/>
      <c r="WTU540" s="59"/>
      <c r="WTV540" s="60"/>
      <c r="WTW540" s="61"/>
      <c r="WTX540" s="83"/>
      <c r="WTY540" s="57"/>
      <c r="WTZ540" s="56"/>
      <c r="WUA540" s="59"/>
      <c r="WUB540" s="60"/>
      <c r="WUC540" s="61"/>
      <c r="WUD540" s="83"/>
      <c r="WUE540" s="57"/>
      <c r="WUF540" s="56"/>
      <c r="WUG540" s="59"/>
      <c r="WUH540" s="60"/>
      <c r="WUI540" s="61"/>
      <c r="WUJ540" s="83"/>
      <c r="WUK540" s="57"/>
      <c r="WUL540" s="56"/>
      <c r="WUM540" s="59"/>
      <c r="WUN540" s="60"/>
      <c r="WUO540" s="61"/>
      <c r="WUP540" s="83"/>
      <c r="WUQ540" s="57"/>
      <c r="WUR540" s="56"/>
      <c r="WUS540" s="59"/>
      <c r="WUT540" s="60"/>
      <c r="WUU540" s="61"/>
      <c r="WUV540" s="83"/>
      <c r="WUW540" s="57"/>
      <c r="WUX540" s="56"/>
      <c r="WUY540" s="59"/>
      <c r="WUZ540" s="60"/>
      <c r="WVA540" s="61"/>
      <c r="WVB540" s="83"/>
      <c r="WVC540" s="57"/>
      <c r="WVD540" s="56"/>
      <c r="WVE540" s="59"/>
      <c r="WVF540" s="60"/>
      <c r="WVG540" s="61"/>
      <c r="WVH540" s="83"/>
      <c r="WVI540" s="57"/>
      <c r="WVJ540" s="56"/>
      <c r="WVK540" s="59"/>
      <c r="WVL540" s="60"/>
      <c r="WVM540" s="61"/>
      <c r="WVN540" s="83"/>
      <c r="WVO540" s="57"/>
      <c r="WVP540" s="56"/>
      <c r="WVQ540" s="59"/>
      <c r="WVR540" s="60"/>
      <c r="WVS540" s="61"/>
      <c r="WVT540" s="83"/>
      <c r="WVU540" s="57"/>
      <c r="WVV540" s="56"/>
      <c r="WVW540" s="59"/>
      <c r="WVX540" s="60"/>
      <c r="WVY540" s="61"/>
      <c r="WVZ540" s="83"/>
      <c r="WWA540" s="57"/>
      <c r="WWB540" s="56"/>
      <c r="WWC540" s="59"/>
      <c r="WWD540" s="60"/>
      <c r="WWE540" s="61"/>
      <c r="WWF540" s="83"/>
      <c r="WWG540" s="57"/>
      <c r="WWH540" s="56"/>
      <c r="WWI540" s="59"/>
      <c r="WWJ540" s="60"/>
      <c r="WWK540" s="61"/>
      <c r="WWL540" s="83"/>
      <c r="WWM540" s="57"/>
      <c r="WWN540" s="56"/>
      <c r="WWO540" s="59"/>
      <c r="WWP540" s="60"/>
      <c r="WWQ540" s="61"/>
      <c r="WWR540" s="83"/>
      <c r="WWS540" s="57"/>
      <c r="WWT540" s="56"/>
      <c r="WWU540" s="59"/>
      <c r="WWV540" s="60"/>
      <c r="WWW540" s="61"/>
      <c r="WWX540" s="83"/>
      <c r="WWY540" s="57"/>
      <c r="WWZ540" s="56"/>
      <c r="WXA540" s="59"/>
      <c r="WXB540" s="60"/>
      <c r="WXC540" s="61"/>
      <c r="WXD540" s="83"/>
      <c r="WXE540" s="57"/>
      <c r="WXF540" s="56"/>
      <c r="WXG540" s="59"/>
      <c r="WXH540" s="60"/>
      <c r="WXI540" s="61"/>
      <c r="WXJ540" s="83"/>
      <c r="WXK540" s="57"/>
      <c r="WXL540" s="56"/>
      <c r="WXM540" s="59"/>
      <c r="WXN540" s="60"/>
      <c r="WXO540" s="61"/>
      <c r="WXP540" s="83"/>
      <c r="WXQ540" s="57"/>
      <c r="WXR540" s="56"/>
      <c r="WXS540" s="59"/>
      <c r="WXT540" s="60"/>
      <c r="WXU540" s="61"/>
      <c r="WXV540" s="83"/>
      <c r="WXW540" s="57"/>
      <c r="WXX540" s="56"/>
      <c r="WXY540" s="59"/>
      <c r="WXZ540" s="60"/>
      <c r="WYA540" s="61"/>
      <c r="WYB540" s="83"/>
      <c r="WYC540" s="57"/>
      <c r="WYD540" s="56"/>
      <c r="WYE540" s="59"/>
      <c r="WYF540" s="60"/>
      <c r="WYG540" s="61"/>
      <c r="WYH540" s="83"/>
      <c r="WYI540" s="57"/>
      <c r="WYJ540" s="56"/>
      <c r="WYK540" s="59"/>
      <c r="WYL540" s="60"/>
      <c r="WYM540" s="61"/>
      <c r="WYN540" s="83"/>
      <c r="WYO540" s="57"/>
      <c r="WYP540" s="56"/>
      <c r="WYQ540" s="59"/>
      <c r="WYR540" s="60"/>
      <c r="WYS540" s="61"/>
      <c r="WYT540" s="83"/>
      <c r="WYU540" s="57"/>
      <c r="WYV540" s="56"/>
      <c r="WYW540" s="59"/>
      <c r="WYX540" s="60"/>
      <c r="WYY540" s="61"/>
      <c r="WYZ540" s="83"/>
      <c r="WZA540" s="57"/>
      <c r="WZB540" s="56"/>
      <c r="WZC540" s="59"/>
      <c r="WZD540" s="60"/>
      <c r="WZE540" s="61"/>
      <c r="WZF540" s="83"/>
      <c r="WZG540" s="57"/>
      <c r="WZH540" s="56"/>
      <c r="WZI540" s="59"/>
      <c r="WZJ540" s="60"/>
      <c r="WZK540" s="61"/>
      <c r="WZL540" s="83"/>
      <c r="WZM540" s="57"/>
      <c r="WZN540" s="56"/>
      <c r="WZO540" s="59"/>
      <c r="WZP540" s="60"/>
      <c r="WZQ540" s="61"/>
      <c r="WZR540" s="83"/>
      <c r="WZS540" s="57"/>
      <c r="WZT540" s="56"/>
      <c r="WZU540" s="59"/>
      <c r="WZV540" s="60"/>
      <c r="WZW540" s="61"/>
      <c r="WZX540" s="83"/>
      <c r="WZY540" s="57"/>
      <c r="WZZ540" s="56"/>
      <c r="XAA540" s="59"/>
      <c r="XAB540" s="60"/>
      <c r="XAC540" s="61"/>
      <c r="XAD540" s="83"/>
      <c r="XAE540" s="57"/>
      <c r="XAF540" s="56"/>
      <c r="XAG540" s="59"/>
      <c r="XAH540" s="60"/>
      <c r="XAI540" s="61"/>
      <c r="XAJ540" s="83"/>
      <c r="XAK540" s="57"/>
      <c r="XAL540" s="56"/>
      <c r="XAM540" s="59"/>
      <c r="XAN540" s="60"/>
      <c r="XAO540" s="61"/>
      <c r="XAP540" s="83"/>
      <c r="XAQ540" s="57"/>
      <c r="XAR540" s="56"/>
      <c r="XAS540" s="59"/>
      <c r="XAT540" s="60"/>
      <c r="XAU540" s="61"/>
      <c r="XAV540" s="83"/>
      <c r="XAW540" s="57"/>
      <c r="XAX540" s="56"/>
      <c r="XAY540" s="59"/>
      <c r="XAZ540" s="60"/>
      <c r="XBA540" s="61"/>
      <c r="XBB540" s="83"/>
      <c r="XBC540" s="57"/>
      <c r="XBD540" s="56"/>
      <c r="XBE540" s="59"/>
      <c r="XBF540" s="60"/>
      <c r="XBG540" s="61"/>
      <c r="XBH540" s="83"/>
      <c r="XBI540" s="57"/>
      <c r="XBJ540" s="56"/>
      <c r="XBK540" s="59"/>
      <c r="XBL540" s="60"/>
      <c r="XBM540" s="61"/>
      <c r="XBN540" s="83"/>
      <c r="XBO540" s="57"/>
      <c r="XBP540" s="56"/>
      <c r="XBQ540" s="59"/>
      <c r="XBR540" s="60"/>
      <c r="XBS540" s="61"/>
      <c r="XBT540" s="83"/>
      <c r="XBU540" s="57"/>
      <c r="XBV540" s="56"/>
      <c r="XBW540" s="59"/>
      <c r="XBX540" s="60"/>
      <c r="XBY540" s="61"/>
      <c r="XBZ540" s="83"/>
      <c r="XCA540" s="57"/>
      <c r="XCB540" s="56"/>
      <c r="XCC540" s="59"/>
      <c r="XCD540" s="60"/>
      <c r="XCE540" s="61"/>
      <c r="XCF540" s="83"/>
      <c r="XCG540" s="57"/>
      <c r="XCH540" s="56"/>
      <c r="XCI540" s="59"/>
      <c r="XCJ540" s="60"/>
      <c r="XCK540" s="61"/>
      <c r="XCL540" s="83"/>
      <c r="XCM540" s="57"/>
      <c r="XCN540" s="56"/>
      <c r="XCO540" s="59"/>
      <c r="XCP540" s="60"/>
      <c r="XCQ540" s="61"/>
      <c r="XCR540" s="83"/>
      <c r="XCS540" s="57"/>
      <c r="XCT540" s="56"/>
      <c r="XCU540" s="59"/>
      <c r="XCV540" s="60"/>
      <c r="XCW540" s="61"/>
      <c r="XCX540" s="83"/>
      <c r="XCY540" s="57"/>
      <c r="XCZ540" s="56"/>
      <c r="XDA540" s="59"/>
      <c r="XDB540" s="60"/>
      <c r="XDC540" s="61"/>
      <c r="XDD540" s="83"/>
      <c r="XDE540" s="57"/>
      <c r="XDF540" s="56"/>
      <c r="XDG540" s="59"/>
      <c r="XDH540" s="60"/>
      <c r="XDI540" s="61"/>
      <c r="XDJ540" s="83"/>
      <c r="XDK540" s="57"/>
      <c r="XDL540" s="56"/>
      <c r="XDM540" s="59"/>
      <c r="XDN540" s="60"/>
      <c r="XDO540" s="61"/>
      <c r="XDP540" s="83"/>
      <c r="XDQ540" s="57"/>
      <c r="XDR540" s="56"/>
      <c r="XDS540" s="59"/>
      <c r="XDT540" s="60"/>
      <c r="XDU540" s="61"/>
      <c r="XDV540" s="83"/>
      <c r="XDW540" s="57"/>
      <c r="XDX540" s="56"/>
      <c r="XDY540" s="59"/>
      <c r="XDZ540" s="60"/>
      <c r="XEA540" s="61"/>
      <c r="XEB540" s="83"/>
      <c r="XEC540" s="57"/>
      <c r="XED540" s="56"/>
      <c r="XEE540" s="59"/>
      <c r="XEF540" s="60"/>
      <c r="XEG540" s="61"/>
      <c r="XEH540" s="83"/>
      <c r="XEI540" s="57"/>
      <c r="XEJ540" s="56"/>
      <c r="XEK540" s="59"/>
      <c r="XEL540" s="60"/>
      <c r="XEM540" s="61"/>
      <c r="XEN540" s="83"/>
      <c r="XEO540" s="57"/>
      <c r="XEP540" s="56"/>
      <c r="XEQ540" s="59"/>
      <c r="XER540" s="60"/>
      <c r="XES540" s="61"/>
      <c r="XET540" s="83"/>
      <c r="XEU540" s="57"/>
      <c r="XEV540" s="56"/>
      <c r="XEW540" s="59"/>
      <c r="XEX540" s="60"/>
      <c r="XEY540" s="61"/>
      <c r="XEZ540" s="83"/>
      <c r="XFA540" s="57"/>
      <c r="XFB540" s="56"/>
      <c r="XFC540" s="59"/>
      <c r="XFD540" s="60"/>
    </row>
    <row r="541" spans="1:16384" ht="15" customHeight="1" x14ac:dyDescent="0.25">
      <c r="A541" s="18"/>
      <c r="B541" s="8"/>
      <c r="C541" s="8"/>
      <c r="D541" s="8"/>
      <c r="E541" s="300" t="s">
        <v>340</v>
      </c>
      <c r="F541" s="717" t="s">
        <v>324</v>
      </c>
      <c r="G541" s="717"/>
      <c r="H541" s="717"/>
      <c r="I541" s="717"/>
      <c r="J541" s="718"/>
      <c r="K541" s="191" t="s">
        <v>2</v>
      </c>
      <c r="L541" s="167">
        <v>4</v>
      </c>
      <c r="M541" s="55">
        <v>1</v>
      </c>
      <c r="N541" s="30">
        <f t="shared" ref="N541:N542" si="49">+L541*M541</f>
        <v>4</v>
      </c>
      <c r="O541" s="30">
        <v>1</v>
      </c>
      <c r="P541" s="89">
        <f t="shared" ref="P541:P542" si="50">+L541*O541</f>
        <v>4</v>
      </c>
      <c r="Q541" s="90"/>
      <c r="R541" s="8"/>
      <c r="S541" s="791"/>
      <c r="T541" s="45"/>
      <c r="U541" s="45"/>
      <c r="V541" s="45"/>
      <c r="W541" s="45"/>
      <c r="X541" s="45"/>
      <c r="Y541" s="45"/>
      <c r="Z541" s="45"/>
      <c r="AA541" s="45"/>
      <c r="AB541" s="45"/>
      <c r="AC541" s="45"/>
      <c r="AD541" s="45"/>
      <c r="AE541" s="45"/>
      <c r="AF541" s="45"/>
      <c r="AG541" s="45"/>
      <c r="AH541" s="45"/>
      <c r="AI541" s="45"/>
      <c r="AJ541" s="45"/>
      <c r="AK541" s="45"/>
      <c r="AL541" s="45"/>
      <c r="AM541" s="45"/>
      <c r="AN541" s="45"/>
      <c r="AO541" s="45"/>
      <c r="AP541" s="45"/>
      <c r="AQ541" s="45"/>
      <c r="AR541" s="45"/>
      <c r="AS541" s="45"/>
      <c r="CJ541" s="45"/>
      <c r="CK541" s="45"/>
      <c r="CL541" s="45"/>
      <c r="CM541" s="45"/>
      <c r="CN541" s="45"/>
      <c r="CO541" s="45"/>
      <c r="CP541" s="45"/>
      <c r="CQ541" s="45"/>
      <c r="CR541" s="45"/>
      <c r="CS541" s="45"/>
      <c r="CT541" s="45"/>
      <c r="CU541" s="45"/>
      <c r="CV541" s="45"/>
      <c r="CW541" s="45"/>
      <c r="CX541" s="45"/>
      <c r="CY541" s="45"/>
      <c r="CZ541" s="45"/>
      <c r="DA541" s="45"/>
      <c r="DB541" s="45"/>
      <c r="DC541" s="45"/>
      <c r="DD541" s="45"/>
      <c r="DE541" s="45"/>
      <c r="DF541" s="45"/>
      <c r="DG541" s="45"/>
      <c r="DH541" s="45"/>
      <c r="DI541" s="45"/>
      <c r="DJ541" s="45"/>
      <c r="DK541" s="45"/>
      <c r="DL541" s="45"/>
      <c r="DM541" s="45"/>
      <c r="DN541" s="45"/>
      <c r="DO541" s="45"/>
      <c r="DP541" s="45"/>
      <c r="DQ541" s="45"/>
      <c r="DR541" s="45"/>
      <c r="DS541" s="45"/>
      <c r="DT541" s="45"/>
      <c r="DU541" s="45"/>
      <c r="DV541" s="45"/>
      <c r="DW541" s="45"/>
      <c r="DX541" s="45"/>
      <c r="DY541" s="45"/>
      <c r="DZ541" s="45"/>
      <c r="EA541" s="45"/>
      <c r="EB541" s="45"/>
      <c r="EC541" s="45"/>
      <c r="ED541" s="45"/>
      <c r="EE541" s="45"/>
      <c r="EF541" s="45"/>
      <c r="EG541" s="45"/>
      <c r="EH541" s="45"/>
      <c r="EI541" s="45"/>
      <c r="EJ541" s="45"/>
      <c r="EK541" s="45"/>
      <c r="EL541" s="45"/>
      <c r="EM541" s="45"/>
      <c r="EN541" s="45"/>
      <c r="EO541" s="45"/>
      <c r="EP541" s="45"/>
      <c r="EQ541" s="45"/>
      <c r="ER541" s="45"/>
      <c r="ES541" s="45"/>
      <c r="ET541" s="45"/>
      <c r="EU541" s="45"/>
      <c r="EV541" s="45"/>
      <c r="EW541" s="45"/>
      <c r="EX541" s="45"/>
      <c r="EY541" s="45"/>
      <c r="EZ541" s="45"/>
      <c r="FA541" s="45"/>
      <c r="FB541" s="45"/>
      <c r="FC541" s="45"/>
      <c r="FD541" s="45"/>
      <c r="FE541" s="45"/>
      <c r="FF541" s="45"/>
      <c r="FG541" s="45"/>
      <c r="FH541" s="45"/>
      <c r="FI541" s="45"/>
      <c r="FJ541" s="45"/>
      <c r="FK541" s="45"/>
      <c r="FL541" s="45"/>
      <c r="FM541" s="45"/>
      <c r="FN541" s="45"/>
      <c r="FO541" s="45"/>
      <c r="FP541" s="45"/>
      <c r="FQ541" s="45"/>
      <c r="FR541" s="45"/>
      <c r="FS541" s="45"/>
      <c r="FT541" s="45"/>
      <c r="FU541" s="45"/>
      <c r="FV541" s="45"/>
      <c r="FW541" s="45"/>
      <c r="FX541" s="45"/>
      <c r="FY541" s="45"/>
      <c r="FZ541" s="45"/>
      <c r="GA541" s="45"/>
      <c r="GB541" s="45"/>
      <c r="GC541" s="45"/>
      <c r="GD541" s="45"/>
      <c r="GE541" s="45"/>
      <c r="GF541" s="45"/>
      <c r="GG541" s="45"/>
      <c r="GH541" s="45"/>
      <c r="GI541" s="45"/>
      <c r="GJ541" s="45"/>
      <c r="GK541" s="45"/>
      <c r="GL541" s="45"/>
      <c r="GM541" s="45"/>
      <c r="GN541" s="45"/>
      <c r="GO541" s="45"/>
      <c r="GP541" s="45"/>
      <c r="GQ541" s="45"/>
      <c r="GR541" s="45"/>
      <c r="GS541" s="45"/>
      <c r="GT541" s="45"/>
      <c r="GU541" s="45"/>
      <c r="GV541" s="45"/>
      <c r="GW541" s="45"/>
      <c r="GX541" s="45"/>
      <c r="GY541" s="45"/>
      <c r="GZ541" s="45"/>
      <c r="HA541" s="45"/>
      <c r="HB541" s="45"/>
      <c r="HC541" s="45"/>
      <c r="HD541" s="45"/>
      <c r="HE541" s="45"/>
      <c r="HF541" s="45"/>
      <c r="HG541" s="45"/>
      <c r="HH541" s="45"/>
      <c r="HI541" s="45"/>
      <c r="HJ541" s="45"/>
      <c r="HK541" s="45"/>
      <c r="HL541" s="45"/>
      <c r="HM541" s="45"/>
      <c r="HN541" s="45"/>
      <c r="HO541" s="45"/>
      <c r="HP541" s="45"/>
      <c r="HQ541" s="45"/>
      <c r="HR541" s="45"/>
      <c r="HS541" s="45"/>
      <c r="HT541" s="45"/>
      <c r="HU541" s="45"/>
      <c r="HV541" s="45"/>
      <c r="HW541" s="45"/>
      <c r="HX541" s="45"/>
      <c r="HY541" s="45"/>
      <c r="HZ541" s="45"/>
      <c r="IA541" s="45"/>
      <c r="IB541" s="45"/>
      <c r="IC541" s="45"/>
      <c r="ID541" s="45"/>
      <c r="IE541" s="45"/>
      <c r="IF541" s="45"/>
      <c r="IG541" s="45"/>
      <c r="IH541" s="45"/>
      <c r="II541" s="45"/>
      <c r="IJ541" s="45"/>
      <c r="IK541" s="45"/>
      <c r="IL541" s="45"/>
      <c r="IM541" s="45"/>
      <c r="IN541" s="45"/>
      <c r="IO541" s="45"/>
      <c r="IP541" s="45"/>
      <c r="IQ541" s="45"/>
      <c r="IR541" s="45"/>
      <c r="IS541" s="45"/>
      <c r="IT541" s="45"/>
      <c r="IU541" s="45"/>
      <c r="IV541" s="45"/>
      <c r="IW541" s="45"/>
      <c r="IX541" s="45"/>
      <c r="IY541" s="45"/>
      <c r="IZ541" s="45"/>
      <c r="JA541" s="45"/>
      <c r="JB541" s="45"/>
      <c r="JC541" s="45"/>
      <c r="JD541" s="45"/>
      <c r="JE541" s="45"/>
      <c r="JF541" s="45"/>
      <c r="JG541" s="45"/>
      <c r="JH541" s="45"/>
      <c r="JI541" s="45"/>
      <c r="JJ541" s="45"/>
      <c r="JK541" s="45"/>
      <c r="JL541" s="45"/>
      <c r="JM541" s="45"/>
      <c r="JN541" s="45"/>
      <c r="JO541" s="45"/>
      <c r="JP541" s="45"/>
      <c r="JQ541" s="45"/>
      <c r="JR541" s="45"/>
      <c r="JS541" s="45"/>
      <c r="JT541" s="45"/>
      <c r="JU541" s="45"/>
      <c r="JV541" s="45"/>
      <c r="JW541" s="45"/>
      <c r="JX541" s="45"/>
      <c r="JY541" s="45"/>
      <c r="JZ541" s="45"/>
      <c r="KA541" s="45"/>
      <c r="KB541" s="45"/>
      <c r="KC541" s="45"/>
      <c r="KD541" s="45"/>
      <c r="KE541" s="45"/>
      <c r="KF541" s="45"/>
      <c r="KG541" s="45"/>
      <c r="KH541" s="45"/>
      <c r="KI541" s="45"/>
      <c r="KJ541" s="45"/>
      <c r="KK541" s="45"/>
      <c r="KL541" s="45"/>
      <c r="KM541" s="45"/>
      <c r="KN541" s="45"/>
      <c r="KO541" s="45"/>
      <c r="KP541" s="45"/>
      <c r="KQ541" s="45"/>
      <c r="KR541" s="45"/>
      <c r="KS541" s="45"/>
      <c r="KT541" s="45"/>
      <c r="KU541" s="45"/>
    </row>
    <row r="542" spans="1:16384" x14ac:dyDescent="0.25">
      <c r="A542" s="18"/>
      <c r="B542" s="8"/>
      <c r="C542" s="8"/>
      <c r="D542" s="8"/>
      <c r="E542" s="299" t="s">
        <v>341</v>
      </c>
      <c r="F542" s="863" t="s">
        <v>140</v>
      </c>
      <c r="G542" s="863"/>
      <c r="H542" s="863"/>
      <c r="I542" s="863"/>
      <c r="J542" s="864"/>
      <c r="K542" s="191" t="s">
        <v>2</v>
      </c>
      <c r="L542" s="167">
        <v>3</v>
      </c>
      <c r="M542" s="55">
        <v>1</v>
      </c>
      <c r="N542" s="30">
        <f t="shared" si="49"/>
        <v>3</v>
      </c>
      <c r="O542" s="30">
        <v>1</v>
      </c>
      <c r="P542" s="89">
        <f t="shared" si="50"/>
        <v>3</v>
      </c>
      <c r="Q542" s="722" t="s">
        <v>219</v>
      </c>
      <c r="R542" s="788"/>
      <c r="S542" s="791"/>
      <c r="T542" s="45"/>
      <c r="U542" s="45"/>
      <c r="V542" s="45"/>
      <c r="W542" s="45"/>
      <c r="X542" s="45"/>
      <c r="Y542" s="45"/>
      <c r="Z542" s="45"/>
      <c r="AA542" s="45"/>
      <c r="AB542" s="45"/>
      <c r="AC542" s="45"/>
      <c r="AD542" s="45"/>
      <c r="AE542" s="45"/>
      <c r="AF542" s="45"/>
      <c r="AG542" s="45"/>
      <c r="AH542" s="45"/>
      <c r="AI542" s="45"/>
      <c r="AJ542" s="45"/>
      <c r="AK542" s="45"/>
      <c r="AL542" s="45"/>
      <c r="AM542" s="45"/>
      <c r="AN542" s="45"/>
      <c r="AO542" s="45"/>
      <c r="AP542" s="45"/>
      <c r="AQ542" s="45"/>
      <c r="AR542" s="45"/>
      <c r="AS542" s="45"/>
      <c r="CJ542" s="45"/>
      <c r="CK542" s="45"/>
      <c r="CL542" s="45"/>
      <c r="CM542" s="45"/>
      <c r="CN542" s="45"/>
      <c r="CO542" s="45"/>
      <c r="CP542" s="45"/>
      <c r="CQ542" s="45"/>
      <c r="CR542" s="45"/>
      <c r="CS542" s="45"/>
      <c r="CT542" s="45"/>
      <c r="CU542" s="45"/>
      <c r="CV542" s="45"/>
      <c r="CW542" s="45"/>
      <c r="CX542" s="45"/>
      <c r="CY542" s="45"/>
      <c r="CZ542" s="45"/>
      <c r="DA542" s="45"/>
      <c r="DB542" s="45"/>
      <c r="DC542" s="45"/>
      <c r="DD542" s="45"/>
      <c r="DE542" s="45"/>
      <c r="DF542" s="45"/>
      <c r="DG542" s="45"/>
      <c r="DH542" s="45"/>
      <c r="DI542" s="45"/>
      <c r="DJ542" s="45"/>
      <c r="DK542" s="45"/>
      <c r="DL542" s="45"/>
      <c r="DM542" s="45"/>
      <c r="DN542" s="45"/>
      <c r="DO542" s="45"/>
      <c r="DP542" s="45"/>
      <c r="DQ542" s="45"/>
      <c r="DR542" s="45"/>
      <c r="DS542" s="45"/>
      <c r="DT542" s="45"/>
      <c r="DU542" s="45"/>
      <c r="DV542" s="45"/>
      <c r="DW542" s="45"/>
      <c r="DX542" s="45"/>
      <c r="DY542" s="45"/>
      <c r="DZ542" s="45"/>
      <c r="EA542" s="45"/>
      <c r="EB542" s="45"/>
      <c r="EC542" s="45"/>
      <c r="ED542" s="45"/>
      <c r="EE542" s="45"/>
      <c r="EF542" s="45"/>
      <c r="EG542" s="45"/>
      <c r="EH542" s="45"/>
      <c r="EI542" s="45"/>
      <c r="EJ542" s="45"/>
      <c r="EK542" s="45"/>
      <c r="EL542" s="45"/>
      <c r="EM542" s="45"/>
      <c r="EN542" s="45"/>
      <c r="EO542" s="45"/>
      <c r="EP542" s="45"/>
      <c r="EQ542" s="45"/>
      <c r="ER542" s="45"/>
      <c r="ES542" s="45"/>
      <c r="ET542" s="45"/>
      <c r="EU542" s="45"/>
      <c r="EV542" s="45"/>
      <c r="EW542" s="45"/>
      <c r="EX542" s="45"/>
      <c r="EY542" s="45"/>
      <c r="EZ542" s="45"/>
      <c r="FA542" s="45"/>
      <c r="FB542" s="45"/>
      <c r="FC542" s="45"/>
      <c r="FD542" s="45"/>
      <c r="FE542" s="45"/>
      <c r="FF542" s="45"/>
      <c r="FG542" s="45"/>
      <c r="FH542" s="45"/>
      <c r="FI542" s="45"/>
      <c r="FJ542" s="45"/>
      <c r="FK542" s="45"/>
      <c r="FL542" s="45"/>
      <c r="FM542" s="45"/>
      <c r="FN542" s="45"/>
      <c r="FO542" s="45"/>
      <c r="FP542" s="45"/>
      <c r="FQ542" s="45"/>
      <c r="FR542" s="45"/>
      <c r="FS542" s="45"/>
      <c r="FT542" s="45"/>
      <c r="FU542" s="45"/>
      <c r="FV542" s="45"/>
      <c r="FW542" s="45"/>
      <c r="FX542" s="45"/>
      <c r="FY542" s="45"/>
      <c r="FZ542" s="45"/>
      <c r="GA542" s="45"/>
      <c r="GB542" s="45"/>
      <c r="GC542" s="45"/>
      <c r="GD542" s="45"/>
      <c r="GE542" s="45"/>
      <c r="GF542" s="45"/>
      <c r="GG542" s="45"/>
      <c r="GH542" s="45"/>
      <c r="GI542" s="45"/>
      <c r="GJ542" s="45"/>
      <c r="GK542" s="45"/>
      <c r="GL542" s="45"/>
      <c r="GM542" s="45"/>
      <c r="GN542" s="45"/>
      <c r="GO542" s="45"/>
      <c r="GP542" s="45"/>
      <c r="GQ542" s="45"/>
      <c r="GR542" s="45"/>
      <c r="GS542" s="45"/>
      <c r="GT542" s="45"/>
      <c r="GU542" s="45"/>
      <c r="GV542" s="45"/>
      <c r="GW542" s="45"/>
      <c r="GX542" s="45"/>
      <c r="GY542" s="45"/>
      <c r="GZ542" s="45"/>
      <c r="HA542" s="45"/>
      <c r="HB542" s="45"/>
      <c r="HC542" s="45"/>
      <c r="HD542" s="45"/>
      <c r="HE542" s="45"/>
      <c r="HF542" s="45"/>
      <c r="HG542" s="45"/>
      <c r="HH542" s="45"/>
      <c r="HI542" s="45"/>
      <c r="HJ542" s="45"/>
      <c r="HK542" s="45"/>
      <c r="HL542" s="45"/>
      <c r="HM542" s="45"/>
      <c r="HN542" s="45"/>
      <c r="HO542" s="45"/>
      <c r="HP542" s="45"/>
      <c r="HQ542" s="45"/>
      <c r="HR542" s="45"/>
      <c r="HS542" s="45"/>
      <c r="HT542" s="45"/>
      <c r="HU542" s="45"/>
      <c r="HV542" s="45"/>
      <c r="HW542" s="45"/>
      <c r="HX542" s="45"/>
      <c r="HY542" s="45"/>
      <c r="HZ542" s="45"/>
      <c r="IA542" s="45"/>
      <c r="IB542" s="45"/>
      <c r="IC542" s="45"/>
      <c r="ID542" s="45"/>
      <c r="IE542" s="45"/>
      <c r="IF542" s="45"/>
      <c r="IG542" s="45"/>
      <c r="IH542" s="45"/>
      <c r="II542" s="45"/>
      <c r="IJ542" s="45"/>
      <c r="IK542" s="45"/>
      <c r="IL542" s="45"/>
      <c r="IM542" s="45"/>
      <c r="IN542" s="45"/>
      <c r="IO542" s="45"/>
      <c r="IP542" s="45"/>
      <c r="IQ542" s="45"/>
      <c r="IR542" s="45"/>
      <c r="IS542" s="45"/>
      <c r="IT542" s="45"/>
      <c r="IU542" s="45"/>
      <c r="IV542" s="45"/>
      <c r="IW542" s="45"/>
      <c r="IX542" s="45"/>
      <c r="IY542" s="45"/>
      <c r="IZ542" s="45"/>
      <c r="JA542" s="45"/>
      <c r="JB542" s="45"/>
      <c r="JC542" s="45"/>
      <c r="JD542" s="45"/>
      <c r="JE542" s="45"/>
      <c r="JF542" s="45"/>
      <c r="JG542" s="45"/>
      <c r="JH542" s="45"/>
      <c r="JI542" s="45"/>
      <c r="JJ542" s="45"/>
      <c r="JK542" s="45"/>
      <c r="JL542" s="45"/>
      <c r="JM542" s="45"/>
      <c r="JN542" s="45"/>
      <c r="JO542" s="45"/>
      <c r="JP542" s="45"/>
      <c r="JQ542" s="45"/>
      <c r="JR542" s="45"/>
      <c r="JS542" s="45"/>
      <c r="JT542" s="45"/>
      <c r="JU542" s="45"/>
      <c r="JV542" s="45"/>
      <c r="JW542" s="45"/>
      <c r="JX542" s="45"/>
      <c r="JY542" s="45"/>
      <c r="JZ542" s="45"/>
      <c r="KA542" s="45"/>
      <c r="KB542" s="45"/>
      <c r="KC542" s="45"/>
      <c r="KD542" s="45"/>
      <c r="KE542" s="45"/>
      <c r="KF542" s="45"/>
      <c r="KG542" s="45"/>
      <c r="KH542" s="45"/>
      <c r="KI542" s="45"/>
      <c r="KJ542" s="45"/>
      <c r="KK542" s="45"/>
      <c r="KL542" s="45"/>
      <c r="KM542" s="45"/>
      <c r="KN542" s="45"/>
      <c r="KO542" s="45"/>
      <c r="KP542" s="45"/>
      <c r="KQ542" s="45"/>
      <c r="KR542" s="45"/>
      <c r="KS542" s="45"/>
      <c r="KT542" s="45"/>
      <c r="KU542" s="45"/>
    </row>
    <row r="543" spans="1:16384" ht="15.75" thickBot="1" x14ac:dyDescent="0.3">
      <c r="A543" s="181"/>
      <c r="B543" s="13"/>
      <c r="C543" s="13"/>
      <c r="D543" s="13"/>
      <c r="E543" s="13"/>
      <c r="F543" s="182"/>
      <c r="G543" s="13"/>
      <c r="H543" s="66"/>
      <c r="I543" s="67"/>
      <c r="J543" s="285"/>
      <c r="K543" s="183"/>
      <c r="L543" s="152"/>
      <c r="M543" s="160" t="s">
        <v>174</v>
      </c>
      <c r="N543" s="161">
        <f>SUM(N540:N542)</f>
        <v>12</v>
      </c>
      <c r="O543" s="160" t="s">
        <v>175</v>
      </c>
      <c r="P543" s="162">
        <f>SUM(P540:P542)</f>
        <v>12</v>
      </c>
      <c r="Q543" s="130">
        <f>+N543/P543*10</f>
        <v>10</v>
      </c>
      <c r="R543" s="163" t="str">
        <f>+IF(Q543&lt;7,"INACEPTABLE","ACEPTABLE")</f>
        <v>ACEPTABLE</v>
      </c>
      <c r="S543" s="792"/>
      <c r="T543" s="45"/>
      <c r="U543" s="45"/>
      <c r="V543" s="45"/>
      <c r="W543" s="45"/>
      <c r="AA543" s="45"/>
      <c r="AB543" s="45"/>
      <c r="AC543" s="45"/>
      <c r="AD543" s="45"/>
      <c r="AE543" s="45"/>
      <c r="AF543" s="45"/>
      <c r="AG543" s="45"/>
      <c r="AH543" s="45"/>
      <c r="AI543" s="45"/>
      <c r="AJ543" s="45"/>
      <c r="AK543" s="45"/>
      <c r="AL543" s="45"/>
      <c r="AM543" s="45"/>
      <c r="AN543" s="45"/>
      <c r="AO543" s="45"/>
      <c r="AP543" s="45"/>
      <c r="AQ543" s="45"/>
      <c r="AR543" s="45"/>
      <c r="AS543" s="45"/>
      <c r="CJ543" s="45"/>
      <c r="CK543" s="45"/>
      <c r="CL543" s="45"/>
      <c r="CM543" s="45"/>
      <c r="CN543" s="45"/>
      <c r="CO543" s="45"/>
      <c r="CP543" s="45"/>
      <c r="CQ543" s="45"/>
      <c r="CR543" s="45"/>
      <c r="CS543" s="45"/>
      <c r="CT543" s="45"/>
      <c r="CU543" s="45"/>
      <c r="CV543" s="45"/>
      <c r="CW543" s="45"/>
      <c r="CX543" s="45"/>
      <c r="CY543" s="45"/>
      <c r="CZ543" s="45"/>
      <c r="DA543" s="45"/>
      <c r="DB543" s="45"/>
      <c r="DC543" s="45"/>
      <c r="DD543" s="45"/>
      <c r="DE543" s="45"/>
      <c r="DF543" s="45"/>
      <c r="DG543" s="45"/>
      <c r="DH543" s="45"/>
      <c r="DI543" s="45"/>
      <c r="DJ543" s="45"/>
      <c r="DK543" s="45"/>
      <c r="DL543" s="45"/>
      <c r="DM543" s="45"/>
      <c r="DN543" s="45"/>
      <c r="DO543" s="45"/>
      <c r="DP543" s="45"/>
      <c r="DQ543" s="45"/>
      <c r="DR543" s="45"/>
      <c r="DS543" s="45"/>
      <c r="DT543" s="45"/>
      <c r="DU543" s="45"/>
      <c r="DV543" s="45"/>
      <c r="DW543" s="45"/>
      <c r="DX543" s="45"/>
      <c r="DY543" s="45"/>
      <c r="DZ543" s="45"/>
      <c r="EA543" s="45"/>
      <c r="EB543" s="45"/>
      <c r="EC543" s="45"/>
      <c r="ED543" s="45"/>
      <c r="EE543" s="45"/>
      <c r="EF543" s="45"/>
      <c r="EG543" s="45"/>
      <c r="EH543" s="45"/>
      <c r="EI543" s="45"/>
      <c r="EJ543" s="45"/>
      <c r="EK543" s="45"/>
      <c r="EL543" s="45"/>
      <c r="EM543" s="45"/>
      <c r="EN543" s="45"/>
      <c r="EO543" s="45"/>
      <c r="EP543" s="45"/>
      <c r="EQ543" s="45"/>
      <c r="ER543" s="45"/>
      <c r="ES543" s="45"/>
      <c r="ET543" s="45"/>
      <c r="EU543" s="45"/>
      <c r="EV543" s="45"/>
      <c r="EW543" s="45"/>
      <c r="EX543" s="45"/>
      <c r="EY543" s="45"/>
      <c r="EZ543" s="45"/>
      <c r="FA543" s="45"/>
      <c r="FB543" s="45"/>
      <c r="FC543" s="45"/>
      <c r="FD543" s="45"/>
      <c r="FE543" s="45"/>
      <c r="FF543" s="45"/>
      <c r="FG543" s="45"/>
      <c r="FH543" s="45"/>
      <c r="FI543" s="45"/>
      <c r="FJ543" s="45"/>
      <c r="FK543" s="45"/>
      <c r="FL543" s="45"/>
      <c r="FM543" s="45"/>
      <c r="FN543" s="45"/>
      <c r="FO543" s="45"/>
      <c r="FP543" s="45"/>
      <c r="FQ543" s="45"/>
      <c r="FR543" s="45"/>
      <c r="FS543" s="45"/>
      <c r="FT543" s="45"/>
      <c r="FU543" s="45"/>
      <c r="FV543" s="45"/>
      <c r="FW543" s="45"/>
      <c r="FX543" s="45"/>
      <c r="FY543" s="45"/>
      <c r="FZ543" s="45"/>
      <c r="GA543" s="45"/>
      <c r="GB543" s="45"/>
      <c r="GC543" s="45"/>
      <c r="GD543" s="45"/>
      <c r="GE543" s="45"/>
      <c r="GF543" s="45"/>
      <c r="GG543" s="45"/>
      <c r="GH543" s="45"/>
      <c r="GI543" s="45"/>
      <c r="GJ543" s="45"/>
      <c r="GK543" s="45"/>
      <c r="GL543" s="45"/>
      <c r="GM543" s="45"/>
      <c r="GN543" s="45"/>
      <c r="GO543" s="45"/>
      <c r="GP543" s="45"/>
      <c r="GQ543" s="45"/>
      <c r="GR543" s="45"/>
      <c r="GS543" s="45"/>
      <c r="GT543" s="45"/>
      <c r="GU543" s="45"/>
      <c r="GV543" s="45"/>
      <c r="GW543" s="45"/>
      <c r="GX543" s="45"/>
      <c r="GY543" s="45"/>
      <c r="GZ543" s="45"/>
      <c r="HA543" s="45"/>
      <c r="HB543" s="45"/>
      <c r="HC543" s="45"/>
      <c r="HD543" s="45"/>
      <c r="HE543" s="45"/>
      <c r="HF543" s="45"/>
      <c r="HG543" s="45"/>
      <c r="HH543" s="45"/>
      <c r="HI543" s="45"/>
      <c r="HJ543" s="45"/>
      <c r="HK543" s="45"/>
      <c r="HL543" s="45"/>
      <c r="HM543" s="45"/>
      <c r="HN543" s="45"/>
      <c r="HO543" s="45"/>
      <c r="HP543" s="45"/>
      <c r="HQ543" s="45"/>
      <c r="HR543" s="45"/>
      <c r="HS543" s="45"/>
      <c r="HT543" s="45"/>
      <c r="HU543" s="45"/>
      <c r="HV543" s="45"/>
      <c r="HW543" s="45"/>
      <c r="HX543" s="45"/>
      <c r="HY543" s="45"/>
      <c r="HZ543" s="45"/>
      <c r="IA543" s="45"/>
      <c r="IB543" s="45"/>
      <c r="IC543" s="45"/>
      <c r="ID543" s="45"/>
      <c r="IE543" s="45"/>
      <c r="IF543" s="45"/>
      <c r="IG543" s="45"/>
      <c r="IH543" s="45"/>
      <c r="II543" s="45"/>
      <c r="IJ543" s="45"/>
      <c r="IK543" s="45"/>
      <c r="IL543" s="45"/>
      <c r="IM543" s="45"/>
      <c r="IN543" s="45"/>
      <c r="IO543" s="45"/>
      <c r="IP543" s="45"/>
      <c r="IQ543" s="45"/>
      <c r="IR543" s="45"/>
      <c r="IS543" s="45"/>
      <c r="IT543" s="45"/>
      <c r="IU543" s="45"/>
      <c r="IV543" s="45"/>
      <c r="IW543" s="45"/>
      <c r="IX543" s="45"/>
      <c r="IY543" s="45"/>
      <c r="IZ543" s="45"/>
      <c r="JA543" s="45"/>
      <c r="JB543" s="45"/>
      <c r="JC543" s="45"/>
      <c r="JD543" s="45"/>
      <c r="JE543" s="45"/>
      <c r="JF543" s="45"/>
      <c r="JG543" s="45"/>
      <c r="JH543" s="45"/>
      <c r="JI543" s="45"/>
      <c r="JJ543" s="45"/>
      <c r="JK543" s="45"/>
      <c r="JL543" s="45"/>
      <c r="JM543" s="45"/>
      <c r="JN543" s="45"/>
      <c r="JO543" s="45"/>
      <c r="JP543" s="45"/>
      <c r="JQ543" s="45"/>
      <c r="JR543" s="45"/>
      <c r="JS543" s="45"/>
      <c r="JT543" s="45"/>
      <c r="JU543" s="45"/>
      <c r="JV543" s="45"/>
      <c r="JW543" s="45"/>
      <c r="JX543" s="45"/>
      <c r="JY543" s="45"/>
      <c r="JZ543" s="45"/>
      <c r="KA543" s="45"/>
      <c r="KB543" s="45"/>
      <c r="KC543" s="45"/>
      <c r="KD543" s="45"/>
      <c r="KE543" s="45"/>
      <c r="KF543" s="45"/>
      <c r="KG543" s="45"/>
      <c r="KH543" s="45"/>
      <c r="KI543" s="45"/>
      <c r="KJ543" s="45"/>
      <c r="KK543" s="45"/>
      <c r="KL543" s="45"/>
      <c r="KM543" s="45"/>
      <c r="KN543" s="45"/>
      <c r="KO543" s="45"/>
      <c r="KP543" s="45"/>
      <c r="KQ543" s="45"/>
      <c r="KR543" s="45"/>
      <c r="KS543" s="45"/>
      <c r="KT543" s="45"/>
      <c r="KU543" s="45"/>
    </row>
    <row r="544" spans="1:16384" ht="15.75" thickBot="1" x14ac:dyDescent="0.3"/>
    <row r="545" spans="1:18" ht="15.75" thickBot="1" x14ac:dyDescent="0.3">
      <c r="L545" s="727" t="s">
        <v>179</v>
      </c>
      <c r="M545" s="728"/>
      <c r="N545" s="728"/>
      <c r="O545" s="125" t="s">
        <v>180</v>
      </c>
      <c r="P545" s="125" t="s">
        <v>181</v>
      </c>
      <c r="Q545" s="125" t="s">
        <v>212</v>
      </c>
      <c r="R545" s="125" t="s">
        <v>219</v>
      </c>
    </row>
    <row r="546" spans="1:18" x14ac:dyDescent="0.25">
      <c r="L546" s="375" t="s">
        <v>339</v>
      </c>
      <c r="M546" s="370">
        <v>7</v>
      </c>
      <c r="N546" s="115" t="str">
        <f>+IF(AND(M546&lt;7,M546&gt;0),"INACEPTABLE",IF(M546=0,"No Valor","ACEPTABLE"))</f>
        <v>ACEPTABLE</v>
      </c>
      <c r="O546" s="729">
        <f>(COUNTIF(N546:N550,"INACEPTABLE"))</f>
        <v>0</v>
      </c>
      <c r="P546" s="729" t="str">
        <f>+IF(O546=1,"PENALIZACIÓN 1",IF(O546&gt;1,"PENALIZACIÓN 1 + 2","ACEPTABLE"))</f>
        <v>ACEPTABLE</v>
      </c>
      <c r="Q546" s="724">
        <f>+IF(AND(M546&gt;0,M547&gt;0,M548&gt;0,M549&gt;0,M550&gt;0),5,IF(AND(M546&gt;0,M547&gt;0,M548&gt;0,M549&gt;0,M550=0),4,IF(AND(M546&gt;0,M547&gt;0,M548&gt;0,M549=0,M550=0),3,IF(AND(M546&gt;0,M547&gt;0,M548=0,M549=0,M550=0),2,IF(AND(M546&gt;0,M547=0,M548=0,M549=0,M550=0),1,0)))))</f>
        <v>4</v>
      </c>
      <c r="R546" s="732">
        <f>IF(AND(O546=0,Q546&gt;0),(SUM(M546:M550)/Q546),0)</f>
        <v>7.6428571428571423</v>
      </c>
    </row>
    <row r="547" spans="1:18" x14ac:dyDescent="0.25">
      <c r="L547" s="376" t="s">
        <v>340</v>
      </c>
      <c r="M547" s="371">
        <v>8</v>
      </c>
      <c r="N547" s="115" t="str">
        <f>+IF(AND(M547&lt;7,M547&gt;0),"INACEPTABLE",IF(M547=0,"No Valor","ACEPTABLE"))</f>
        <v>ACEPTABLE</v>
      </c>
      <c r="O547" s="730"/>
      <c r="P547" s="730"/>
      <c r="Q547" s="725"/>
      <c r="R547" s="733"/>
    </row>
    <row r="548" spans="1:18" x14ac:dyDescent="0.25">
      <c r="L548" s="377" t="s">
        <v>341</v>
      </c>
      <c r="M548" s="371">
        <f>$Q$444</f>
        <v>8.5714285714285712</v>
      </c>
      <c r="N548" s="115" t="str">
        <f>+IF(AND(M548&lt;7,M548&gt;0),"INACEPTABLE",IF(M548=0,"No Valor","ACEPTABLE"))</f>
        <v>ACEPTABLE</v>
      </c>
      <c r="O548" s="730"/>
      <c r="P548" s="730"/>
      <c r="Q548" s="725"/>
      <c r="R548" s="733"/>
    </row>
    <row r="549" spans="1:18" x14ac:dyDescent="0.25">
      <c r="L549" s="376" t="s">
        <v>440</v>
      </c>
      <c r="M549" s="371">
        <v>7</v>
      </c>
      <c r="N549" s="115" t="str">
        <f>+IF(AND(M549&lt;7,M549&gt;0),"INACEPTABLE",IF(M549=0,"No Valor","ACEPTABLE"))</f>
        <v>ACEPTABLE</v>
      </c>
      <c r="O549" s="730"/>
      <c r="P549" s="730"/>
      <c r="Q549" s="725"/>
      <c r="R549" s="733"/>
    </row>
    <row r="550" spans="1:18" ht="15.75" thickBot="1" x14ac:dyDescent="0.3">
      <c r="L550" s="378" t="s">
        <v>441</v>
      </c>
      <c r="M550" s="372"/>
      <c r="N550" s="341" t="str">
        <f>+IF(AND(M550&lt;7,M550&gt;0),"INACEPTABLE",IF(M550=0,"No Valor","ACEPTABLE"))</f>
        <v>No Valor</v>
      </c>
      <c r="O550" s="731"/>
      <c r="P550" s="731"/>
      <c r="Q550" s="726"/>
      <c r="R550" s="734"/>
    </row>
    <row r="551" spans="1:18" x14ac:dyDescent="0.25">
      <c r="M551" t="s">
        <v>426</v>
      </c>
    </row>
    <row r="552" spans="1:18" ht="15.75" thickBot="1" x14ac:dyDescent="0.3"/>
    <row r="553" spans="1:18" ht="15.75" thickBot="1" x14ac:dyDescent="0.3">
      <c r="C553" s="49"/>
      <c r="D553" s="8"/>
      <c r="E553" s="8"/>
      <c r="F553" s="8"/>
      <c r="G553" s="8"/>
      <c r="H553" s="9"/>
      <c r="I553" s="8"/>
      <c r="J553" s="72"/>
      <c r="K553" s="184"/>
      <c r="L553" s="184"/>
      <c r="M553" s="184"/>
      <c r="N553" s="221" t="s">
        <v>261</v>
      </c>
      <c r="O553" s="222" t="s">
        <v>262</v>
      </c>
      <c r="P553" s="222" t="s">
        <v>265</v>
      </c>
      <c r="Q553" s="223" t="s">
        <v>263</v>
      </c>
      <c r="R553" s="223" t="s">
        <v>214</v>
      </c>
    </row>
    <row r="554" spans="1:18" x14ac:dyDescent="0.25">
      <c r="A554" s="853" t="s">
        <v>260</v>
      </c>
      <c r="B554" s="854"/>
      <c r="C554" s="854"/>
      <c r="D554" s="854"/>
      <c r="E554" s="854"/>
      <c r="F554" s="855"/>
      <c r="G554" s="206"/>
      <c r="H554" s="848" t="s">
        <v>231</v>
      </c>
      <c r="I554" s="849"/>
      <c r="J554" s="849"/>
      <c r="K554" s="849"/>
      <c r="L554" s="207"/>
      <c r="M554" s="215"/>
      <c r="N554" s="218">
        <f>$Q$411</f>
        <v>10</v>
      </c>
      <c r="O554" s="218">
        <f>L157</f>
        <v>8.0066666666666659</v>
      </c>
      <c r="P554" s="203">
        <f>+N554*0.6+O554*0.4</f>
        <v>9.2026666666666657</v>
      </c>
      <c r="Q554" s="850">
        <f>+IF(M154="SI",P561,0)</f>
        <v>8.0215531135531144</v>
      </c>
      <c r="R554" s="838" t="str">
        <f>+IF(Q554&lt;=8,"PENALIZACIÓN","ACEPTABLE")</f>
        <v>ACEPTABLE</v>
      </c>
    </row>
    <row r="555" spans="1:18" x14ac:dyDescent="0.25">
      <c r="A555" s="856"/>
      <c r="B555" s="857"/>
      <c r="C555" s="857"/>
      <c r="D555" s="857"/>
      <c r="E555" s="857"/>
      <c r="F555" s="858"/>
      <c r="G555" s="208"/>
      <c r="H555" s="719" t="s">
        <v>230</v>
      </c>
      <c r="I555" s="720"/>
      <c r="J555" s="720"/>
      <c r="K555" s="720"/>
      <c r="L555" s="84"/>
      <c r="M555" s="216"/>
      <c r="N555" s="219">
        <f>$R$469</f>
        <v>9.4047619047619051</v>
      </c>
      <c r="O555" s="219">
        <f>L158</f>
        <v>6.8</v>
      </c>
      <c r="P555" s="203">
        <f t="shared" ref="P555:P560" si="51">+N555*0.6+O555*0.4</f>
        <v>8.362857142857143</v>
      </c>
      <c r="Q555" s="851"/>
      <c r="R555" s="839"/>
    </row>
    <row r="556" spans="1:18" x14ac:dyDescent="0.25">
      <c r="A556" s="856"/>
      <c r="B556" s="857"/>
      <c r="C556" s="857"/>
      <c r="D556" s="857"/>
      <c r="E556" s="857"/>
      <c r="F556" s="858"/>
      <c r="G556" s="209"/>
      <c r="H556" s="56" t="s">
        <v>419</v>
      </c>
      <c r="I556" s="59"/>
      <c r="J556" s="60"/>
      <c r="K556" s="60"/>
      <c r="L556" s="83"/>
      <c r="M556" s="188"/>
      <c r="N556" s="219">
        <f>$R$483</f>
        <v>7.6428571428571423</v>
      </c>
      <c r="O556" s="219">
        <f>L159</f>
        <v>6.6666666666666661</v>
      </c>
      <c r="P556" s="203">
        <f t="shared" si="51"/>
        <v>7.2523809523809515</v>
      </c>
      <c r="Q556" s="851"/>
      <c r="R556" s="839"/>
    </row>
    <row r="557" spans="1:18" x14ac:dyDescent="0.25">
      <c r="A557" s="856"/>
      <c r="B557" s="857"/>
      <c r="C557" s="857"/>
      <c r="D557" s="857"/>
      <c r="E557" s="857"/>
      <c r="F557" s="858"/>
      <c r="G557" s="208"/>
      <c r="H557" s="719" t="s">
        <v>442</v>
      </c>
      <c r="I557" s="720"/>
      <c r="J557" s="720"/>
      <c r="K557" s="720"/>
      <c r="L557" s="84"/>
      <c r="M557" s="216"/>
      <c r="N557" s="218">
        <f>$R$498</f>
        <v>7.6428571428571423</v>
      </c>
      <c r="O557" s="218">
        <f>L160</f>
        <v>6.1538461538461542</v>
      </c>
      <c r="P557" s="203">
        <f t="shared" si="51"/>
        <v>7.0472527472527471</v>
      </c>
      <c r="Q557" s="851"/>
      <c r="R557" s="839"/>
    </row>
    <row r="558" spans="1:18" x14ac:dyDescent="0.25">
      <c r="A558" s="856"/>
      <c r="B558" s="857"/>
      <c r="C558" s="857"/>
      <c r="D558" s="857"/>
      <c r="E558" s="857"/>
      <c r="F558" s="858"/>
      <c r="G558" s="209"/>
      <c r="H558" s="56" t="s">
        <v>235</v>
      </c>
      <c r="I558" s="59"/>
      <c r="J558" s="60"/>
      <c r="K558" s="60"/>
      <c r="L558" s="83"/>
      <c r="M558" s="188"/>
      <c r="N558" s="219">
        <f>$R$512</f>
        <v>7.6428571428571423</v>
      </c>
      <c r="O558" s="219">
        <f>L161</f>
        <v>7.5</v>
      </c>
      <c r="P558" s="203">
        <f t="shared" si="51"/>
        <v>7.5857142857142854</v>
      </c>
      <c r="Q558" s="851"/>
      <c r="R558" s="839"/>
    </row>
    <row r="559" spans="1:18" x14ac:dyDescent="0.25">
      <c r="A559" s="856"/>
      <c r="B559" s="857"/>
      <c r="C559" s="857"/>
      <c r="D559" s="857"/>
      <c r="E559" s="857"/>
      <c r="F559" s="858"/>
      <c r="G559" s="208"/>
      <c r="H559" s="719" t="s">
        <v>236</v>
      </c>
      <c r="I559" s="720"/>
      <c r="J559" s="720"/>
      <c r="K559" s="720"/>
      <c r="L559" s="84"/>
      <c r="M559" s="216"/>
      <c r="N559" s="219">
        <f>$R$532</f>
        <v>7.6428571428571423</v>
      </c>
      <c r="O559" s="219">
        <f>$R$532</f>
        <v>7.6428571428571423</v>
      </c>
      <c r="P559" s="203">
        <f t="shared" si="51"/>
        <v>7.6428571428571423</v>
      </c>
      <c r="Q559" s="851"/>
      <c r="R559" s="839"/>
    </row>
    <row r="560" spans="1:18" ht="15.75" thickBot="1" x14ac:dyDescent="0.3">
      <c r="A560" s="859"/>
      <c r="B560" s="860"/>
      <c r="C560" s="860"/>
      <c r="D560" s="860"/>
      <c r="E560" s="860"/>
      <c r="F560" s="861"/>
      <c r="G560" s="210"/>
      <c r="H560" s="211" t="s">
        <v>238</v>
      </c>
      <c r="I560" s="212"/>
      <c r="J560" s="213"/>
      <c r="K560" s="213"/>
      <c r="L560" s="214"/>
      <c r="M560" s="217"/>
      <c r="N560" s="220">
        <f>$Q$543</f>
        <v>10</v>
      </c>
      <c r="O560" s="220">
        <f>$R$546</f>
        <v>7.6428571428571423</v>
      </c>
      <c r="P560" s="203">
        <f t="shared" si="51"/>
        <v>9.0571428571428569</v>
      </c>
      <c r="Q560" s="852"/>
      <c r="R560" s="840"/>
    </row>
    <row r="561" spans="3:19" ht="15.75" thickBot="1" x14ac:dyDescent="0.3">
      <c r="C561" s="49"/>
      <c r="D561" s="8"/>
      <c r="E561" s="8"/>
      <c r="F561" s="8"/>
      <c r="G561" s="8"/>
      <c r="H561" s="184"/>
      <c r="I561" s="189"/>
      <c r="J561" s="73"/>
      <c r="K561" s="73"/>
      <c r="L561" s="189"/>
      <c r="M561" s="199"/>
      <c r="N561" s="73"/>
      <c r="O561" s="160" t="s">
        <v>264</v>
      </c>
      <c r="P561" s="200">
        <f>SUM(P554:P560)/7</f>
        <v>8.0215531135531144</v>
      </c>
      <c r="Q561" s="20"/>
      <c r="R561" s="150"/>
      <c r="S561" s="20"/>
    </row>
  </sheetData>
  <mergeCells count="376">
    <mergeCell ref="L545:N545"/>
    <mergeCell ref="O546:O550"/>
    <mergeCell ref="P546:P550"/>
    <mergeCell ref="Q546:Q550"/>
    <mergeCell ref="R546:R550"/>
    <mergeCell ref="L511:N511"/>
    <mergeCell ref="O512:O516"/>
    <mergeCell ref="P512:P516"/>
    <mergeCell ref="Q512:Q516"/>
    <mergeCell ref="R512:R516"/>
    <mergeCell ref="L531:N531"/>
    <mergeCell ref="O532:O536"/>
    <mergeCell ref="P532:P536"/>
    <mergeCell ref="Q532:Q536"/>
    <mergeCell ref="R532:R536"/>
    <mergeCell ref="A1:T1"/>
    <mergeCell ref="A3:T3"/>
    <mergeCell ref="A168:T168"/>
    <mergeCell ref="A170:T170"/>
    <mergeCell ref="L482:N482"/>
    <mergeCell ref="O483:O487"/>
    <mergeCell ref="P483:P487"/>
    <mergeCell ref="Q483:Q487"/>
    <mergeCell ref="R483:R487"/>
    <mergeCell ref="K27:P27"/>
    <mergeCell ref="Q28:Q42"/>
    <mergeCell ref="R28:R42"/>
    <mergeCell ref="S28:S42"/>
    <mergeCell ref="T28:T42"/>
    <mergeCell ref="K54:M54"/>
    <mergeCell ref="N55:N59"/>
    <mergeCell ref="O55:O59"/>
    <mergeCell ref="P55:P59"/>
    <mergeCell ref="Q55:Q59"/>
    <mergeCell ref="A148:D148"/>
    <mergeCell ref="F157:K157"/>
    <mergeCell ref="F158:K158"/>
    <mergeCell ref="F159:K159"/>
    <mergeCell ref="F160:K160"/>
    <mergeCell ref="A539:D539"/>
    <mergeCell ref="Q539:R539"/>
    <mergeCell ref="F540:J540"/>
    <mergeCell ref="S540:S543"/>
    <mergeCell ref="F542:J542"/>
    <mergeCell ref="Q542:R542"/>
    <mergeCell ref="Q519:R519"/>
    <mergeCell ref="F520:J520"/>
    <mergeCell ref="S520:S529"/>
    <mergeCell ref="F521:J521"/>
    <mergeCell ref="F522:J522"/>
    <mergeCell ref="F523:J523"/>
    <mergeCell ref="F524:J524"/>
    <mergeCell ref="F525:J525"/>
    <mergeCell ref="F526:J526"/>
    <mergeCell ref="F527:J527"/>
    <mergeCell ref="F528:J528"/>
    <mergeCell ref="Q528:R528"/>
    <mergeCell ref="F541:J541"/>
    <mergeCell ref="Q490:R490"/>
    <mergeCell ref="S491:S495"/>
    <mergeCell ref="F492:I492"/>
    <mergeCell ref="F494:I494"/>
    <mergeCell ref="Q494:R494"/>
    <mergeCell ref="Q505:R505"/>
    <mergeCell ref="S506:S509"/>
    <mergeCell ref="F507:I507"/>
    <mergeCell ref="Q508:R508"/>
    <mergeCell ref="L497:N497"/>
    <mergeCell ref="O498:O502"/>
    <mergeCell ref="P498:P502"/>
    <mergeCell ref="Q498:Q502"/>
    <mergeCell ref="R498:R502"/>
    <mergeCell ref="Q476:R476"/>
    <mergeCell ref="W428:W432"/>
    <mergeCell ref="X428:X432"/>
    <mergeCell ref="Y428:Y432"/>
    <mergeCell ref="S437:U437"/>
    <mergeCell ref="V438:V442"/>
    <mergeCell ref="W438:W442"/>
    <mergeCell ref="X438:X442"/>
    <mergeCell ref="Y438:Y442"/>
    <mergeCell ref="S447:U447"/>
    <mergeCell ref="V448:V452"/>
    <mergeCell ref="W448:W452"/>
    <mergeCell ref="X448:X452"/>
    <mergeCell ref="Y448:Y452"/>
    <mergeCell ref="Q453:R453"/>
    <mergeCell ref="Q457:R457"/>
    <mergeCell ref="S457:U457"/>
    <mergeCell ref="F144:J144"/>
    <mergeCell ref="F145:J145"/>
    <mergeCell ref="A174:R174"/>
    <mergeCell ref="A176:R176"/>
    <mergeCell ref="A191:B191"/>
    <mergeCell ref="A192:B192"/>
    <mergeCell ref="D154:K154"/>
    <mergeCell ref="O157:O163"/>
    <mergeCell ref="A157:D163"/>
    <mergeCell ref="Q148:R148"/>
    <mergeCell ref="H554:K554"/>
    <mergeCell ref="Q554:Q560"/>
    <mergeCell ref="R554:R560"/>
    <mergeCell ref="H555:K555"/>
    <mergeCell ref="H557:K557"/>
    <mergeCell ref="H559:K559"/>
    <mergeCell ref="A554:F560"/>
    <mergeCell ref="Q404:R404"/>
    <mergeCell ref="Q410:R410"/>
    <mergeCell ref="F408:I408"/>
    <mergeCell ref="F410:I410"/>
    <mergeCell ref="F412:I412"/>
    <mergeCell ref="F413:I413"/>
    <mergeCell ref="Q417:R417"/>
    <mergeCell ref="F433:I433"/>
    <mergeCell ref="Q433:R433"/>
    <mergeCell ref="Q437:R437"/>
    <mergeCell ref="F439:I439"/>
    <mergeCell ref="F441:I441"/>
    <mergeCell ref="F443:I443"/>
    <mergeCell ref="Q443:R443"/>
    <mergeCell ref="Q447:R447"/>
    <mergeCell ref="F449:I449"/>
    <mergeCell ref="F451:I451"/>
    <mergeCell ref="S477:S480"/>
    <mergeCell ref="F478:I478"/>
    <mergeCell ref="Q479:R479"/>
    <mergeCell ref="A308:D308"/>
    <mergeCell ref="A309:D309"/>
    <mergeCell ref="A310:D310"/>
    <mergeCell ref="A311:D311"/>
    <mergeCell ref="A317:D317"/>
    <mergeCell ref="F406:I406"/>
    <mergeCell ref="D312:E312"/>
    <mergeCell ref="A321:D321"/>
    <mergeCell ref="A322:D322"/>
    <mergeCell ref="D323:E323"/>
    <mergeCell ref="A327:D327"/>
    <mergeCell ref="A329:D329"/>
    <mergeCell ref="A330:D330"/>
    <mergeCell ref="A331:D331"/>
    <mergeCell ref="A332:D332"/>
    <mergeCell ref="D333:E333"/>
    <mergeCell ref="A338:D338"/>
    <mergeCell ref="A340:D340"/>
    <mergeCell ref="A341:D341"/>
    <mergeCell ref="A342:D342"/>
    <mergeCell ref="A319:D319"/>
    <mergeCell ref="A284:D284"/>
    <mergeCell ref="A285:D285"/>
    <mergeCell ref="A286:D286"/>
    <mergeCell ref="A292:D292"/>
    <mergeCell ref="A298:D298"/>
    <mergeCell ref="A299:D299"/>
    <mergeCell ref="A300:D300"/>
    <mergeCell ref="A301:D301"/>
    <mergeCell ref="A306:D306"/>
    <mergeCell ref="A296:D296"/>
    <mergeCell ref="D302:E302"/>
    <mergeCell ref="A283:D283"/>
    <mergeCell ref="A75:R75"/>
    <mergeCell ref="E104:I104"/>
    <mergeCell ref="L102:R103"/>
    <mergeCell ref="F98:I98"/>
    <mergeCell ref="F99:I99"/>
    <mergeCell ref="F100:I100"/>
    <mergeCell ref="F101:I101"/>
    <mergeCell ref="F102:I102"/>
    <mergeCell ref="F103:I103"/>
    <mergeCell ref="G198:G200"/>
    <mergeCell ref="A264:E264"/>
    <mergeCell ref="Q130:R130"/>
    <mergeCell ref="A250:F250"/>
    <mergeCell ref="A267:R267"/>
    <mergeCell ref="C271:D271"/>
    <mergeCell ref="F88:I88"/>
    <mergeCell ref="L90:R91"/>
    <mergeCell ref="Q151:R151"/>
    <mergeCell ref="A276:B276"/>
    <mergeCell ref="C272:D272"/>
    <mergeCell ref="F82:I82"/>
    <mergeCell ref="G239:G241"/>
    <mergeCell ref="A279:B279"/>
    <mergeCell ref="A195:H195"/>
    <mergeCell ref="A222:F222"/>
    <mergeCell ref="A197:B197"/>
    <mergeCell ref="C197:D197"/>
    <mergeCell ref="D225:D229"/>
    <mergeCell ref="E225:E229"/>
    <mergeCell ref="E197:E200"/>
    <mergeCell ref="F198:F200"/>
    <mergeCell ref="E272:F272"/>
    <mergeCell ref="E273:F273"/>
    <mergeCell ref="E274:F274"/>
    <mergeCell ref="E275:F275"/>
    <mergeCell ref="E276:F276"/>
    <mergeCell ref="A272:B272"/>
    <mergeCell ref="E271:F271"/>
    <mergeCell ref="A271:B271"/>
    <mergeCell ref="A273:B273"/>
    <mergeCell ref="A274:B274"/>
    <mergeCell ref="A275:B275"/>
    <mergeCell ref="C276:D276"/>
    <mergeCell ref="C273:D273"/>
    <mergeCell ref="C274:D274"/>
    <mergeCell ref="C275:D275"/>
    <mergeCell ref="F214:F216"/>
    <mergeCell ref="G242:G243"/>
    <mergeCell ref="G244:G245"/>
    <mergeCell ref="E243:F243"/>
    <mergeCell ref="E244:F244"/>
    <mergeCell ref="E245:F245"/>
    <mergeCell ref="E246:F246"/>
    <mergeCell ref="E247:F247"/>
    <mergeCell ref="E248:F248"/>
    <mergeCell ref="E249:F249"/>
    <mergeCell ref="E239:F239"/>
    <mergeCell ref="E240:F240"/>
    <mergeCell ref="E241:F241"/>
    <mergeCell ref="E242:F242"/>
    <mergeCell ref="A247:C247"/>
    <mergeCell ref="A248:C248"/>
    <mergeCell ref="A249:C249"/>
    <mergeCell ref="A239:B241"/>
    <mergeCell ref="A242:B243"/>
    <mergeCell ref="Q61:R61"/>
    <mergeCell ref="Q68:R68"/>
    <mergeCell ref="Q64:R64"/>
    <mergeCell ref="S62:S65"/>
    <mergeCell ref="Q50:R50"/>
    <mergeCell ref="S69:S73"/>
    <mergeCell ref="L106:R107"/>
    <mergeCell ref="F108:I108"/>
    <mergeCell ref="F109:I109"/>
    <mergeCell ref="F50:I50"/>
    <mergeCell ref="F63:I63"/>
    <mergeCell ref="S44:U44"/>
    <mergeCell ref="V45:V49"/>
    <mergeCell ref="W45:W49"/>
    <mergeCell ref="S11:X11"/>
    <mergeCell ref="Y12:Y25"/>
    <mergeCell ref="Z12:Z25"/>
    <mergeCell ref="AB12:AB25"/>
    <mergeCell ref="AA12:AA25"/>
    <mergeCell ref="F21:I21"/>
    <mergeCell ref="F24:I24"/>
    <mergeCell ref="Q11:R11"/>
    <mergeCell ref="X45:X49"/>
    <mergeCell ref="Y45:Y49"/>
    <mergeCell ref="Q20:R20"/>
    <mergeCell ref="F13:I13"/>
    <mergeCell ref="F15:I15"/>
    <mergeCell ref="F17:I17"/>
    <mergeCell ref="F19:I19"/>
    <mergeCell ref="F46:I46"/>
    <mergeCell ref="F48:I48"/>
    <mergeCell ref="Q44:R44"/>
    <mergeCell ref="S131:S134"/>
    <mergeCell ref="Q133:R133"/>
    <mergeCell ref="Q145:R145"/>
    <mergeCell ref="Q136:R136"/>
    <mergeCell ref="S137:S146"/>
    <mergeCell ref="F70:I70"/>
    <mergeCell ref="M127:N127"/>
    <mergeCell ref="F72:I72"/>
    <mergeCell ref="F91:I91"/>
    <mergeCell ref="E92:I92"/>
    <mergeCell ref="F84:I84"/>
    <mergeCell ref="F86:I86"/>
    <mergeCell ref="F80:I80"/>
    <mergeCell ref="B126:K128"/>
    <mergeCell ref="M126:N126"/>
    <mergeCell ref="E110:I110"/>
    <mergeCell ref="A113:R113"/>
    <mergeCell ref="F137:J137"/>
    <mergeCell ref="F139:J139"/>
    <mergeCell ref="F140:J140"/>
    <mergeCell ref="F141:J141"/>
    <mergeCell ref="F138:J138"/>
    <mergeCell ref="F143:J143"/>
    <mergeCell ref="F142:J142"/>
    <mergeCell ref="A320:D320"/>
    <mergeCell ref="Q72:R72"/>
    <mergeCell ref="A193:B193"/>
    <mergeCell ref="A190:B190"/>
    <mergeCell ref="A189:F189"/>
    <mergeCell ref="A203:R203"/>
    <mergeCell ref="A220:R220"/>
    <mergeCell ref="A231:R231"/>
    <mergeCell ref="A236:B238"/>
    <mergeCell ref="A235:C235"/>
    <mergeCell ref="E235:F235"/>
    <mergeCell ref="C212:E212"/>
    <mergeCell ref="A216:B216"/>
    <mergeCell ref="A214:A215"/>
    <mergeCell ref="A212:B213"/>
    <mergeCell ref="A211:E211"/>
    <mergeCell ref="G236:G238"/>
    <mergeCell ref="F132:I132"/>
    <mergeCell ref="F120:I120"/>
    <mergeCell ref="F211:F213"/>
    <mergeCell ref="A244:B245"/>
    <mergeCell ref="E236:F236"/>
    <mergeCell ref="E237:F237"/>
    <mergeCell ref="E238:F238"/>
    <mergeCell ref="A343:D343"/>
    <mergeCell ref="D344:E344"/>
    <mergeCell ref="A348:D348"/>
    <mergeCell ref="A350:D350"/>
    <mergeCell ref="A351:D351"/>
    <mergeCell ref="A352:D352"/>
    <mergeCell ref="A353:D353"/>
    <mergeCell ref="D354:E354"/>
    <mergeCell ref="A359:D359"/>
    <mergeCell ref="A361:D361"/>
    <mergeCell ref="A362:D362"/>
    <mergeCell ref="A363:D363"/>
    <mergeCell ref="A364:D364"/>
    <mergeCell ref="D365:E365"/>
    <mergeCell ref="A369:D369"/>
    <mergeCell ref="A371:D371"/>
    <mergeCell ref="A372:D372"/>
    <mergeCell ref="A373:D373"/>
    <mergeCell ref="Y458:Y462"/>
    <mergeCell ref="F459:I459"/>
    <mergeCell ref="F461:I461"/>
    <mergeCell ref="W418:W422"/>
    <mergeCell ref="A374:D374"/>
    <mergeCell ref="D375:E375"/>
    <mergeCell ref="A380:D380"/>
    <mergeCell ref="A382:D382"/>
    <mergeCell ref="A383:D383"/>
    <mergeCell ref="A384:D384"/>
    <mergeCell ref="A385:D385"/>
    <mergeCell ref="D386:E386"/>
    <mergeCell ref="A390:D390"/>
    <mergeCell ref="A392:D392"/>
    <mergeCell ref="A393:D393"/>
    <mergeCell ref="A394:D394"/>
    <mergeCell ref="A395:D395"/>
    <mergeCell ref="D396:E396"/>
    <mergeCell ref="A401:D401"/>
    <mergeCell ref="X418:X422"/>
    <mergeCell ref="Y418:Y422"/>
    <mergeCell ref="F419:I419"/>
    <mergeCell ref="F421:I421"/>
    <mergeCell ref="F423:I423"/>
    <mergeCell ref="W458:W462"/>
    <mergeCell ref="Q427:R427"/>
    <mergeCell ref="S427:U427"/>
    <mergeCell ref="V428:V432"/>
    <mergeCell ref="F429:I429"/>
    <mergeCell ref="F431:I431"/>
    <mergeCell ref="S417:U417"/>
    <mergeCell ref="V418:V422"/>
    <mergeCell ref="X458:X462"/>
    <mergeCell ref="Q423:R423"/>
    <mergeCell ref="F453:I453"/>
    <mergeCell ref="F150:J150"/>
    <mergeCell ref="F463:I463"/>
    <mergeCell ref="Q463:R463"/>
    <mergeCell ref="Q469:Q473"/>
    <mergeCell ref="L468:N468"/>
    <mergeCell ref="O469:O473"/>
    <mergeCell ref="P469:P473"/>
    <mergeCell ref="R469:R473"/>
    <mergeCell ref="V458:V462"/>
    <mergeCell ref="S149:S152"/>
    <mergeCell ref="P157:P163"/>
    <mergeCell ref="Q157:Q163"/>
    <mergeCell ref="F161:K161"/>
    <mergeCell ref="F162:K162"/>
    <mergeCell ref="F163:K163"/>
    <mergeCell ref="G191:G193"/>
    <mergeCell ref="G189:G190"/>
    <mergeCell ref="F151:J151"/>
    <mergeCell ref="F149:J149"/>
  </mergeCells>
  <phoneticPr fontId="21" type="noConversion"/>
  <conditionalFormatting sqref="U12:U25 X12:X25">
    <cfRule type="cellIs" dxfId="1257" priority="343" operator="equal">
      <formula>"INACEPTABLE"</formula>
    </cfRule>
    <cfRule type="cellIs" dxfId="1256" priority="348" operator="equal">
      <formula>"PENALIZACIÓN"</formula>
    </cfRule>
    <cfRule type="cellIs" dxfId="1255" priority="349" operator="equal">
      <formula>"ACEPTABLE"</formula>
    </cfRule>
  </conditionalFormatting>
  <conditionalFormatting sqref="Y12:AB12">
    <cfRule type="cellIs" dxfId="1254" priority="346" operator="equal">
      <formula>"PENALIZACIÓN"</formula>
    </cfRule>
    <cfRule type="cellIs" dxfId="1253" priority="347" operator="equal">
      <formula>"ACEPTABLE"</formula>
    </cfRule>
  </conditionalFormatting>
  <conditionalFormatting sqref="R21">
    <cfRule type="cellIs" dxfId="1252" priority="344" operator="equal">
      <formula>"INACEPTABLE"</formula>
    </cfRule>
    <cfRule type="cellIs" dxfId="1251" priority="345" operator="equal">
      <formula>"ACEPTABLE"</formula>
    </cfRule>
  </conditionalFormatting>
  <conditionalFormatting sqref="Y12:Y25">
    <cfRule type="cellIs" dxfId="1250" priority="334" operator="equal">
      <formula>1</formula>
    </cfRule>
    <cfRule type="cellIs" dxfId="1249" priority="338" operator="greaterThan">
      <formula>1</formula>
    </cfRule>
    <cfRule type="cellIs" dxfId="1248" priority="339" operator="equal">
      <formula>0</formula>
    </cfRule>
  </conditionalFormatting>
  <conditionalFormatting sqref="Z12:AB12 Z13:AA25">
    <cfRule type="cellIs" dxfId="1247" priority="335" operator="equal">
      <formula>"PENALIZACIÓN 1 + 2"</formula>
    </cfRule>
    <cfRule type="cellIs" dxfId="1246" priority="336" operator="equal">
      <formula>"PENALIZACIÓN 1"</formula>
    </cfRule>
    <cfRule type="cellIs" dxfId="1245" priority="337" operator="equal">
      <formula>"ACEPTABLE"</formula>
    </cfRule>
  </conditionalFormatting>
  <conditionalFormatting sqref="R51">
    <cfRule type="cellIs" dxfId="1244" priority="332" operator="equal">
      <formula>"INACEPTABLE"</formula>
    </cfRule>
    <cfRule type="cellIs" dxfId="1243" priority="333" operator="equal">
      <formula>"ACEPTABLE"</formula>
    </cfRule>
  </conditionalFormatting>
  <conditionalFormatting sqref="U45:U49">
    <cfRule type="cellIs" dxfId="1242" priority="329" operator="equal">
      <formula>"INACEPTABLE"</formula>
    </cfRule>
    <cfRule type="cellIs" dxfId="1241" priority="330" operator="equal">
      <formula>"PENALIZACIÓN"</formula>
    </cfRule>
    <cfRule type="cellIs" dxfId="1240" priority="331" operator="equal">
      <formula>"ACEPTABLE"</formula>
    </cfRule>
  </conditionalFormatting>
  <conditionalFormatting sqref="V45:V49">
    <cfRule type="cellIs" dxfId="1239" priority="326" operator="greaterThan">
      <formula>1</formula>
    </cfRule>
    <cfRule type="cellIs" dxfId="1238" priority="327" operator="equal">
      <formula>1</formula>
    </cfRule>
    <cfRule type="cellIs" dxfId="1237" priority="328" operator="equal">
      <formula>0</formula>
    </cfRule>
  </conditionalFormatting>
  <conditionalFormatting sqref="W45:W49">
    <cfRule type="cellIs" dxfId="1236" priority="321" operator="equal">
      <formula>"ACEPTABLE"</formula>
    </cfRule>
    <cfRule type="cellIs" dxfId="1235" priority="322" operator="equal">
      <formula>"PENALIZACIÓN 1 + 2"</formula>
    </cfRule>
    <cfRule type="cellIs" dxfId="1234" priority="323" operator="equal">
      <formula>"PENALIZACIÓN 1"</formula>
    </cfRule>
    <cfRule type="cellIs" dxfId="1233" priority="324" operator="equal">
      <formula>1</formula>
    </cfRule>
    <cfRule type="cellIs" dxfId="1232" priority="325" operator="equal">
      <formula>1</formula>
    </cfRule>
  </conditionalFormatting>
  <conditionalFormatting sqref="R65">
    <cfRule type="cellIs" dxfId="1231" priority="319" operator="equal">
      <formula>"INACEPTABLE"</formula>
    </cfRule>
    <cfRule type="cellIs" dxfId="1230" priority="320" operator="equal">
      <formula>"ACEPTABLE"</formula>
    </cfRule>
  </conditionalFormatting>
  <conditionalFormatting sqref="S62:S65">
    <cfRule type="cellIs" dxfId="1229" priority="317" operator="equal">
      <formula>"PENALIZACIÓN"</formula>
    </cfRule>
    <cfRule type="cellIs" dxfId="1228" priority="318" operator="equal">
      <formula>"ACEPTABLE"</formula>
    </cfRule>
  </conditionalFormatting>
  <conditionalFormatting sqref="R73">
    <cfRule type="cellIs" dxfId="1227" priority="315" operator="equal">
      <formula>"INACEPTABLE"</formula>
    </cfRule>
    <cfRule type="cellIs" dxfId="1226" priority="316" operator="equal">
      <formula>"ACEPTABLE"</formula>
    </cfRule>
  </conditionalFormatting>
  <conditionalFormatting sqref="S69:S73">
    <cfRule type="cellIs" dxfId="1225" priority="313" operator="equal">
      <formula>"PENALIZACIÓN"</formula>
    </cfRule>
    <cfRule type="cellIs" dxfId="1224" priority="314" operator="equal">
      <formula>"ACEPTABLE"</formula>
    </cfRule>
  </conditionalFormatting>
  <conditionalFormatting sqref="Q99">
    <cfRule type="cellIs" dxfId="1223" priority="311" operator="equal">
      <formula>"INACEPTABLE"</formula>
    </cfRule>
    <cfRule type="cellIs" dxfId="1222" priority="312" operator="equal">
      <formula>"ACEPTABLE"</formula>
    </cfRule>
  </conditionalFormatting>
  <conditionalFormatting sqref="Q109">
    <cfRule type="cellIs" dxfId="1221" priority="309" operator="equal">
      <formula>"INACEPTABLE"</formula>
    </cfRule>
    <cfRule type="cellIs" dxfId="1220" priority="310" operator="equal">
      <formula>"ACEPTABLE"</formula>
    </cfRule>
  </conditionalFormatting>
  <conditionalFormatting sqref="R134:R135">
    <cfRule type="cellIs" dxfId="1219" priority="307" operator="equal">
      <formula>"INACEPTABLE"</formula>
    </cfRule>
    <cfRule type="cellIs" dxfId="1218" priority="308" operator="equal">
      <formula>"ACEPTABLE"</formula>
    </cfRule>
  </conditionalFormatting>
  <conditionalFormatting sqref="S131:S135">
    <cfRule type="cellIs" dxfId="1217" priority="305" operator="equal">
      <formula>"PENALIZACIÓN"</formula>
    </cfRule>
    <cfRule type="cellIs" dxfId="1216" priority="306" operator="equal">
      <formula>"ACEPTABLE"</formula>
    </cfRule>
  </conditionalFormatting>
  <conditionalFormatting sqref="R146">
    <cfRule type="cellIs" dxfId="1215" priority="303" operator="equal">
      <formula>"INACEPTABLE"</formula>
    </cfRule>
    <cfRule type="cellIs" dxfId="1214" priority="304" operator="equal">
      <formula>"ACEPTABLE"</formula>
    </cfRule>
  </conditionalFormatting>
  <conditionalFormatting sqref="S137">
    <cfRule type="cellIs" dxfId="1213" priority="301" operator="equal">
      <formula>"PENALIZACIÓN"</formula>
    </cfRule>
    <cfRule type="cellIs" dxfId="1212" priority="302" operator="equal">
      <formula>"ACEPTABLE"</formula>
    </cfRule>
  </conditionalFormatting>
  <conditionalFormatting sqref="R152:R153">
    <cfRule type="cellIs" dxfId="1211" priority="299" operator="equal">
      <formula>"INACEPTABLE"</formula>
    </cfRule>
    <cfRule type="cellIs" dxfId="1210" priority="300" operator="equal">
      <formula>"ACEPTABLE"</formula>
    </cfRule>
  </conditionalFormatting>
  <conditionalFormatting sqref="S149 S154:S167 S169">
    <cfRule type="cellIs" dxfId="1209" priority="297" operator="equal">
      <formula>"PENALIZACIÓN"</formula>
    </cfRule>
    <cfRule type="cellIs" dxfId="1208" priority="298" operator="equal">
      <formula>"ACEPTABLE"</formula>
    </cfRule>
  </conditionalFormatting>
  <conditionalFormatting sqref="P119">
    <cfRule type="cellIs" dxfId="1207" priority="236" operator="equal">
      <formula>"PENALIZACIÓN"</formula>
    </cfRule>
    <cfRule type="cellIs" dxfId="1206" priority="295" operator="equal">
      <formula>"INACEPTABLE"</formula>
    </cfRule>
    <cfRule type="cellIs" dxfId="1205" priority="296" operator="equal">
      <formula>"ACEPTABLE"</formula>
    </cfRule>
  </conditionalFormatting>
  <conditionalFormatting sqref="P120">
    <cfRule type="cellIs" dxfId="1204" priority="239" operator="equal">
      <formula>"PENALIZACIÓN"</formula>
    </cfRule>
    <cfRule type="cellIs" dxfId="1203" priority="293" operator="equal">
      <formula>"INACEPTABLE"</formula>
    </cfRule>
    <cfRule type="cellIs" dxfId="1202" priority="294" operator="equal">
      <formula>"ACEPTABLE"</formula>
    </cfRule>
  </conditionalFormatting>
  <conditionalFormatting sqref="P121">
    <cfRule type="cellIs" dxfId="1201" priority="235" operator="equal">
      <formula>"PENALIZACIÓN"</formula>
    </cfRule>
    <cfRule type="cellIs" dxfId="1200" priority="291" operator="equal">
      <formula>"INACEPTABLE"</formula>
    </cfRule>
    <cfRule type="cellIs" dxfId="1199" priority="292" operator="equal">
      <formula>"ACEPTABLE"</formula>
    </cfRule>
  </conditionalFormatting>
  <conditionalFormatting sqref="P157:P163">
    <cfRule type="cellIs" dxfId="1198" priority="288" operator="equal">
      <formula>8</formula>
    </cfRule>
    <cfRule type="cellIs" dxfId="1197" priority="289" operator="greaterThan">
      <formula>8</formula>
    </cfRule>
    <cfRule type="cellIs" dxfId="1196" priority="290" operator="lessThan">
      <formula>8</formula>
    </cfRule>
  </conditionalFormatting>
  <conditionalFormatting sqref="Q157:Q163">
    <cfRule type="cellIs" dxfId="1195" priority="283" operator="equal">
      <formula>"ACEPTABLE"</formula>
    </cfRule>
    <cfRule type="cellIs" dxfId="1194" priority="284" operator="equal">
      <formula>"PENALIZACIÓN"</formula>
    </cfRule>
    <cfRule type="cellIs" dxfId="1193" priority="285" operator="equal">
      <formula>8</formula>
    </cfRule>
    <cfRule type="cellIs" dxfId="1192" priority="286" operator="greaterThan">
      <formula>8</formula>
    </cfRule>
    <cfRule type="cellIs" dxfId="1191" priority="287" operator="lessThan">
      <formula>8</formula>
    </cfRule>
  </conditionalFormatting>
  <conditionalFormatting sqref="R411">
    <cfRule type="cellIs" dxfId="1190" priority="281" operator="equal">
      <formula>"INACEPTABLE"</formula>
    </cfRule>
    <cfRule type="cellIs" dxfId="1189" priority="282" operator="equal">
      <formula>"ACEPTABLE"</formula>
    </cfRule>
  </conditionalFormatting>
  <conditionalFormatting sqref="R554:R560">
    <cfRule type="cellIs" dxfId="1188" priority="251" operator="equal">
      <formula>"ACEPTABLE"</formula>
    </cfRule>
    <cfRule type="cellIs" dxfId="1187" priority="252" operator="equal">
      <formula>"PENALIZACIÓN"</formula>
    </cfRule>
    <cfRule type="cellIs" dxfId="1186" priority="253" operator="equal">
      <formula>8</formula>
    </cfRule>
    <cfRule type="cellIs" dxfId="1185" priority="254" operator="greaterThan">
      <formula>8</formula>
    </cfRule>
    <cfRule type="cellIs" dxfId="1184" priority="255" operator="lessThan">
      <formula>8</formula>
    </cfRule>
  </conditionalFormatting>
  <conditionalFormatting sqref="Q554:Q560">
    <cfRule type="cellIs" dxfId="1183" priority="250" operator="lessThan">
      <formula>8</formula>
    </cfRule>
  </conditionalFormatting>
  <conditionalFormatting sqref="Q88">
    <cfRule type="cellIs" dxfId="1182" priority="248" operator="equal">
      <formula>"INACEPTABLE"</formula>
    </cfRule>
    <cfRule type="cellIs" dxfId="1181" priority="249" operator="equal">
      <formula>"ACEPTABLE"</formula>
    </cfRule>
  </conditionalFormatting>
  <conditionalFormatting sqref="Q84">
    <cfRule type="cellIs" dxfId="1180" priority="246" operator="equal">
      <formula>"INACEPTABLE"</formula>
    </cfRule>
    <cfRule type="cellIs" dxfId="1179" priority="247" operator="equal">
      <formula>"ACEPTABLE"</formula>
    </cfRule>
  </conditionalFormatting>
  <conditionalFormatting sqref="Q80">
    <cfRule type="cellIs" dxfId="1178" priority="244" operator="equal">
      <formula>"INACEPTABLE"</formula>
    </cfRule>
    <cfRule type="cellIs" dxfId="1177" priority="245" operator="equal">
      <formula>"ACEPTABLE"</formula>
    </cfRule>
  </conditionalFormatting>
  <conditionalFormatting sqref="R126">
    <cfRule type="cellIs" dxfId="1176" priority="238" operator="equal">
      <formula>"Penalización"</formula>
    </cfRule>
    <cfRule type="cellIs" dxfId="1175" priority="242" operator="equal">
      <formula>"INACEPTABLE"</formula>
    </cfRule>
    <cfRule type="cellIs" dxfId="1174" priority="243" operator="equal">
      <formula>"ACEPTABLE"</formula>
    </cfRule>
  </conditionalFormatting>
  <conditionalFormatting sqref="R127">
    <cfRule type="cellIs" dxfId="1173" priority="237" operator="equal">
      <formula>"Penalización"</formula>
    </cfRule>
    <cfRule type="cellIs" dxfId="1172" priority="240" operator="equal">
      <formula>"INACEPTABLE"</formula>
    </cfRule>
    <cfRule type="cellIs" dxfId="1171" priority="241" operator="equal">
      <formula>"ACEPTABLE"</formula>
    </cfRule>
  </conditionalFormatting>
  <conditionalFormatting sqref="F283:F286 M408:M414">
    <cfRule type="cellIs" dxfId="1170" priority="233" operator="equal">
      <formula>0</formula>
    </cfRule>
    <cfRule type="cellIs" dxfId="1169" priority="234" operator="equal">
      <formula>1</formula>
    </cfRule>
  </conditionalFormatting>
  <conditionalFormatting sqref="F292">
    <cfRule type="cellIs" dxfId="1168" priority="231" operator="equal">
      <formula>0</formula>
    </cfRule>
    <cfRule type="cellIs" dxfId="1167" priority="232" operator="equal">
      <formula>1</formula>
    </cfRule>
  </conditionalFormatting>
  <conditionalFormatting sqref="E306">
    <cfRule type="cellIs" dxfId="1166" priority="227" operator="equal">
      <formula>0</formula>
    </cfRule>
    <cfRule type="cellIs" dxfId="1165" priority="228" operator="equal">
      <formula>1</formula>
    </cfRule>
  </conditionalFormatting>
  <conditionalFormatting sqref="E296">
    <cfRule type="cellIs" dxfId="1164" priority="225" operator="equal">
      <formula>0</formula>
    </cfRule>
    <cfRule type="cellIs" dxfId="1163" priority="226" operator="equal">
      <formula>1</formula>
    </cfRule>
  </conditionalFormatting>
  <conditionalFormatting sqref="E317">
    <cfRule type="cellIs" dxfId="1162" priority="223" operator="equal">
      <formula>0</formula>
    </cfRule>
    <cfRule type="cellIs" dxfId="1161" priority="224" operator="equal">
      <formula>1</formula>
    </cfRule>
  </conditionalFormatting>
  <conditionalFormatting sqref="R424">
    <cfRule type="cellIs" dxfId="1160" priority="221" operator="equal">
      <formula>"INACEPTABLE"</formula>
    </cfRule>
    <cfRule type="cellIs" dxfId="1159" priority="222" operator="equal">
      <formula>"ACEPTABLE"</formula>
    </cfRule>
  </conditionalFormatting>
  <conditionalFormatting sqref="U418:U422">
    <cfRule type="cellIs" dxfId="1158" priority="218" operator="equal">
      <formula>"INACEPTABLE"</formula>
    </cfRule>
    <cfRule type="cellIs" dxfId="1157" priority="219" operator="equal">
      <formula>"PENALIZACIÓN"</formula>
    </cfRule>
    <cfRule type="cellIs" dxfId="1156" priority="220" operator="equal">
      <formula>"ACEPTABLE"</formula>
    </cfRule>
  </conditionalFormatting>
  <conditionalFormatting sqref="V418:V422">
    <cfRule type="cellIs" dxfId="1155" priority="215" operator="greaterThan">
      <formula>1</formula>
    </cfRule>
    <cfRule type="cellIs" dxfId="1154" priority="216" operator="equal">
      <formula>1</formula>
    </cfRule>
    <cfRule type="cellIs" dxfId="1153" priority="217" operator="equal">
      <formula>0</formula>
    </cfRule>
  </conditionalFormatting>
  <conditionalFormatting sqref="W418:W422">
    <cfRule type="cellIs" dxfId="1152" priority="210" operator="equal">
      <formula>"ACEPTABLE"</formula>
    </cfRule>
    <cfRule type="cellIs" dxfId="1151" priority="211" operator="equal">
      <formula>"PENALIZACIÓN 1 + 2"</formula>
    </cfRule>
    <cfRule type="cellIs" dxfId="1150" priority="212" operator="equal">
      <formula>"PENALIZACIÓN 1"</formula>
    </cfRule>
    <cfRule type="cellIs" dxfId="1149" priority="213" operator="equal">
      <formula>1</formula>
    </cfRule>
    <cfRule type="cellIs" dxfId="1148" priority="214" operator="equal">
      <formula>1</formula>
    </cfRule>
  </conditionalFormatting>
  <conditionalFormatting sqref="R480">
    <cfRule type="cellIs" dxfId="1147" priority="208" operator="equal">
      <formula>"INACEPTABLE"</formula>
    </cfRule>
    <cfRule type="cellIs" dxfId="1146" priority="209" operator="equal">
      <formula>"ACEPTABLE"</formula>
    </cfRule>
  </conditionalFormatting>
  <conditionalFormatting sqref="S477:S480">
    <cfRule type="cellIs" dxfId="1145" priority="206" operator="equal">
      <formula>"PENALIZACIÓN"</formula>
    </cfRule>
    <cfRule type="cellIs" dxfId="1144" priority="207" operator="equal">
      <formula>"ACEPTABLE"</formula>
    </cfRule>
  </conditionalFormatting>
  <conditionalFormatting sqref="R495">
    <cfRule type="cellIs" dxfId="1143" priority="204" operator="equal">
      <formula>"INACEPTABLE"</formula>
    </cfRule>
    <cfRule type="cellIs" dxfId="1142" priority="205" operator="equal">
      <formula>"ACEPTABLE"</formula>
    </cfRule>
  </conditionalFormatting>
  <conditionalFormatting sqref="S491:S495">
    <cfRule type="cellIs" dxfId="1141" priority="202" operator="equal">
      <formula>"PENALIZACIÓN"</formula>
    </cfRule>
    <cfRule type="cellIs" dxfId="1140" priority="203" operator="equal">
      <formula>"ACEPTABLE"</formula>
    </cfRule>
  </conditionalFormatting>
  <conditionalFormatting sqref="R509:R510">
    <cfRule type="cellIs" dxfId="1139" priority="200" operator="equal">
      <formula>"INACEPTABLE"</formula>
    </cfRule>
    <cfRule type="cellIs" dxfId="1138" priority="201" operator="equal">
      <formula>"ACEPTABLE"</formula>
    </cfRule>
  </conditionalFormatting>
  <conditionalFormatting sqref="S506:S518">
    <cfRule type="cellIs" dxfId="1137" priority="198" operator="equal">
      <formula>"PENALIZACIÓN"</formula>
    </cfRule>
    <cfRule type="cellIs" dxfId="1136" priority="199" operator="equal">
      <formula>"ACEPTABLE"</formula>
    </cfRule>
  </conditionalFormatting>
  <conditionalFormatting sqref="R529">
    <cfRule type="cellIs" dxfId="1135" priority="196" operator="equal">
      <formula>"INACEPTABLE"</formula>
    </cfRule>
    <cfRule type="cellIs" dxfId="1134" priority="197" operator="equal">
      <formula>"ACEPTABLE"</formula>
    </cfRule>
  </conditionalFormatting>
  <conditionalFormatting sqref="S520">
    <cfRule type="cellIs" dxfId="1133" priority="194" operator="equal">
      <formula>"PENALIZACIÓN"</formula>
    </cfRule>
    <cfRule type="cellIs" dxfId="1132" priority="195" operator="equal">
      <formula>"ACEPTABLE"</formula>
    </cfRule>
  </conditionalFormatting>
  <conditionalFormatting sqref="R543">
    <cfRule type="cellIs" dxfId="1131" priority="192" operator="equal">
      <formula>"INACEPTABLE"</formula>
    </cfRule>
    <cfRule type="cellIs" dxfId="1130" priority="193" operator="equal">
      <formula>"ACEPTABLE"</formula>
    </cfRule>
  </conditionalFormatting>
  <conditionalFormatting sqref="S540">
    <cfRule type="cellIs" dxfId="1129" priority="190" operator="equal">
      <formula>"PENALIZACIÓN"</formula>
    </cfRule>
    <cfRule type="cellIs" dxfId="1128" priority="191" operator="equal">
      <formula>"ACEPTABLE"</formula>
    </cfRule>
  </conditionalFormatting>
  <conditionalFormatting sqref="M406">
    <cfRule type="cellIs" dxfId="1127" priority="188" operator="equal">
      <formula>0</formula>
    </cfRule>
    <cfRule type="cellIs" dxfId="1126" priority="189" operator="equal">
      <formula>1</formula>
    </cfRule>
  </conditionalFormatting>
  <conditionalFormatting sqref="M407">
    <cfRule type="cellIs" dxfId="1125" priority="186" operator="equal">
      <formula>0</formula>
    </cfRule>
    <cfRule type="cellIs" dxfId="1124" priority="187" operator="equal">
      <formula>1</formula>
    </cfRule>
  </conditionalFormatting>
  <conditionalFormatting sqref="N554:N560">
    <cfRule type="cellIs" dxfId="1123" priority="183" operator="equal">
      <formula>7</formula>
    </cfRule>
    <cfRule type="cellIs" dxfId="1122" priority="184" operator="greaterThan">
      <formula>7</formula>
    </cfRule>
    <cfRule type="cellIs" dxfId="1121" priority="185" operator="lessThan">
      <formula>7</formula>
    </cfRule>
  </conditionalFormatting>
  <conditionalFormatting sqref="O554:O560">
    <cfRule type="cellIs" dxfId="1120" priority="180" operator="equal">
      <formula>7</formula>
    </cfRule>
    <cfRule type="cellIs" dxfId="1119" priority="181" operator="greaterThan">
      <formula>7</formula>
    </cfRule>
    <cfRule type="cellIs" dxfId="1118" priority="182" operator="lessThan">
      <formula>7</formula>
    </cfRule>
  </conditionalFormatting>
  <conditionalFormatting sqref="E327">
    <cfRule type="cellIs" dxfId="1117" priority="178" operator="equal">
      <formula>0</formula>
    </cfRule>
    <cfRule type="cellIs" dxfId="1116" priority="179" operator="equal">
      <formula>1</formula>
    </cfRule>
  </conditionalFormatting>
  <conditionalFormatting sqref="E369">
    <cfRule type="cellIs" dxfId="1115" priority="168" operator="equal">
      <formula>0</formula>
    </cfRule>
    <cfRule type="cellIs" dxfId="1114" priority="169" operator="equal">
      <formula>1</formula>
    </cfRule>
  </conditionalFormatting>
  <conditionalFormatting sqref="E338">
    <cfRule type="cellIs" dxfId="1113" priority="174" operator="equal">
      <formula>0</formula>
    </cfRule>
    <cfRule type="cellIs" dxfId="1112" priority="175" operator="equal">
      <formula>1</formula>
    </cfRule>
  </conditionalFormatting>
  <conditionalFormatting sqref="E348">
    <cfRule type="cellIs" dxfId="1111" priority="172" operator="equal">
      <formula>0</formula>
    </cfRule>
    <cfRule type="cellIs" dxfId="1110" priority="173" operator="equal">
      <formula>1</formula>
    </cfRule>
  </conditionalFormatting>
  <conditionalFormatting sqref="E359">
    <cfRule type="cellIs" dxfId="1109" priority="170" operator="equal">
      <formula>0</formula>
    </cfRule>
    <cfRule type="cellIs" dxfId="1108" priority="171" operator="equal">
      <formula>1</formula>
    </cfRule>
  </conditionalFormatting>
  <conditionalFormatting sqref="E380">
    <cfRule type="cellIs" dxfId="1107" priority="166" operator="equal">
      <formula>0</formula>
    </cfRule>
    <cfRule type="cellIs" dxfId="1106" priority="167" operator="equal">
      <formula>1</formula>
    </cfRule>
  </conditionalFormatting>
  <conditionalFormatting sqref="E390">
    <cfRule type="cellIs" dxfId="1105" priority="164" operator="equal">
      <formula>0</formula>
    </cfRule>
    <cfRule type="cellIs" dxfId="1104" priority="165" operator="equal">
      <formula>1</formula>
    </cfRule>
  </conditionalFormatting>
  <conditionalFormatting sqref="E401">
    <cfRule type="cellIs" dxfId="1103" priority="162" operator="equal">
      <formula>0</formula>
    </cfRule>
    <cfRule type="cellIs" dxfId="1102" priority="163" operator="equal">
      <formula>1</formula>
    </cfRule>
  </conditionalFormatting>
  <conditionalFormatting sqref="M405">
    <cfRule type="cellIs" dxfId="1101" priority="160" operator="equal">
      <formula>0</formula>
    </cfRule>
    <cfRule type="cellIs" dxfId="1100" priority="161" operator="equal">
      <formula>1</formula>
    </cfRule>
  </conditionalFormatting>
  <conditionalFormatting sqref="R434">
    <cfRule type="cellIs" dxfId="1099" priority="154" operator="equal">
      <formula>"INACEPTABLE"</formula>
    </cfRule>
    <cfRule type="cellIs" dxfId="1098" priority="155" operator="equal">
      <formula>"ACEPTABLE"</formula>
    </cfRule>
  </conditionalFormatting>
  <conditionalFormatting sqref="U428:U432">
    <cfRule type="cellIs" dxfId="1097" priority="151" operator="equal">
      <formula>"INACEPTABLE"</formula>
    </cfRule>
    <cfRule type="cellIs" dxfId="1096" priority="152" operator="equal">
      <formula>"PENALIZACIÓN"</formula>
    </cfRule>
    <cfRule type="cellIs" dxfId="1095" priority="153" operator="equal">
      <formula>"ACEPTABLE"</formula>
    </cfRule>
  </conditionalFormatting>
  <conditionalFormatting sqref="V428:V432">
    <cfRule type="cellIs" dxfId="1094" priority="148" operator="greaterThan">
      <formula>1</formula>
    </cfRule>
    <cfRule type="cellIs" dxfId="1093" priority="149" operator="equal">
      <formula>1</formula>
    </cfRule>
    <cfRule type="cellIs" dxfId="1092" priority="150" operator="equal">
      <formula>0</formula>
    </cfRule>
  </conditionalFormatting>
  <conditionalFormatting sqref="W428:W432">
    <cfRule type="cellIs" dxfId="1091" priority="143" operator="equal">
      <formula>"ACEPTABLE"</formula>
    </cfRule>
    <cfRule type="cellIs" dxfId="1090" priority="144" operator="equal">
      <formula>"PENALIZACIÓN 1 + 2"</formula>
    </cfRule>
    <cfRule type="cellIs" dxfId="1089" priority="145" operator="equal">
      <formula>"PENALIZACIÓN 1"</formula>
    </cfRule>
    <cfRule type="cellIs" dxfId="1088" priority="146" operator="equal">
      <formula>1</formula>
    </cfRule>
    <cfRule type="cellIs" dxfId="1087" priority="147" operator="equal">
      <formula>1</formula>
    </cfRule>
  </conditionalFormatting>
  <conditionalFormatting sqref="R444">
    <cfRule type="cellIs" dxfId="1086" priority="141" operator="equal">
      <formula>"INACEPTABLE"</formula>
    </cfRule>
    <cfRule type="cellIs" dxfId="1085" priority="142" operator="equal">
      <formula>"ACEPTABLE"</formula>
    </cfRule>
  </conditionalFormatting>
  <conditionalFormatting sqref="U438:U442">
    <cfRule type="cellIs" dxfId="1084" priority="138" operator="equal">
      <formula>"INACEPTABLE"</formula>
    </cfRule>
    <cfRule type="cellIs" dxfId="1083" priority="139" operator="equal">
      <formula>"PENALIZACIÓN"</formula>
    </cfRule>
    <cfRule type="cellIs" dxfId="1082" priority="140" operator="equal">
      <formula>"ACEPTABLE"</formula>
    </cfRule>
  </conditionalFormatting>
  <conditionalFormatting sqref="V438:V442">
    <cfRule type="cellIs" dxfId="1081" priority="135" operator="greaterThan">
      <formula>1</formula>
    </cfRule>
    <cfRule type="cellIs" dxfId="1080" priority="136" operator="equal">
      <formula>1</formula>
    </cfRule>
    <cfRule type="cellIs" dxfId="1079" priority="137" operator="equal">
      <formula>0</formula>
    </cfRule>
  </conditionalFormatting>
  <conditionalFormatting sqref="W438:W442">
    <cfRule type="cellIs" dxfId="1078" priority="130" operator="equal">
      <formula>"ACEPTABLE"</formula>
    </cfRule>
    <cfRule type="cellIs" dxfId="1077" priority="131" operator="equal">
      <formula>"PENALIZACIÓN 1 + 2"</formula>
    </cfRule>
    <cfRule type="cellIs" dxfId="1076" priority="132" operator="equal">
      <formula>"PENALIZACIÓN 1"</formula>
    </cfRule>
    <cfRule type="cellIs" dxfId="1075" priority="133" operator="equal">
      <formula>1</formula>
    </cfRule>
    <cfRule type="cellIs" dxfId="1074" priority="134" operator="equal">
      <formula>1</formula>
    </cfRule>
  </conditionalFormatting>
  <conditionalFormatting sqref="R454">
    <cfRule type="cellIs" dxfId="1073" priority="128" operator="equal">
      <formula>"INACEPTABLE"</formula>
    </cfRule>
    <cfRule type="cellIs" dxfId="1072" priority="129" operator="equal">
      <formula>"ACEPTABLE"</formula>
    </cfRule>
  </conditionalFormatting>
  <conditionalFormatting sqref="U448:U452">
    <cfRule type="cellIs" dxfId="1071" priority="125" operator="equal">
      <formula>"INACEPTABLE"</formula>
    </cfRule>
    <cfRule type="cellIs" dxfId="1070" priority="126" operator="equal">
      <formula>"PENALIZACIÓN"</formula>
    </cfRule>
    <cfRule type="cellIs" dxfId="1069" priority="127" operator="equal">
      <formula>"ACEPTABLE"</formula>
    </cfRule>
  </conditionalFormatting>
  <conditionalFormatting sqref="V448:V452">
    <cfRule type="cellIs" dxfId="1068" priority="122" operator="greaterThan">
      <formula>1</formula>
    </cfRule>
    <cfRule type="cellIs" dxfId="1067" priority="123" operator="equal">
      <formula>1</formula>
    </cfRule>
    <cfRule type="cellIs" dxfId="1066" priority="124" operator="equal">
      <formula>0</formula>
    </cfRule>
  </conditionalFormatting>
  <conditionalFormatting sqref="W448:W452">
    <cfRule type="cellIs" dxfId="1065" priority="117" operator="equal">
      <formula>"ACEPTABLE"</formula>
    </cfRule>
    <cfRule type="cellIs" dxfId="1064" priority="118" operator="equal">
      <formula>"PENALIZACIÓN 1 + 2"</formula>
    </cfRule>
    <cfRule type="cellIs" dxfId="1063" priority="119" operator="equal">
      <formula>"PENALIZACIÓN 1"</formula>
    </cfRule>
    <cfRule type="cellIs" dxfId="1062" priority="120" operator="equal">
      <formula>1</formula>
    </cfRule>
    <cfRule type="cellIs" dxfId="1061" priority="121" operator="equal">
      <formula>1</formula>
    </cfRule>
  </conditionalFormatting>
  <conditionalFormatting sqref="N469:N473">
    <cfRule type="cellIs" dxfId="1060" priority="114" operator="equal">
      <formula>"INACEPTABLE"</formula>
    </cfRule>
    <cfRule type="cellIs" dxfId="1059" priority="115" operator="equal">
      <formula>"PENALIZACIÓN"</formula>
    </cfRule>
    <cfRule type="cellIs" dxfId="1058" priority="116" operator="equal">
      <formula>"ACEPTABLE"</formula>
    </cfRule>
  </conditionalFormatting>
  <conditionalFormatting sqref="O469:O473">
    <cfRule type="cellIs" dxfId="1057" priority="111" operator="greaterThan">
      <formula>1</formula>
    </cfRule>
    <cfRule type="cellIs" dxfId="1056" priority="112" operator="equal">
      <formula>1</formula>
    </cfRule>
    <cfRule type="cellIs" dxfId="1055" priority="113" operator="equal">
      <formula>0</formula>
    </cfRule>
  </conditionalFormatting>
  <conditionalFormatting sqref="P469:P473">
    <cfRule type="cellIs" dxfId="1054" priority="106" operator="equal">
      <formula>"ACEPTABLE"</formula>
    </cfRule>
    <cfRule type="cellIs" dxfId="1053" priority="107" operator="equal">
      <formula>"PENALIZACIÓN 1 + 2"</formula>
    </cfRule>
    <cfRule type="cellIs" dxfId="1052" priority="108" operator="equal">
      <formula>"PENALIZACIÓN 1"</formula>
    </cfRule>
    <cfRule type="cellIs" dxfId="1051" priority="109" operator="equal">
      <formula>1</formula>
    </cfRule>
    <cfRule type="cellIs" dxfId="1050" priority="110" operator="equal">
      <formula>1</formula>
    </cfRule>
  </conditionalFormatting>
  <conditionalFormatting sqref="R464">
    <cfRule type="cellIs" dxfId="1049" priority="104" operator="equal">
      <formula>"INACEPTABLE"</formula>
    </cfRule>
    <cfRule type="cellIs" dxfId="1048" priority="105" operator="equal">
      <formula>"ACEPTABLE"</formula>
    </cfRule>
  </conditionalFormatting>
  <conditionalFormatting sqref="U458:U462">
    <cfRule type="cellIs" dxfId="1047" priority="101" operator="equal">
      <formula>"INACEPTABLE"</formula>
    </cfRule>
    <cfRule type="cellIs" dxfId="1046" priority="102" operator="equal">
      <formula>"PENALIZACIÓN"</formula>
    </cfRule>
    <cfRule type="cellIs" dxfId="1045" priority="103" operator="equal">
      <formula>"ACEPTABLE"</formula>
    </cfRule>
  </conditionalFormatting>
  <conditionalFormatting sqref="V458:V462">
    <cfRule type="cellIs" dxfId="1044" priority="98" operator="greaterThan">
      <formula>1</formula>
    </cfRule>
    <cfRule type="cellIs" dxfId="1043" priority="99" operator="equal">
      <formula>1</formula>
    </cfRule>
    <cfRule type="cellIs" dxfId="1042" priority="100" operator="equal">
      <formula>0</formula>
    </cfRule>
  </conditionalFormatting>
  <conditionalFormatting sqref="W458:W462">
    <cfRule type="cellIs" dxfId="1041" priority="93" operator="equal">
      <formula>"ACEPTABLE"</formula>
    </cfRule>
    <cfRule type="cellIs" dxfId="1040" priority="94" operator="equal">
      <formula>"PENALIZACIÓN 1 + 2"</formula>
    </cfRule>
    <cfRule type="cellIs" dxfId="1039" priority="95" operator="equal">
      <formula>"PENALIZACIÓN 1"</formula>
    </cfRule>
    <cfRule type="cellIs" dxfId="1038" priority="96" operator="equal">
      <formula>1</formula>
    </cfRule>
    <cfRule type="cellIs" dxfId="1037" priority="97" operator="equal">
      <formula>1</formula>
    </cfRule>
  </conditionalFormatting>
  <conditionalFormatting sqref="R469:R473">
    <cfRule type="cellIs" dxfId="1036" priority="91" operator="greaterThan">
      <formula>"&gt;0"</formula>
    </cfRule>
    <cfRule type="cellIs" dxfId="1035" priority="92" operator="equal">
      <formula>0</formula>
    </cfRule>
  </conditionalFormatting>
  <conditionalFormatting sqref="M28:M42">
    <cfRule type="cellIs" dxfId="1034" priority="86" operator="equal">
      <formula>"INACEPTABLE"</formula>
    </cfRule>
    <cfRule type="cellIs" dxfId="1033" priority="89" operator="equal">
      <formula>"PENALIZACIÓN"</formula>
    </cfRule>
    <cfRule type="cellIs" dxfId="1032" priority="90" operator="equal">
      <formula>"ACEPTABLE"</formula>
    </cfRule>
  </conditionalFormatting>
  <conditionalFormatting sqref="Q28:T28">
    <cfRule type="cellIs" dxfId="1031" priority="87" operator="equal">
      <formula>"PENALIZACIÓN"</formula>
    </cfRule>
    <cfRule type="cellIs" dxfId="1030" priority="88" operator="equal">
      <formula>"ACEPTABLE"</formula>
    </cfRule>
  </conditionalFormatting>
  <conditionalFormatting sqref="P28:P42">
    <cfRule type="cellIs" dxfId="1029" priority="83" operator="equal">
      <formula>"INACEPTABLE"</formula>
    </cfRule>
    <cfRule type="cellIs" dxfId="1028" priority="84" operator="equal">
      <formula>"PENALIZACIÓN"</formula>
    </cfRule>
    <cfRule type="cellIs" dxfId="1027" priority="85" operator="equal">
      <formula>"ACEPTABLE"</formula>
    </cfRule>
  </conditionalFormatting>
  <conditionalFormatting sqref="Q28:Q42">
    <cfRule type="cellIs" dxfId="1026" priority="77" operator="equal">
      <formula>1</formula>
    </cfRule>
    <cfRule type="cellIs" dxfId="1025" priority="81" operator="greaterThan">
      <formula>1</formula>
    </cfRule>
    <cfRule type="cellIs" dxfId="1024" priority="82" operator="equal">
      <formula>0</formula>
    </cfRule>
  </conditionalFormatting>
  <conditionalFormatting sqref="R29:S42 R28:T28">
    <cfRule type="cellIs" dxfId="1023" priority="78" operator="equal">
      <formula>"PENALIZACIÓN 1 + 2"</formula>
    </cfRule>
    <cfRule type="cellIs" dxfId="1022" priority="79" operator="equal">
      <formula>"PENALIZACIÓN 1"</formula>
    </cfRule>
    <cfRule type="cellIs" dxfId="1021" priority="80" operator="equal">
      <formula>"ACEPTABLE"</formula>
    </cfRule>
  </conditionalFormatting>
  <conditionalFormatting sqref="M55:M59">
    <cfRule type="cellIs" dxfId="1020" priority="74" operator="equal">
      <formula>"INACEPTABLE"</formula>
    </cfRule>
    <cfRule type="cellIs" dxfId="1019" priority="75" operator="equal">
      <formula>"PENALIZACIÓN"</formula>
    </cfRule>
    <cfRule type="cellIs" dxfId="1018" priority="76" operator="equal">
      <formula>"ACEPTABLE"</formula>
    </cfRule>
  </conditionalFormatting>
  <conditionalFormatting sqref="N55:N59">
    <cfRule type="cellIs" dxfId="1017" priority="71" operator="greaterThan">
      <formula>1</formula>
    </cfRule>
    <cfRule type="cellIs" dxfId="1016" priority="72" operator="equal">
      <formula>1</formula>
    </cfRule>
    <cfRule type="cellIs" dxfId="1015" priority="73" operator="equal">
      <formula>0</formula>
    </cfRule>
  </conditionalFormatting>
  <conditionalFormatting sqref="O55:O59">
    <cfRule type="cellIs" dxfId="1014" priority="66" operator="equal">
      <formula>"ACEPTABLE"</formula>
    </cfRule>
    <cfRule type="cellIs" dxfId="1013" priority="67" operator="equal">
      <formula>"PENALIZACIÓN 1 + 2"</formula>
    </cfRule>
    <cfRule type="cellIs" dxfId="1012" priority="68" operator="equal">
      <formula>"PENALIZACIÓN 1"</formula>
    </cfRule>
    <cfRule type="cellIs" dxfId="1011" priority="69" operator="equal">
      <formula>1</formula>
    </cfRule>
    <cfRule type="cellIs" dxfId="1010" priority="70" operator="equal">
      <formula>1</formula>
    </cfRule>
  </conditionalFormatting>
  <conditionalFormatting sqref="N483:N487">
    <cfRule type="cellIs" dxfId="1009" priority="63" operator="equal">
      <formula>"INACEPTABLE"</formula>
    </cfRule>
    <cfRule type="cellIs" dxfId="1008" priority="64" operator="equal">
      <formula>"PENALIZACIÓN"</formula>
    </cfRule>
    <cfRule type="cellIs" dxfId="1007" priority="65" operator="equal">
      <formula>"ACEPTABLE"</formula>
    </cfRule>
  </conditionalFormatting>
  <conditionalFormatting sqref="O483:O487">
    <cfRule type="cellIs" dxfId="1006" priority="60" operator="greaterThan">
      <formula>1</formula>
    </cfRule>
    <cfRule type="cellIs" dxfId="1005" priority="61" operator="equal">
      <formula>1</formula>
    </cfRule>
    <cfRule type="cellIs" dxfId="1004" priority="62" operator="equal">
      <formula>0</formula>
    </cfRule>
  </conditionalFormatting>
  <conditionalFormatting sqref="P483:P487">
    <cfRule type="cellIs" dxfId="1003" priority="55" operator="equal">
      <formula>"ACEPTABLE"</formula>
    </cfRule>
    <cfRule type="cellIs" dxfId="1002" priority="56" operator="equal">
      <formula>"PENALIZACIÓN 1 + 2"</formula>
    </cfRule>
    <cfRule type="cellIs" dxfId="1001" priority="57" operator="equal">
      <formula>"PENALIZACIÓN 1"</formula>
    </cfRule>
    <cfRule type="cellIs" dxfId="1000" priority="58" operator="equal">
      <formula>1</formula>
    </cfRule>
    <cfRule type="cellIs" dxfId="999" priority="59" operator="equal">
      <formula>1</formula>
    </cfRule>
  </conditionalFormatting>
  <conditionalFormatting sqref="R483:R487">
    <cfRule type="cellIs" dxfId="998" priority="53" operator="greaterThan">
      <formula>"&gt;0"</formula>
    </cfRule>
    <cfRule type="cellIs" dxfId="997" priority="54" operator="equal">
      <formula>0</formula>
    </cfRule>
  </conditionalFormatting>
  <conditionalFormatting sqref="N498:N502">
    <cfRule type="cellIs" dxfId="996" priority="50" operator="equal">
      <formula>"INACEPTABLE"</formula>
    </cfRule>
    <cfRule type="cellIs" dxfId="995" priority="51" operator="equal">
      <formula>"PENALIZACIÓN"</formula>
    </cfRule>
    <cfRule type="cellIs" dxfId="994" priority="52" operator="equal">
      <formula>"ACEPTABLE"</formula>
    </cfRule>
  </conditionalFormatting>
  <conditionalFormatting sqref="O498:O502">
    <cfRule type="cellIs" dxfId="993" priority="47" operator="greaterThan">
      <formula>1</formula>
    </cfRule>
    <cfRule type="cellIs" dxfId="992" priority="48" operator="equal">
      <formula>1</formula>
    </cfRule>
    <cfRule type="cellIs" dxfId="991" priority="49" operator="equal">
      <formula>0</formula>
    </cfRule>
  </conditionalFormatting>
  <conditionalFormatting sqref="P498:P502">
    <cfRule type="cellIs" dxfId="990" priority="42" operator="equal">
      <formula>"ACEPTABLE"</formula>
    </cfRule>
    <cfRule type="cellIs" dxfId="989" priority="43" operator="equal">
      <formula>"PENALIZACIÓN 1 + 2"</formula>
    </cfRule>
    <cfRule type="cellIs" dxfId="988" priority="44" operator="equal">
      <formula>"PENALIZACIÓN 1"</formula>
    </cfRule>
    <cfRule type="cellIs" dxfId="987" priority="45" operator="equal">
      <formula>1</formula>
    </cfRule>
    <cfRule type="cellIs" dxfId="986" priority="46" operator="equal">
      <formula>1</formula>
    </cfRule>
  </conditionalFormatting>
  <conditionalFormatting sqref="R498:R502">
    <cfRule type="cellIs" dxfId="985" priority="40" operator="greaterThan">
      <formula>"&gt;0"</formula>
    </cfRule>
    <cfRule type="cellIs" dxfId="984" priority="41" operator="equal">
      <formula>0</formula>
    </cfRule>
  </conditionalFormatting>
  <conditionalFormatting sqref="N512:N516">
    <cfRule type="cellIs" dxfId="983" priority="37" operator="equal">
      <formula>"INACEPTABLE"</formula>
    </cfRule>
    <cfRule type="cellIs" dxfId="982" priority="38" operator="equal">
      <formula>"PENALIZACIÓN"</formula>
    </cfRule>
    <cfRule type="cellIs" dxfId="981" priority="39" operator="equal">
      <formula>"ACEPTABLE"</formula>
    </cfRule>
  </conditionalFormatting>
  <conditionalFormatting sqref="O512:O516">
    <cfRule type="cellIs" dxfId="980" priority="34" operator="greaterThan">
      <formula>1</formula>
    </cfRule>
    <cfRule type="cellIs" dxfId="979" priority="35" operator="equal">
      <formula>1</formula>
    </cfRule>
    <cfRule type="cellIs" dxfId="978" priority="36" operator="equal">
      <formula>0</formula>
    </cfRule>
  </conditionalFormatting>
  <conditionalFormatting sqref="P512:P516">
    <cfRule type="cellIs" dxfId="977" priority="29" operator="equal">
      <formula>"ACEPTABLE"</formula>
    </cfRule>
    <cfRule type="cellIs" dxfId="976" priority="30" operator="equal">
      <formula>"PENALIZACIÓN 1 + 2"</formula>
    </cfRule>
    <cfRule type="cellIs" dxfId="975" priority="31" operator="equal">
      <formula>"PENALIZACIÓN 1"</formula>
    </cfRule>
    <cfRule type="cellIs" dxfId="974" priority="32" operator="equal">
      <formula>1</formula>
    </cfRule>
    <cfRule type="cellIs" dxfId="973" priority="33" operator="equal">
      <formula>1</formula>
    </cfRule>
  </conditionalFormatting>
  <conditionalFormatting sqref="R512:R516">
    <cfRule type="cellIs" dxfId="972" priority="27" operator="greaterThan">
      <formula>"&gt;0"</formula>
    </cfRule>
    <cfRule type="cellIs" dxfId="971" priority="28" operator="equal">
      <formula>0</formula>
    </cfRule>
  </conditionalFormatting>
  <conditionalFormatting sqref="N532:N536">
    <cfRule type="cellIs" dxfId="970" priority="24" operator="equal">
      <formula>"INACEPTABLE"</formula>
    </cfRule>
    <cfRule type="cellIs" dxfId="969" priority="25" operator="equal">
      <formula>"PENALIZACIÓN"</formula>
    </cfRule>
    <cfRule type="cellIs" dxfId="968" priority="26" operator="equal">
      <formula>"ACEPTABLE"</formula>
    </cfRule>
  </conditionalFormatting>
  <conditionalFormatting sqref="O532:O536">
    <cfRule type="cellIs" dxfId="967" priority="21" operator="greaterThan">
      <formula>1</formula>
    </cfRule>
    <cfRule type="cellIs" dxfId="966" priority="22" operator="equal">
      <formula>1</formula>
    </cfRule>
    <cfRule type="cellIs" dxfId="965" priority="23" operator="equal">
      <formula>0</formula>
    </cfRule>
  </conditionalFormatting>
  <conditionalFormatting sqref="P532:P536">
    <cfRule type="cellIs" dxfId="964" priority="16" operator="equal">
      <formula>"ACEPTABLE"</formula>
    </cfRule>
    <cfRule type="cellIs" dxfId="963" priority="17" operator="equal">
      <formula>"PENALIZACIÓN 1 + 2"</formula>
    </cfRule>
    <cfRule type="cellIs" dxfId="962" priority="18" operator="equal">
      <formula>"PENALIZACIÓN 1"</formula>
    </cfRule>
    <cfRule type="cellIs" dxfId="961" priority="19" operator="equal">
      <formula>1</formula>
    </cfRule>
    <cfRule type="cellIs" dxfId="960" priority="20" operator="equal">
      <formula>1</formula>
    </cfRule>
  </conditionalFormatting>
  <conditionalFormatting sqref="R532:R536">
    <cfRule type="cellIs" dxfId="959" priority="14" operator="greaterThan">
      <formula>"&gt;0"</formula>
    </cfRule>
    <cfRule type="cellIs" dxfId="958" priority="15" operator="equal">
      <formula>0</formula>
    </cfRule>
  </conditionalFormatting>
  <conditionalFormatting sqref="N546:N550">
    <cfRule type="cellIs" dxfId="957" priority="11" operator="equal">
      <formula>"INACEPTABLE"</formula>
    </cfRule>
    <cfRule type="cellIs" dxfId="956" priority="12" operator="equal">
      <formula>"PENALIZACIÓN"</formula>
    </cfRule>
    <cfRule type="cellIs" dxfId="955" priority="13" operator="equal">
      <formula>"ACEPTABLE"</formula>
    </cfRule>
  </conditionalFormatting>
  <conditionalFormatting sqref="O546:O550">
    <cfRule type="cellIs" dxfId="954" priority="8" operator="greaterThan">
      <formula>1</formula>
    </cfRule>
    <cfRule type="cellIs" dxfId="953" priority="9" operator="equal">
      <formula>1</formula>
    </cfRule>
    <cfRule type="cellIs" dxfId="952" priority="10" operator="equal">
      <formula>0</formula>
    </cfRule>
  </conditionalFormatting>
  <conditionalFormatting sqref="P546:P550">
    <cfRule type="cellIs" dxfId="951" priority="3" operator="equal">
      <formula>"ACEPTABLE"</formula>
    </cfRule>
    <cfRule type="cellIs" dxfId="950" priority="4" operator="equal">
      <formula>"PENALIZACIÓN 1 + 2"</formula>
    </cfRule>
    <cfRule type="cellIs" dxfId="949" priority="5" operator="equal">
      <formula>"PENALIZACIÓN 1"</formula>
    </cfRule>
    <cfRule type="cellIs" dxfId="948" priority="6" operator="equal">
      <formula>1</formula>
    </cfRule>
    <cfRule type="cellIs" dxfId="947" priority="7" operator="equal">
      <formula>1</formula>
    </cfRule>
  </conditionalFormatting>
  <conditionalFormatting sqref="R546:R550">
    <cfRule type="cellIs" dxfId="946" priority="1" operator="greaterThan">
      <formula>"&gt;0"</formula>
    </cfRule>
    <cfRule type="cellIs" dxfId="945" priority="2" operator="equal">
      <formula>0</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XFD569"/>
  <sheetViews>
    <sheetView zoomScale="60" zoomScaleNormal="60" workbookViewId="0">
      <selection activeCell="H34" sqref="H34"/>
    </sheetView>
  </sheetViews>
  <sheetFormatPr baseColWidth="10" defaultRowHeight="15" x14ac:dyDescent="0.25"/>
  <cols>
    <col min="2" max="2" width="14" customWidth="1"/>
    <col min="3" max="3" width="17.5703125" customWidth="1"/>
    <col min="4" max="4" width="49.28515625" customWidth="1"/>
    <col min="5" max="5" width="22.140625" customWidth="1"/>
    <col min="6" max="6" width="16.42578125" customWidth="1"/>
    <col min="7" max="7" width="14.7109375" customWidth="1"/>
    <col min="8" max="8" width="80.28515625" customWidth="1"/>
    <col min="9" max="9" width="67" customWidth="1"/>
    <col min="10" max="10" width="18.7109375" customWidth="1"/>
    <col min="11" max="11" width="20.85546875" customWidth="1"/>
    <col min="12" max="12" width="15" customWidth="1"/>
    <col min="13" max="13" width="17.42578125" customWidth="1"/>
    <col min="14" max="14" width="15" customWidth="1"/>
    <col min="15" max="15" width="21.140625" customWidth="1"/>
    <col min="16" max="16" width="17.7109375" customWidth="1"/>
    <col min="17" max="18" width="22.42578125" customWidth="1"/>
    <col min="19" max="19" width="17.7109375" customWidth="1"/>
    <col min="21" max="21" width="17.42578125" customWidth="1"/>
    <col min="22" max="22" width="23.7109375" customWidth="1"/>
    <col min="23" max="23" width="17.28515625" customWidth="1"/>
    <col min="24" max="24" width="18.28515625" customWidth="1"/>
    <col min="25" max="25" width="15.28515625" customWidth="1"/>
    <col min="26" max="26" width="17" customWidth="1"/>
    <col min="27" max="27" width="18.42578125" customWidth="1"/>
    <col min="28" max="28" width="17" customWidth="1"/>
    <col min="29" max="29" width="18.42578125" customWidth="1"/>
  </cols>
  <sheetData>
    <row r="1" spans="1:36" ht="15.75" thickBot="1" x14ac:dyDescent="0.3">
      <c r="A1" s="879" t="s">
        <v>472</v>
      </c>
      <c r="B1" s="880"/>
      <c r="C1" s="880"/>
      <c r="D1" s="880"/>
      <c r="E1" s="880"/>
      <c r="F1" s="880"/>
      <c r="G1" s="880"/>
      <c r="H1" s="880"/>
      <c r="I1" s="880"/>
      <c r="J1" s="880"/>
      <c r="K1" s="880"/>
      <c r="L1" s="880"/>
      <c r="M1" s="880"/>
      <c r="N1" s="880"/>
      <c r="O1" s="880"/>
      <c r="P1" s="880"/>
      <c r="Q1" s="880"/>
      <c r="R1" s="880"/>
      <c r="S1" s="881"/>
      <c r="T1" s="882"/>
    </row>
    <row r="2" spans="1:36" ht="15.75" thickBot="1" x14ac:dyDescent="0.3"/>
    <row r="3" spans="1:36" ht="15.75" thickBot="1" x14ac:dyDescent="0.3">
      <c r="A3" s="883" t="s">
        <v>148</v>
      </c>
      <c r="B3" s="884"/>
      <c r="C3" s="884"/>
      <c r="D3" s="884"/>
      <c r="E3" s="884"/>
      <c r="F3" s="884"/>
      <c r="G3" s="884"/>
      <c r="H3" s="884"/>
      <c r="I3" s="884"/>
      <c r="J3" s="884"/>
      <c r="K3" s="884"/>
      <c r="L3" s="884"/>
      <c r="M3" s="884"/>
      <c r="N3" s="884"/>
      <c r="O3" s="884"/>
      <c r="P3" s="884"/>
      <c r="Q3" s="884"/>
      <c r="R3" s="884"/>
      <c r="S3" s="881"/>
      <c r="T3" s="882"/>
    </row>
    <row r="4" spans="1:36" x14ac:dyDescent="0.25">
      <c r="A4" s="190"/>
      <c r="B4" s="190"/>
      <c r="C4" s="190"/>
      <c r="D4" s="190"/>
      <c r="E4" s="190"/>
      <c r="F4" s="190"/>
      <c r="G4" s="190"/>
      <c r="H4" s="190"/>
      <c r="I4" s="190"/>
      <c r="J4" s="190"/>
      <c r="K4" s="190"/>
      <c r="L4" s="190"/>
      <c r="M4" s="190"/>
      <c r="N4" s="190"/>
      <c r="O4" s="190"/>
      <c r="P4" s="190"/>
      <c r="Q4" s="190"/>
      <c r="R4" s="190"/>
    </row>
    <row r="5" spans="1:36" x14ac:dyDescent="0.25">
      <c r="A5" s="379" t="s">
        <v>475</v>
      </c>
      <c r="B5" s="53"/>
      <c r="C5" s="53"/>
      <c r="D5" s="53"/>
      <c r="E5" s="53"/>
      <c r="F5" s="53"/>
      <c r="G5" s="53"/>
      <c r="H5" s="53"/>
      <c r="I5" s="53"/>
      <c r="J5" s="53"/>
      <c r="K5" s="53"/>
      <c r="L5" s="53"/>
      <c r="M5" s="53"/>
      <c r="N5" s="53"/>
      <c r="O5" s="53"/>
      <c r="P5" s="53"/>
      <c r="Q5" s="53"/>
      <c r="R5" s="53"/>
    </row>
    <row r="6" spans="1:36" x14ac:dyDescent="0.25">
      <c r="A6" s="379" t="s">
        <v>476</v>
      </c>
      <c r="D6" s="53"/>
      <c r="E6" s="53"/>
      <c r="F6" s="53"/>
      <c r="G6" s="53"/>
      <c r="H6" s="53"/>
      <c r="I6" s="53"/>
      <c r="J6" s="53"/>
      <c r="K6" s="53"/>
      <c r="L6" s="53"/>
      <c r="M6" s="53"/>
      <c r="N6" s="53"/>
      <c r="O6" s="53"/>
      <c r="P6" s="53"/>
      <c r="Q6" s="53"/>
      <c r="R6" s="53"/>
    </row>
    <row r="7" spans="1:36" x14ac:dyDescent="0.25">
      <c r="Y7" s="45"/>
      <c r="Z7" s="45"/>
      <c r="AA7" s="45"/>
      <c r="AB7" s="45"/>
      <c r="AC7" s="45"/>
    </row>
    <row r="8" spans="1:36" x14ac:dyDescent="0.25">
      <c r="A8" s="23" t="s">
        <v>325</v>
      </c>
      <c r="B8" s="23"/>
      <c r="C8" s="43"/>
      <c r="D8" s="2" t="s">
        <v>4</v>
      </c>
      <c r="Y8" s="45"/>
      <c r="Z8" s="45"/>
      <c r="AA8" s="45"/>
      <c r="AB8" s="45"/>
      <c r="AC8" s="45"/>
    </row>
    <row r="9" spans="1:36" x14ac:dyDescent="0.25">
      <c r="Y9" s="45"/>
      <c r="Z9" s="45"/>
      <c r="AA9" s="45"/>
      <c r="AB9" s="45"/>
      <c r="AC9" s="45"/>
    </row>
    <row r="10" spans="1:36" ht="15.75" thickBot="1" x14ac:dyDescent="0.3">
      <c r="Y10" s="45"/>
      <c r="Z10" s="45"/>
      <c r="AA10" s="45"/>
      <c r="AB10" s="45"/>
      <c r="AC10" s="45"/>
    </row>
    <row r="11" spans="1:36" ht="18.75" thickBot="1" x14ac:dyDescent="0.4">
      <c r="A11" s="85" t="s">
        <v>177</v>
      </c>
      <c r="B11" s="86"/>
      <c r="C11" s="86"/>
      <c r="D11" s="86"/>
      <c r="E11" s="87" t="s">
        <v>271</v>
      </c>
      <c r="F11" s="86"/>
      <c r="G11" s="86"/>
      <c r="H11" s="86"/>
      <c r="I11" s="86"/>
      <c r="J11" s="86"/>
      <c r="K11" s="95" t="s">
        <v>1</v>
      </c>
      <c r="L11" s="346" t="s">
        <v>172</v>
      </c>
      <c r="M11" s="353" t="s">
        <v>1</v>
      </c>
      <c r="N11" s="353" t="s">
        <v>171</v>
      </c>
      <c r="O11" s="353" t="s">
        <v>173</v>
      </c>
      <c r="P11" s="122" t="s">
        <v>170</v>
      </c>
      <c r="Q11" s="736" t="s">
        <v>276</v>
      </c>
      <c r="R11" s="737"/>
      <c r="S11" s="738"/>
      <c r="T11" s="738"/>
      <c r="U11" s="738"/>
      <c r="V11" s="738"/>
      <c r="W11" s="738"/>
      <c r="X11" s="738"/>
      <c r="Y11" s="347"/>
      <c r="Z11" s="347"/>
      <c r="AA11" s="347"/>
      <c r="AB11" s="347"/>
    </row>
    <row r="12" spans="1:36" x14ac:dyDescent="0.25">
      <c r="A12" s="88"/>
      <c r="B12" s="8"/>
      <c r="C12" s="8"/>
      <c r="D12" s="8"/>
      <c r="E12" s="57" t="s">
        <v>278</v>
      </c>
      <c r="F12" s="56" t="s">
        <v>111</v>
      </c>
      <c r="G12" s="59"/>
      <c r="H12" s="60"/>
      <c r="I12" s="61"/>
      <c r="J12" s="83"/>
      <c r="K12" s="89" t="s">
        <v>2</v>
      </c>
      <c r="L12" s="113">
        <v>5</v>
      </c>
      <c r="M12" s="114">
        <v>1</v>
      </c>
      <c r="N12" s="115">
        <f>+L12*M12</f>
        <v>5</v>
      </c>
      <c r="O12" s="115">
        <v>1</v>
      </c>
      <c r="P12" s="116">
        <f>+L12*O12</f>
        <v>5</v>
      </c>
      <c r="Q12" s="90"/>
      <c r="R12" s="103"/>
      <c r="S12" s="74"/>
      <c r="T12" s="337"/>
      <c r="U12" s="74"/>
      <c r="V12" s="74"/>
      <c r="W12" s="337"/>
      <c r="X12" s="74"/>
      <c r="Y12" s="735"/>
      <c r="Z12" s="806"/>
      <c r="AA12" s="806"/>
      <c r="AB12" s="807"/>
    </row>
    <row r="13" spans="1:36" x14ac:dyDescent="0.25">
      <c r="A13" s="88"/>
      <c r="B13" s="8"/>
      <c r="C13" s="8"/>
      <c r="D13" s="8"/>
      <c r="E13" s="58" t="s">
        <v>279</v>
      </c>
      <c r="F13" s="719" t="s">
        <v>145</v>
      </c>
      <c r="G13" s="720"/>
      <c r="H13" s="720"/>
      <c r="I13" s="721"/>
      <c r="J13" s="84"/>
      <c r="K13" s="89" t="s">
        <v>2</v>
      </c>
      <c r="L13" s="96">
        <v>1</v>
      </c>
      <c r="M13" s="55">
        <v>0</v>
      </c>
      <c r="N13" s="30">
        <f t="shared" ref="N13:N25" si="0">+L13*M13</f>
        <v>0</v>
      </c>
      <c r="O13" s="30">
        <v>1</v>
      </c>
      <c r="P13" s="89">
        <f t="shared" ref="P13:P25" si="1">+L13*O13</f>
        <v>1</v>
      </c>
      <c r="Q13" s="90"/>
      <c r="R13" s="103"/>
      <c r="S13" s="74"/>
      <c r="T13" s="337"/>
      <c r="U13" s="74"/>
      <c r="V13" s="74"/>
      <c r="W13" s="337"/>
      <c r="X13" s="74"/>
      <c r="Y13" s="735"/>
      <c r="Z13" s="806"/>
      <c r="AA13" s="806"/>
      <c r="AB13" s="807"/>
    </row>
    <row r="14" spans="1:36" x14ac:dyDescent="0.25">
      <c r="A14" s="88"/>
      <c r="B14" s="8"/>
      <c r="C14" s="8"/>
      <c r="D14" s="8"/>
      <c r="E14" s="57" t="s">
        <v>280</v>
      </c>
      <c r="F14" s="56" t="s">
        <v>144</v>
      </c>
      <c r="G14" s="59"/>
      <c r="H14" s="60"/>
      <c r="I14" s="61"/>
      <c r="J14" s="83"/>
      <c r="K14" s="89" t="s">
        <v>2</v>
      </c>
      <c r="L14" s="96">
        <v>4</v>
      </c>
      <c r="M14" s="55">
        <v>1</v>
      </c>
      <c r="N14" s="30">
        <f t="shared" si="0"/>
        <v>4</v>
      </c>
      <c r="O14" s="30">
        <v>1</v>
      </c>
      <c r="P14" s="89">
        <f t="shared" si="1"/>
        <v>4</v>
      </c>
      <c r="Q14" s="90"/>
      <c r="R14" s="103"/>
      <c r="S14" s="74"/>
      <c r="T14" s="337"/>
      <c r="U14" s="74"/>
      <c r="V14" s="74"/>
      <c r="W14" s="337"/>
      <c r="X14" s="74"/>
      <c r="Y14" s="735"/>
      <c r="Z14" s="806"/>
      <c r="AA14" s="806"/>
      <c r="AB14" s="807"/>
    </row>
    <row r="15" spans="1:36" x14ac:dyDescent="0.25">
      <c r="A15" s="88"/>
      <c r="B15" s="8"/>
      <c r="C15" s="8"/>
      <c r="D15" s="8"/>
      <c r="E15" s="58" t="s">
        <v>281</v>
      </c>
      <c r="F15" s="719" t="s">
        <v>112</v>
      </c>
      <c r="G15" s="720"/>
      <c r="H15" s="720"/>
      <c r="I15" s="721"/>
      <c r="J15" s="84"/>
      <c r="K15" s="89" t="s">
        <v>2</v>
      </c>
      <c r="L15" s="96">
        <v>3</v>
      </c>
      <c r="M15" s="55">
        <v>1</v>
      </c>
      <c r="N15" s="30">
        <f t="shared" si="0"/>
        <v>3</v>
      </c>
      <c r="O15" s="30">
        <v>1</v>
      </c>
      <c r="P15" s="89">
        <f t="shared" si="1"/>
        <v>3</v>
      </c>
      <c r="Q15" s="90"/>
      <c r="R15" s="103"/>
      <c r="S15" s="74"/>
      <c r="T15" s="337"/>
      <c r="U15" s="74"/>
      <c r="V15" s="74"/>
      <c r="W15" s="337"/>
      <c r="X15" s="74"/>
      <c r="Y15" s="735"/>
      <c r="Z15" s="806"/>
      <c r="AA15" s="806"/>
      <c r="AB15" s="807"/>
      <c r="AD15" s="45"/>
      <c r="AE15" s="45"/>
      <c r="AF15" s="45"/>
      <c r="AG15" s="45"/>
      <c r="AH15" s="45"/>
      <c r="AI15" s="45"/>
      <c r="AJ15" s="45"/>
    </row>
    <row r="16" spans="1:36" x14ac:dyDescent="0.25">
      <c r="A16" s="88"/>
      <c r="B16" s="8"/>
      <c r="C16" s="8"/>
      <c r="D16" s="8"/>
      <c r="E16" s="57" t="s">
        <v>282</v>
      </c>
      <c r="F16" s="56" t="s">
        <v>114</v>
      </c>
      <c r="G16" s="59"/>
      <c r="H16" s="60"/>
      <c r="I16" s="61"/>
      <c r="J16" s="83"/>
      <c r="K16" s="89" t="s">
        <v>2</v>
      </c>
      <c r="L16" s="96">
        <v>4</v>
      </c>
      <c r="M16" s="55">
        <v>0</v>
      </c>
      <c r="N16" s="30">
        <f t="shared" si="0"/>
        <v>0</v>
      </c>
      <c r="O16" s="30">
        <v>1</v>
      </c>
      <c r="P16" s="89">
        <f t="shared" si="1"/>
        <v>4</v>
      </c>
      <c r="Q16" s="90"/>
      <c r="R16" s="103"/>
      <c r="S16" s="74"/>
      <c r="T16" s="337"/>
      <c r="U16" s="74"/>
      <c r="V16" s="74"/>
      <c r="W16" s="337"/>
      <c r="X16" s="74"/>
      <c r="Y16" s="735"/>
      <c r="Z16" s="806"/>
      <c r="AA16" s="806"/>
      <c r="AB16" s="807"/>
      <c r="AD16" s="45"/>
      <c r="AE16" s="45"/>
      <c r="AF16" s="45"/>
      <c r="AG16" s="45"/>
      <c r="AH16" s="45"/>
      <c r="AI16" s="45"/>
      <c r="AJ16" s="45"/>
    </row>
    <row r="17" spans="1:36" x14ac:dyDescent="0.25">
      <c r="A17" s="90"/>
      <c r="B17" s="8"/>
      <c r="C17" s="8"/>
      <c r="D17" s="8"/>
      <c r="E17" s="58" t="s">
        <v>283</v>
      </c>
      <c r="F17" s="719" t="s">
        <v>115</v>
      </c>
      <c r="G17" s="720"/>
      <c r="H17" s="720"/>
      <c r="I17" s="721"/>
      <c r="J17" s="84"/>
      <c r="K17" s="89" t="s">
        <v>2</v>
      </c>
      <c r="L17" s="96">
        <v>4</v>
      </c>
      <c r="M17" s="55">
        <v>1</v>
      </c>
      <c r="N17" s="30">
        <f t="shared" si="0"/>
        <v>4</v>
      </c>
      <c r="O17" s="30">
        <v>1</v>
      </c>
      <c r="P17" s="89">
        <f t="shared" si="1"/>
        <v>4</v>
      </c>
      <c r="Q17" s="90"/>
      <c r="R17" s="103"/>
      <c r="S17" s="74"/>
      <c r="T17" s="337"/>
      <c r="U17" s="74"/>
      <c r="V17" s="74"/>
      <c r="W17" s="337"/>
      <c r="X17" s="74"/>
      <c r="Y17" s="735"/>
      <c r="Z17" s="806"/>
      <c r="AA17" s="806"/>
      <c r="AB17" s="807"/>
      <c r="AD17" s="45"/>
      <c r="AE17" s="45"/>
      <c r="AF17" s="45"/>
      <c r="AG17" s="45"/>
      <c r="AH17" s="45"/>
      <c r="AI17" s="45"/>
      <c r="AJ17" s="45"/>
    </row>
    <row r="18" spans="1:36" x14ac:dyDescent="0.25">
      <c r="A18" s="90"/>
      <c r="B18" s="8"/>
      <c r="C18" s="8"/>
      <c r="D18" s="8"/>
      <c r="E18" s="57" t="s">
        <v>284</v>
      </c>
      <c r="F18" s="56" t="s">
        <v>117</v>
      </c>
      <c r="G18" s="59"/>
      <c r="H18" s="60"/>
      <c r="I18" s="61"/>
      <c r="J18" s="83"/>
      <c r="K18" s="89" t="s">
        <v>2</v>
      </c>
      <c r="L18" s="96">
        <v>5</v>
      </c>
      <c r="M18" s="55">
        <v>1</v>
      </c>
      <c r="N18" s="30">
        <f t="shared" si="0"/>
        <v>5</v>
      </c>
      <c r="O18" s="30">
        <v>1</v>
      </c>
      <c r="P18" s="89">
        <f t="shared" si="1"/>
        <v>5</v>
      </c>
      <c r="Q18" s="90"/>
      <c r="R18" s="103"/>
      <c r="S18" s="74"/>
      <c r="T18" s="337"/>
      <c r="U18" s="74"/>
      <c r="V18" s="74"/>
      <c r="W18" s="337"/>
      <c r="X18" s="74"/>
      <c r="Y18" s="735"/>
      <c r="Z18" s="806"/>
      <c r="AA18" s="806"/>
      <c r="AB18" s="807"/>
      <c r="AD18" s="45"/>
      <c r="AE18" s="45"/>
      <c r="AF18" s="45"/>
      <c r="AG18" s="45"/>
      <c r="AH18" s="45"/>
      <c r="AI18" s="45"/>
      <c r="AJ18" s="45"/>
    </row>
    <row r="19" spans="1:36" x14ac:dyDescent="0.25">
      <c r="A19" s="90"/>
      <c r="B19" s="8"/>
      <c r="C19" s="8"/>
      <c r="D19" s="8"/>
      <c r="E19" s="58" t="s">
        <v>285</v>
      </c>
      <c r="F19" s="719" t="s">
        <v>146</v>
      </c>
      <c r="G19" s="720"/>
      <c r="H19" s="720"/>
      <c r="I19" s="721"/>
      <c r="J19" s="84"/>
      <c r="K19" s="89" t="s">
        <v>2</v>
      </c>
      <c r="L19" s="96">
        <v>3</v>
      </c>
      <c r="M19" s="55">
        <v>1</v>
      </c>
      <c r="N19" s="30">
        <f t="shared" si="0"/>
        <v>3</v>
      </c>
      <c r="O19" s="30">
        <v>1</v>
      </c>
      <c r="P19" s="89">
        <f t="shared" si="1"/>
        <v>3</v>
      </c>
      <c r="Q19" s="90"/>
      <c r="R19" s="103"/>
      <c r="S19" s="74"/>
      <c r="T19" s="337"/>
      <c r="U19" s="74"/>
      <c r="V19" s="74"/>
      <c r="W19" s="337"/>
      <c r="X19" s="74"/>
      <c r="Y19" s="735"/>
      <c r="Z19" s="806"/>
      <c r="AA19" s="806"/>
      <c r="AB19" s="807"/>
      <c r="AD19" s="45"/>
      <c r="AE19" s="45"/>
      <c r="AF19" s="45"/>
      <c r="AG19" s="45"/>
      <c r="AH19" s="45"/>
      <c r="AI19" s="45"/>
      <c r="AJ19" s="45"/>
    </row>
    <row r="20" spans="1:36" ht="18" x14ac:dyDescent="0.35">
      <c r="A20" s="90"/>
      <c r="B20" s="8"/>
      <c r="C20" s="8"/>
      <c r="D20" s="8"/>
      <c r="E20" s="57" t="s">
        <v>286</v>
      </c>
      <c r="F20" s="56" t="s">
        <v>120</v>
      </c>
      <c r="G20" s="59"/>
      <c r="H20" s="60"/>
      <c r="I20" s="61"/>
      <c r="J20" s="83"/>
      <c r="K20" s="89" t="s">
        <v>2</v>
      </c>
      <c r="L20" s="96">
        <v>3</v>
      </c>
      <c r="M20" s="55">
        <v>1</v>
      </c>
      <c r="N20" s="30">
        <f t="shared" si="0"/>
        <v>3</v>
      </c>
      <c r="O20" s="30">
        <v>1</v>
      </c>
      <c r="P20" s="89">
        <f t="shared" si="1"/>
        <v>3</v>
      </c>
      <c r="Q20" s="722" t="s">
        <v>275</v>
      </c>
      <c r="R20" s="723"/>
      <c r="S20" s="74"/>
      <c r="T20" s="337"/>
      <c r="U20" s="74"/>
      <c r="V20" s="74"/>
      <c r="W20" s="337"/>
      <c r="X20" s="74"/>
      <c r="Y20" s="735"/>
      <c r="Z20" s="806"/>
      <c r="AA20" s="806"/>
      <c r="AB20" s="807"/>
      <c r="AD20" s="45"/>
      <c r="AE20" s="45"/>
      <c r="AF20" s="45"/>
      <c r="AG20" s="45"/>
      <c r="AH20" s="45"/>
      <c r="AI20" s="45"/>
      <c r="AJ20" s="45"/>
    </row>
    <row r="21" spans="1:36" s="379" customFormat="1" x14ac:dyDescent="0.25">
      <c r="A21" s="467"/>
      <c r="B21" s="387"/>
      <c r="C21" s="387"/>
      <c r="D21" s="387"/>
      <c r="E21" s="436" t="s">
        <v>287</v>
      </c>
      <c r="F21" s="719" t="s">
        <v>268</v>
      </c>
      <c r="G21" s="720"/>
      <c r="H21" s="720"/>
      <c r="I21" s="721"/>
      <c r="J21" s="461"/>
      <c r="K21" s="466" t="s">
        <v>2</v>
      </c>
      <c r="L21" s="473">
        <v>3</v>
      </c>
      <c r="M21" s="433">
        <v>1</v>
      </c>
      <c r="N21" s="409">
        <f t="shared" si="0"/>
        <v>3</v>
      </c>
      <c r="O21" s="409">
        <v>1</v>
      </c>
      <c r="P21" s="466">
        <f t="shared" si="1"/>
        <v>3</v>
      </c>
      <c r="Q21" s="711"/>
      <c r="R21" s="715"/>
      <c r="S21" s="452"/>
      <c r="T21" s="701"/>
      <c r="U21" s="452"/>
      <c r="V21" s="452"/>
      <c r="W21" s="701"/>
      <c r="X21" s="452"/>
      <c r="Y21" s="735"/>
      <c r="Z21" s="806"/>
      <c r="AA21" s="806"/>
      <c r="AB21" s="807"/>
      <c r="AD21" s="424"/>
      <c r="AE21" s="424"/>
      <c r="AF21" s="424"/>
      <c r="AG21" s="424"/>
      <c r="AH21" s="424"/>
      <c r="AI21" s="424"/>
      <c r="AJ21" s="424"/>
    </row>
    <row r="22" spans="1:36" x14ac:dyDescent="0.25">
      <c r="A22" s="90"/>
      <c r="B22" s="8"/>
      <c r="C22" s="8"/>
      <c r="D22" s="8"/>
      <c r="E22" s="435" t="s">
        <v>288</v>
      </c>
      <c r="F22" s="434" t="s">
        <v>267</v>
      </c>
      <c r="G22" s="437"/>
      <c r="H22" s="438"/>
      <c r="I22" s="439"/>
      <c r="J22" s="460"/>
      <c r="K22" s="89" t="s">
        <v>2</v>
      </c>
      <c r="L22" s="96">
        <v>3</v>
      </c>
      <c r="M22" s="55">
        <v>1</v>
      </c>
      <c r="N22" s="30">
        <f t="shared" si="0"/>
        <v>3</v>
      </c>
      <c r="O22" s="30">
        <v>1</v>
      </c>
      <c r="P22" s="89">
        <f t="shared" si="1"/>
        <v>3</v>
      </c>
      <c r="Q22" s="104">
        <f>+N26/P26*10</f>
        <v>8.9795918367346932</v>
      </c>
      <c r="R22" s="105" t="str">
        <f>+IF(Q22&lt;7,"INACEPTABLE","ACEPTABLE")</f>
        <v>ACEPTABLE</v>
      </c>
      <c r="S22" s="74"/>
      <c r="T22" s="337"/>
      <c r="U22" s="74"/>
      <c r="V22" s="74"/>
      <c r="W22" s="337"/>
      <c r="X22" s="74"/>
      <c r="Y22" s="735"/>
      <c r="Z22" s="806"/>
      <c r="AA22" s="806"/>
      <c r="AB22" s="807"/>
      <c r="AD22" s="45"/>
      <c r="AE22" s="45"/>
      <c r="AF22" s="45"/>
      <c r="AG22" s="45"/>
      <c r="AH22" s="151"/>
      <c r="AI22" s="45"/>
      <c r="AJ22" s="45"/>
    </row>
    <row r="23" spans="1:36" x14ac:dyDescent="0.25">
      <c r="A23" s="90"/>
      <c r="B23" s="8"/>
      <c r="C23" s="8"/>
      <c r="D23" s="8"/>
      <c r="E23" s="436" t="s">
        <v>289</v>
      </c>
      <c r="F23" s="719" t="s">
        <v>147</v>
      </c>
      <c r="G23" s="720"/>
      <c r="H23" s="720"/>
      <c r="I23" s="721"/>
      <c r="J23" s="461"/>
      <c r="K23" s="89" t="s">
        <v>2</v>
      </c>
      <c r="L23" s="96">
        <v>3</v>
      </c>
      <c r="M23" s="55">
        <v>1</v>
      </c>
      <c r="N23" s="30">
        <f t="shared" si="0"/>
        <v>3</v>
      </c>
      <c r="O23" s="30">
        <v>1</v>
      </c>
      <c r="P23" s="89">
        <f t="shared" si="1"/>
        <v>3</v>
      </c>
      <c r="Q23" s="90"/>
      <c r="R23" s="103"/>
      <c r="S23" s="74"/>
      <c r="T23" s="337"/>
      <c r="U23" s="74"/>
      <c r="V23" s="74"/>
      <c r="W23" s="337"/>
      <c r="X23" s="74"/>
      <c r="Y23" s="735"/>
      <c r="Z23" s="806"/>
      <c r="AA23" s="806"/>
      <c r="AB23" s="807"/>
      <c r="AD23" s="151"/>
      <c r="AE23" s="45"/>
      <c r="AF23" s="45"/>
      <c r="AG23" s="45"/>
      <c r="AH23" s="261"/>
      <c r="AI23" s="45"/>
      <c r="AJ23" s="45"/>
    </row>
    <row r="24" spans="1:36" x14ac:dyDescent="0.25">
      <c r="A24" s="90"/>
      <c r="B24" s="8"/>
      <c r="C24" s="8"/>
      <c r="D24" s="8"/>
      <c r="E24" s="435" t="s">
        <v>290</v>
      </c>
      <c r="F24" s="812" t="s">
        <v>126</v>
      </c>
      <c r="G24" s="813"/>
      <c r="H24" s="813"/>
      <c r="I24" s="814"/>
      <c r="J24" s="460"/>
      <c r="K24" s="89" t="s">
        <v>2</v>
      </c>
      <c r="L24" s="96">
        <v>5</v>
      </c>
      <c r="M24" s="55">
        <v>1</v>
      </c>
      <c r="N24" s="30">
        <f t="shared" si="0"/>
        <v>5</v>
      </c>
      <c r="O24" s="30">
        <v>1</v>
      </c>
      <c r="P24" s="89">
        <f t="shared" si="1"/>
        <v>5</v>
      </c>
      <c r="Q24" s="90"/>
      <c r="R24" s="103"/>
      <c r="S24" s="74"/>
      <c r="T24" s="337"/>
      <c r="U24" s="74"/>
      <c r="V24" s="74"/>
      <c r="W24" s="337"/>
      <c r="X24" s="74"/>
      <c r="Y24" s="735"/>
      <c r="Z24" s="806"/>
      <c r="AA24" s="806"/>
      <c r="AB24" s="807"/>
      <c r="AD24" s="45"/>
      <c r="AE24" s="45"/>
      <c r="AF24" s="45"/>
      <c r="AG24" s="45"/>
      <c r="AH24" s="45"/>
      <c r="AI24" s="45"/>
      <c r="AJ24" s="45"/>
    </row>
    <row r="25" spans="1:36" x14ac:dyDescent="0.25">
      <c r="A25" s="90"/>
      <c r="B25" s="8"/>
      <c r="C25" s="8"/>
      <c r="D25" s="8"/>
      <c r="E25" s="436" t="s">
        <v>291</v>
      </c>
      <c r="F25" s="916" t="s">
        <v>127</v>
      </c>
      <c r="G25" s="917"/>
      <c r="H25" s="918"/>
      <c r="I25" s="919"/>
      <c r="J25" s="461"/>
      <c r="K25" s="89" t="s">
        <v>2</v>
      </c>
      <c r="L25" s="96">
        <v>3</v>
      </c>
      <c r="M25" s="55">
        <v>1</v>
      </c>
      <c r="N25" s="30">
        <f t="shared" si="0"/>
        <v>3</v>
      </c>
      <c r="O25" s="30">
        <v>1</v>
      </c>
      <c r="P25" s="89">
        <f t="shared" si="1"/>
        <v>3</v>
      </c>
      <c r="Q25" s="90"/>
      <c r="R25" s="103"/>
      <c r="S25" s="74"/>
      <c r="T25" s="337"/>
      <c r="U25" s="74"/>
      <c r="V25" s="74"/>
      <c r="W25" s="337"/>
      <c r="X25" s="74"/>
      <c r="Y25" s="735"/>
      <c r="Z25" s="806"/>
      <c r="AA25" s="806"/>
      <c r="AB25" s="807"/>
      <c r="AD25" s="45"/>
      <c r="AE25" s="45"/>
      <c r="AF25" s="45"/>
      <c r="AG25" s="45"/>
      <c r="AH25" s="45"/>
      <c r="AI25" s="45"/>
      <c r="AJ25" s="45"/>
    </row>
    <row r="26" spans="1:36" ht="15.75" thickBot="1" x14ac:dyDescent="0.3">
      <c r="A26" s="91"/>
      <c r="B26" s="92"/>
      <c r="C26" s="92"/>
      <c r="D26" s="92"/>
      <c r="E26" s="92"/>
      <c r="F26" s="93"/>
      <c r="G26" s="92"/>
      <c r="H26" s="92"/>
      <c r="I26" s="92"/>
      <c r="J26" s="92"/>
      <c r="K26" s="94"/>
      <c r="L26" s="91"/>
      <c r="M26" s="358" t="s">
        <v>174</v>
      </c>
      <c r="N26" s="98">
        <f>SUM(N12:N25)</f>
        <v>44</v>
      </c>
      <c r="O26" s="358" t="s">
        <v>175</v>
      </c>
      <c r="P26" s="99">
        <f>SUM(P12:P25)</f>
        <v>49</v>
      </c>
      <c r="Q26" s="91"/>
      <c r="R26" s="94"/>
      <c r="S26" s="74"/>
      <c r="T26" s="337"/>
      <c r="U26" s="74"/>
      <c r="V26" s="74"/>
      <c r="W26" s="337"/>
      <c r="X26" s="74"/>
      <c r="Y26" s="735"/>
      <c r="Z26" s="806"/>
      <c r="AA26" s="806"/>
      <c r="AB26" s="807"/>
      <c r="AD26" s="45"/>
      <c r="AE26" s="45"/>
      <c r="AF26" s="45"/>
      <c r="AG26" s="45"/>
      <c r="AH26" s="45"/>
      <c r="AI26" s="45"/>
      <c r="AJ26" s="45"/>
    </row>
    <row r="27" spans="1:36" ht="15.75" thickBot="1" x14ac:dyDescent="0.3">
      <c r="AD27" s="45"/>
      <c r="AE27" s="45"/>
      <c r="AF27" s="45"/>
      <c r="AG27" s="45"/>
      <c r="AH27" s="45"/>
      <c r="AI27" s="45"/>
      <c r="AJ27" s="45"/>
    </row>
    <row r="28" spans="1:36" ht="15.75" thickBot="1" x14ac:dyDescent="0.3">
      <c r="K28" s="727" t="s">
        <v>179</v>
      </c>
      <c r="L28" s="728"/>
      <c r="M28" s="728"/>
      <c r="N28" s="728"/>
      <c r="O28" s="728"/>
      <c r="P28" s="887"/>
      <c r="Q28" s="123" t="s">
        <v>180</v>
      </c>
      <c r="R28" s="124" t="s">
        <v>181</v>
      </c>
      <c r="S28" s="345" t="s">
        <v>212</v>
      </c>
      <c r="T28" s="125" t="s">
        <v>176</v>
      </c>
      <c r="AD28" s="45"/>
      <c r="AE28" s="45"/>
      <c r="AF28" s="45"/>
      <c r="AG28" s="45"/>
      <c r="AH28" s="45"/>
      <c r="AI28" s="45"/>
      <c r="AJ28" s="45"/>
    </row>
    <row r="29" spans="1:36" ht="15" customHeight="1" x14ac:dyDescent="0.25">
      <c r="K29" s="117" t="s">
        <v>182</v>
      </c>
      <c r="L29" s="118">
        <v>8</v>
      </c>
      <c r="M29" s="115" t="str">
        <f>+IF(L29&lt;7,"INACEPTABLE","ACEPTABLE")</f>
        <v>ACEPTABLE</v>
      </c>
      <c r="N29" s="119" t="s">
        <v>197</v>
      </c>
      <c r="O29" s="118">
        <v>6</v>
      </c>
      <c r="P29" s="116" t="str">
        <f>+IF(O29&lt;7,"INACEPTABLE","ACEPTABLE")</f>
        <v>INACEPTABLE</v>
      </c>
      <c r="Q29" s="888">
        <f>(COUNTIF(M29:M43,"INACEPTABLE"))+(COUNTIF(P29:P43,"INACEPTABLE"))</f>
        <v>1</v>
      </c>
      <c r="R29" s="891" t="str">
        <f>+IF(Q29=1,"PENALIZACIÓN 1",IF(Q29&gt;1,"PENALIZACIÓN 1 + 2","ACEPTABLE"))</f>
        <v>PENALIZACIÓN 1</v>
      </c>
      <c r="S29" s="894">
        <v>30</v>
      </c>
      <c r="T29" s="896">
        <f>(SUM(L29:L43)+SUM(O29:O43))/S29</f>
        <v>8.0066666666666659</v>
      </c>
      <c r="AD29" s="45"/>
      <c r="AE29" s="45"/>
      <c r="AF29" s="45"/>
      <c r="AG29" s="45"/>
      <c r="AH29" s="45"/>
      <c r="AI29" s="45"/>
      <c r="AJ29" s="45"/>
    </row>
    <row r="30" spans="1:36" x14ac:dyDescent="0.25">
      <c r="K30" s="107" t="s">
        <v>183</v>
      </c>
      <c r="L30" s="101">
        <v>7</v>
      </c>
      <c r="M30" s="30" t="str">
        <f t="shared" ref="M30:M43" si="2">+IF(L30&lt;7,"INACEPTABLE","ACEPTABLE")</f>
        <v>ACEPTABLE</v>
      </c>
      <c r="N30" s="363" t="s">
        <v>198</v>
      </c>
      <c r="O30" s="101">
        <v>9</v>
      </c>
      <c r="P30" s="89" t="str">
        <f t="shared" ref="P30:P43" si="3">+IF(O30&lt;7,"INACEPTABLE","ACEPTABLE")</f>
        <v>ACEPTABLE</v>
      </c>
      <c r="Q30" s="889"/>
      <c r="R30" s="892"/>
      <c r="S30" s="894"/>
      <c r="T30" s="896"/>
      <c r="AD30" s="45"/>
      <c r="AE30" s="45"/>
      <c r="AF30" s="45"/>
      <c r="AG30" s="45"/>
      <c r="AH30" s="45"/>
      <c r="AI30" s="45"/>
      <c r="AJ30" s="45"/>
    </row>
    <row r="31" spans="1:36" x14ac:dyDescent="0.25">
      <c r="K31" s="106" t="s">
        <v>184</v>
      </c>
      <c r="L31" s="101">
        <v>8</v>
      </c>
      <c r="M31" s="30" t="str">
        <f t="shared" si="2"/>
        <v>ACEPTABLE</v>
      </c>
      <c r="N31" s="100" t="s">
        <v>199</v>
      </c>
      <c r="O31" s="101">
        <v>8</v>
      </c>
      <c r="P31" s="89" t="str">
        <f t="shared" si="3"/>
        <v>ACEPTABLE</v>
      </c>
      <c r="Q31" s="889"/>
      <c r="R31" s="892"/>
      <c r="S31" s="894"/>
      <c r="T31" s="896"/>
      <c r="AD31" s="45"/>
      <c r="AE31" s="45"/>
      <c r="AF31" s="45"/>
      <c r="AG31" s="45"/>
      <c r="AH31" s="45"/>
      <c r="AI31" s="45"/>
      <c r="AJ31" s="45"/>
    </row>
    <row r="32" spans="1:36" x14ac:dyDescent="0.25">
      <c r="K32" s="107" t="s">
        <v>185</v>
      </c>
      <c r="L32" s="101">
        <v>7</v>
      </c>
      <c r="M32" s="30" t="str">
        <f t="shared" si="2"/>
        <v>ACEPTABLE</v>
      </c>
      <c r="N32" s="363" t="s">
        <v>200</v>
      </c>
      <c r="O32" s="101">
        <v>9</v>
      </c>
      <c r="P32" s="89" t="str">
        <f t="shared" si="3"/>
        <v>ACEPTABLE</v>
      </c>
      <c r="Q32" s="889"/>
      <c r="R32" s="892"/>
      <c r="S32" s="894"/>
      <c r="T32" s="896"/>
      <c r="AD32" s="45"/>
      <c r="AE32" s="45"/>
      <c r="AF32" s="45"/>
      <c r="AG32" s="45"/>
      <c r="AH32" s="45"/>
      <c r="AI32" s="45"/>
      <c r="AJ32" s="45"/>
    </row>
    <row r="33" spans="1:36" x14ac:dyDescent="0.25">
      <c r="K33" s="106" t="s">
        <v>186</v>
      </c>
      <c r="L33" s="101">
        <v>7</v>
      </c>
      <c r="M33" s="30" t="str">
        <f t="shared" si="2"/>
        <v>ACEPTABLE</v>
      </c>
      <c r="N33" s="100" t="s">
        <v>201</v>
      </c>
      <c r="O33" s="101">
        <v>9</v>
      </c>
      <c r="P33" s="89" t="str">
        <f t="shared" si="3"/>
        <v>ACEPTABLE</v>
      </c>
      <c r="Q33" s="889"/>
      <c r="R33" s="892"/>
      <c r="S33" s="894"/>
      <c r="T33" s="896"/>
      <c r="AD33" s="45"/>
      <c r="AE33" s="45"/>
      <c r="AF33" s="45"/>
      <c r="AG33" s="45"/>
      <c r="AH33" s="45"/>
      <c r="AI33" s="45"/>
      <c r="AJ33" s="45"/>
    </row>
    <row r="34" spans="1:36" x14ac:dyDescent="0.25">
      <c r="K34" s="107" t="s">
        <v>187</v>
      </c>
      <c r="L34" s="101">
        <v>8</v>
      </c>
      <c r="M34" s="30" t="str">
        <f t="shared" si="2"/>
        <v>ACEPTABLE</v>
      </c>
      <c r="N34" s="363" t="s">
        <v>202</v>
      </c>
      <c r="O34" s="101">
        <v>9</v>
      </c>
      <c r="P34" s="89" t="str">
        <f t="shared" si="3"/>
        <v>ACEPTABLE</v>
      </c>
      <c r="Q34" s="889"/>
      <c r="R34" s="892"/>
      <c r="S34" s="894"/>
      <c r="T34" s="896"/>
      <c r="AD34" s="45"/>
      <c r="AE34" s="45"/>
      <c r="AF34" s="45"/>
      <c r="AG34" s="45"/>
      <c r="AH34" s="45"/>
      <c r="AI34" s="45"/>
      <c r="AJ34" s="45"/>
    </row>
    <row r="35" spans="1:36" x14ac:dyDescent="0.25">
      <c r="K35" s="106" t="s">
        <v>188</v>
      </c>
      <c r="L35" s="101">
        <v>7.2</v>
      </c>
      <c r="M35" s="30" t="str">
        <f t="shared" si="2"/>
        <v>ACEPTABLE</v>
      </c>
      <c r="N35" s="100" t="s">
        <v>203</v>
      </c>
      <c r="O35" s="101">
        <v>9</v>
      </c>
      <c r="P35" s="89" t="str">
        <f t="shared" si="3"/>
        <v>ACEPTABLE</v>
      </c>
      <c r="Q35" s="889"/>
      <c r="R35" s="892"/>
      <c r="S35" s="894"/>
      <c r="T35" s="896"/>
      <c r="AD35" s="45"/>
      <c r="AE35" s="45"/>
      <c r="AF35" s="45"/>
      <c r="AG35" s="45"/>
      <c r="AH35" s="45"/>
      <c r="AI35" s="45"/>
      <c r="AJ35" s="45"/>
    </row>
    <row r="36" spans="1:36" x14ac:dyDescent="0.25">
      <c r="K36" s="107" t="s">
        <v>189</v>
      </c>
      <c r="L36" s="101">
        <v>8</v>
      </c>
      <c r="M36" s="30" t="str">
        <f t="shared" si="2"/>
        <v>ACEPTABLE</v>
      </c>
      <c r="N36" s="363" t="s">
        <v>204</v>
      </c>
      <c r="O36" s="101">
        <v>9</v>
      </c>
      <c r="P36" s="89" t="str">
        <f t="shared" si="3"/>
        <v>ACEPTABLE</v>
      </c>
      <c r="Q36" s="889"/>
      <c r="R36" s="892"/>
      <c r="S36" s="894"/>
      <c r="T36" s="896"/>
      <c r="AD36" s="45"/>
      <c r="AE36" s="45"/>
      <c r="AF36" s="45"/>
      <c r="AG36" s="45"/>
      <c r="AH36" s="45"/>
      <c r="AI36" s="45"/>
      <c r="AJ36" s="45"/>
    </row>
    <row r="37" spans="1:36" x14ac:dyDescent="0.25">
      <c r="K37" s="106" t="s">
        <v>190</v>
      </c>
      <c r="L37" s="101">
        <v>8</v>
      </c>
      <c r="M37" s="30" t="str">
        <f t="shared" si="2"/>
        <v>ACEPTABLE</v>
      </c>
      <c r="N37" s="100" t="s">
        <v>205</v>
      </c>
      <c r="O37" s="101">
        <v>8</v>
      </c>
      <c r="P37" s="89" t="str">
        <f t="shared" si="3"/>
        <v>ACEPTABLE</v>
      </c>
      <c r="Q37" s="889"/>
      <c r="R37" s="892"/>
      <c r="S37" s="894"/>
      <c r="T37" s="896"/>
      <c r="AD37" s="45"/>
      <c r="AE37" s="45"/>
      <c r="AF37" s="45"/>
      <c r="AG37" s="45"/>
      <c r="AH37" s="45"/>
      <c r="AI37" s="45"/>
      <c r="AJ37" s="45"/>
    </row>
    <row r="38" spans="1:36" x14ac:dyDescent="0.25">
      <c r="K38" s="107" t="s">
        <v>191</v>
      </c>
      <c r="L38" s="101">
        <v>8</v>
      </c>
      <c r="M38" s="30" t="str">
        <f t="shared" si="2"/>
        <v>ACEPTABLE</v>
      </c>
      <c r="N38" s="363" t="s">
        <v>206</v>
      </c>
      <c r="O38" s="101">
        <v>8</v>
      </c>
      <c r="P38" s="89" t="str">
        <f t="shared" si="3"/>
        <v>ACEPTABLE</v>
      </c>
      <c r="Q38" s="889"/>
      <c r="R38" s="892"/>
      <c r="S38" s="894"/>
      <c r="T38" s="896"/>
      <c r="AD38" s="45"/>
      <c r="AE38" s="45"/>
      <c r="AF38" s="45"/>
      <c r="AG38" s="45"/>
      <c r="AH38" s="45"/>
      <c r="AI38" s="45"/>
      <c r="AJ38" s="45"/>
    </row>
    <row r="39" spans="1:36" x14ac:dyDescent="0.25">
      <c r="K39" s="106" t="s">
        <v>192</v>
      </c>
      <c r="L39" s="101">
        <v>8</v>
      </c>
      <c r="M39" s="30" t="str">
        <f t="shared" si="2"/>
        <v>ACEPTABLE</v>
      </c>
      <c r="N39" s="100" t="s">
        <v>207</v>
      </c>
      <c r="O39" s="101">
        <v>8</v>
      </c>
      <c r="P39" s="89" t="str">
        <f t="shared" si="3"/>
        <v>ACEPTABLE</v>
      </c>
      <c r="Q39" s="889"/>
      <c r="R39" s="892"/>
      <c r="S39" s="894"/>
      <c r="T39" s="896"/>
      <c r="AD39" s="45"/>
      <c r="AE39" s="45"/>
      <c r="AF39" s="45"/>
      <c r="AG39" s="45"/>
      <c r="AH39" s="45"/>
      <c r="AI39" s="45"/>
      <c r="AJ39" s="45"/>
    </row>
    <row r="40" spans="1:36" x14ac:dyDescent="0.25">
      <c r="K40" s="107" t="s">
        <v>193</v>
      </c>
      <c r="L40" s="101">
        <v>8</v>
      </c>
      <c r="M40" s="30" t="str">
        <f t="shared" si="2"/>
        <v>ACEPTABLE</v>
      </c>
      <c r="N40" s="363" t="s">
        <v>208</v>
      </c>
      <c r="O40" s="101">
        <v>8</v>
      </c>
      <c r="P40" s="89" t="str">
        <f t="shared" si="3"/>
        <v>ACEPTABLE</v>
      </c>
      <c r="Q40" s="889"/>
      <c r="R40" s="892"/>
      <c r="S40" s="894"/>
      <c r="T40" s="896"/>
      <c r="AD40" s="45"/>
      <c r="AE40" s="45"/>
      <c r="AF40" s="45"/>
      <c r="AG40" s="45"/>
      <c r="AH40" s="45"/>
      <c r="AI40" s="45"/>
      <c r="AJ40" s="45"/>
    </row>
    <row r="41" spans="1:36" x14ac:dyDescent="0.25">
      <c r="K41" s="106" t="s">
        <v>194</v>
      </c>
      <c r="L41" s="101">
        <v>8</v>
      </c>
      <c r="M41" s="30" t="str">
        <f t="shared" si="2"/>
        <v>ACEPTABLE</v>
      </c>
      <c r="N41" s="100" t="s">
        <v>209</v>
      </c>
      <c r="O41" s="101">
        <v>8</v>
      </c>
      <c r="P41" s="89" t="str">
        <f t="shared" si="3"/>
        <v>ACEPTABLE</v>
      </c>
      <c r="Q41" s="889"/>
      <c r="R41" s="892"/>
      <c r="S41" s="894"/>
      <c r="T41" s="896"/>
      <c r="AD41" s="45"/>
      <c r="AE41" s="45"/>
      <c r="AF41" s="45"/>
      <c r="AG41" s="45"/>
      <c r="AH41" s="45"/>
      <c r="AI41" s="45"/>
      <c r="AJ41" s="45"/>
    </row>
    <row r="42" spans="1:36" x14ac:dyDescent="0.25">
      <c r="K42" s="107" t="s">
        <v>195</v>
      </c>
      <c r="L42" s="101">
        <v>8</v>
      </c>
      <c r="M42" s="30" t="str">
        <f t="shared" si="2"/>
        <v>ACEPTABLE</v>
      </c>
      <c r="N42" s="363" t="s">
        <v>210</v>
      </c>
      <c r="O42" s="101">
        <v>8</v>
      </c>
      <c r="P42" s="89" t="str">
        <f t="shared" si="3"/>
        <v>ACEPTABLE</v>
      </c>
      <c r="Q42" s="889"/>
      <c r="R42" s="892"/>
      <c r="S42" s="894"/>
      <c r="T42" s="896"/>
      <c r="AD42" s="45"/>
      <c r="AE42" s="45"/>
      <c r="AF42" s="45"/>
      <c r="AG42" s="45"/>
      <c r="AH42" s="45"/>
      <c r="AI42" s="45"/>
      <c r="AJ42" s="45"/>
    </row>
    <row r="43" spans="1:36" ht="15.75" thickBot="1" x14ac:dyDescent="0.3">
      <c r="K43" s="108" t="s">
        <v>196</v>
      </c>
      <c r="L43" s="109">
        <v>8</v>
      </c>
      <c r="M43" s="110" t="str">
        <f t="shared" si="2"/>
        <v>ACEPTABLE</v>
      </c>
      <c r="N43" s="111" t="s">
        <v>211</v>
      </c>
      <c r="O43" s="109">
        <v>8</v>
      </c>
      <c r="P43" s="112" t="str">
        <f t="shared" si="3"/>
        <v>ACEPTABLE</v>
      </c>
      <c r="Q43" s="890"/>
      <c r="R43" s="893"/>
      <c r="S43" s="895"/>
      <c r="T43" s="897"/>
      <c r="AD43" s="45"/>
      <c r="AE43" s="45"/>
      <c r="AF43" s="45"/>
      <c r="AG43" s="45"/>
      <c r="AH43" s="45"/>
      <c r="AI43" s="45"/>
      <c r="AJ43" s="45"/>
    </row>
    <row r="44" spans="1:36" ht="15.75" thickBot="1" x14ac:dyDescent="0.3">
      <c r="AD44" s="45"/>
      <c r="AE44" s="45"/>
      <c r="AF44" s="45"/>
      <c r="AG44" s="45"/>
      <c r="AH44" s="45"/>
      <c r="AI44" s="45"/>
      <c r="AJ44" s="45"/>
    </row>
    <row r="45" spans="1:36" ht="18.75" thickBot="1" x14ac:dyDescent="0.4">
      <c r="A45" s="4" t="s">
        <v>178</v>
      </c>
      <c r="B45" s="5"/>
      <c r="C45" s="5"/>
      <c r="D45" s="5"/>
      <c r="E45" s="51" t="s">
        <v>272</v>
      </c>
      <c r="F45" s="5"/>
      <c r="G45" s="5"/>
      <c r="H45" s="5"/>
      <c r="I45" s="5"/>
      <c r="J45" s="5"/>
      <c r="K45" s="354" t="s">
        <v>1</v>
      </c>
      <c r="L45" s="346" t="s">
        <v>172</v>
      </c>
      <c r="M45" s="353" t="s">
        <v>1</v>
      </c>
      <c r="N45" s="353" t="s">
        <v>171</v>
      </c>
      <c r="O45" s="353" t="s">
        <v>173</v>
      </c>
      <c r="P45" s="122" t="s">
        <v>170</v>
      </c>
      <c r="Q45" s="736" t="s">
        <v>277</v>
      </c>
      <c r="R45" s="737"/>
      <c r="S45" s="738"/>
      <c r="T45" s="738"/>
      <c r="U45" s="738"/>
      <c r="V45" s="347"/>
      <c r="W45" s="347"/>
      <c r="X45" s="347"/>
      <c r="Y45" s="347"/>
      <c r="AD45" s="45"/>
      <c r="AE45" s="45"/>
      <c r="AF45" s="45"/>
      <c r="AG45" s="45"/>
      <c r="AH45" s="45"/>
      <c r="AI45" s="45"/>
      <c r="AJ45" s="45"/>
    </row>
    <row r="46" spans="1:36" x14ac:dyDescent="0.25">
      <c r="A46" s="7"/>
      <c r="B46" s="8"/>
      <c r="C46" s="8"/>
      <c r="D46" s="8"/>
      <c r="E46" s="57" t="s">
        <v>149</v>
      </c>
      <c r="F46" s="56" t="s">
        <v>113</v>
      </c>
      <c r="G46" s="59"/>
      <c r="H46" s="60"/>
      <c r="I46" s="61"/>
      <c r="J46" s="83"/>
      <c r="K46" s="102" t="s">
        <v>2</v>
      </c>
      <c r="L46" s="113">
        <v>4</v>
      </c>
      <c r="M46" s="114">
        <v>1</v>
      </c>
      <c r="N46" s="115">
        <f>+L46*M46</f>
        <v>4</v>
      </c>
      <c r="O46" s="115">
        <v>1</v>
      </c>
      <c r="P46" s="116">
        <f>+L46*O46</f>
        <v>4</v>
      </c>
      <c r="Q46" s="90"/>
      <c r="R46" s="103"/>
      <c r="S46" s="74"/>
      <c r="T46" s="337"/>
      <c r="U46" s="74"/>
      <c r="V46" s="735"/>
      <c r="W46" s="735"/>
      <c r="X46" s="735"/>
      <c r="Y46" s="735"/>
      <c r="AD46" s="45"/>
      <c r="AE46" s="45"/>
      <c r="AF46" s="45"/>
      <c r="AG46" s="45"/>
      <c r="AH46" s="45"/>
      <c r="AI46" s="45"/>
      <c r="AJ46" s="45"/>
    </row>
    <row r="47" spans="1:36" x14ac:dyDescent="0.25">
      <c r="A47" s="7"/>
      <c r="B47" s="8"/>
      <c r="C47" s="8"/>
      <c r="D47" s="8"/>
      <c r="E47" s="58" t="s">
        <v>150</v>
      </c>
      <c r="F47" s="719" t="s">
        <v>116</v>
      </c>
      <c r="G47" s="720"/>
      <c r="H47" s="720"/>
      <c r="I47" s="721"/>
      <c r="J47" s="84"/>
      <c r="K47" s="102" t="s">
        <v>2</v>
      </c>
      <c r="L47" s="96">
        <v>2</v>
      </c>
      <c r="M47" s="55">
        <v>0</v>
      </c>
      <c r="N47" s="30">
        <f t="shared" ref="N47:N51" si="4">+L47*M47</f>
        <v>0</v>
      </c>
      <c r="O47" s="30">
        <v>1</v>
      </c>
      <c r="P47" s="89">
        <f t="shared" ref="P47:P51" si="5">+L47*O47</f>
        <v>2</v>
      </c>
      <c r="Q47" s="90"/>
      <c r="R47" s="103"/>
      <c r="S47" s="74"/>
      <c r="T47" s="337"/>
      <c r="U47" s="74"/>
      <c r="V47" s="735"/>
      <c r="W47" s="735"/>
      <c r="X47" s="735"/>
      <c r="Y47" s="735"/>
      <c r="AD47" s="45"/>
      <c r="AE47" s="45"/>
      <c r="AF47" s="45"/>
      <c r="AG47" s="45"/>
      <c r="AH47" s="45"/>
      <c r="AI47" s="45"/>
      <c r="AJ47" s="45"/>
    </row>
    <row r="48" spans="1:36" x14ac:dyDescent="0.25">
      <c r="A48" s="7"/>
      <c r="B48" s="8"/>
      <c r="C48" s="8"/>
      <c r="D48" s="8"/>
      <c r="E48" s="57" t="s">
        <v>151</v>
      </c>
      <c r="F48" s="56" t="s">
        <v>118</v>
      </c>
      <c r="G48" s="59"/>
      <c r="H48" s="60"/>
      <c r="I48" s="61"/>
      <c r="J48" s="83"/>
      <c r="K48" s="102" t="s">
        <v>2</v>
      </c>
      <c r="L48" s="96">
        <v>3</v>
      </c>
      <c r="M48" s="55">
        <v>1</v>
      </c>
      <c r="N48" s="30">
        <f t="shared" si="4"/>
        <v>3</v>
      </c>
      <c r="O48" s="30">
        <v>1</v>
      </c>
      <c r="P48" s="89">
        <f t="shared" si="5"/>
        <v>3</v>
      </c>
      <c r="Q48" s="90"/>
      <c r="R48" s="103"/>
      <c r="S48" s="74"/>
      <c r="T48" s="337"/>
      <c r="U48" s="74"/>
      <c r="V48" s="735"/>
      <c r="W48" s="735"/>
      <c r="X48" s="735"/>
      <c r="Y48" s="735"/>
      <c r="AD48" s="45"/>
      <c r="AE48" s="45"/>
      <c r="AF48" s="45"/>
      <c r="AG48" s="45"/>
      <c r="AH48" s="45"/>
      <c r="AI48" s="45"/>
      <c r="AJ48" s="45"/>
    </row>
    <row r="49" spans="1:25" x14ac:dyDescent="0.25">
      <c r="A49" s="11"/>
      <c r="B49" s="8"/>
      <c r="C49" s="8"/>
      <c r="D49" s="8"/>
      <c r="E49" s="58" t="s">
        <v>152</v>
      </c>
      <c r="F49" s="719" t="s">
        <v>141</v>
      </c>
      <c r="G49" s="720"/>
      <c r="H49" s="720"/>
      <c r="I49" s="721"/>
      <c r="J49" s="84"/>
      <c r="K49" s="102" t="s">
        <v>2</v>
      </c>
      <c r="L49" s="96">
        <v>3</v>
      </c>
      <c r="M49" s="55">
        <v>1</v>
      </c>
      <c r="N49" s="30">
        <f t="shared" si="4"/>
        <v>3</v>
      </c>
      <c r="O49" s="30">
        <v>1</v>
      </c>
      <c r="P49" s="89">
        <f t="shared" si="5"/>
        <v>3</v>
      </c>
      <c r="Q49" s="90"/>
      <c r="R49" s="103"/>
      <c r="S49" s="74"/>
      <c r="T49" s="337"/>
      <c r="U49" s="74"/>
      <c r="V49" s="735"/>
      <c r="W49" s="735"/>
      <c r="X49" s="735"/>
      <c r="Y49" s="735"/>
    </row>
    <row r="50" spans="1:25" x14ac:dyDescent="0.25">
      <c r="A50" s="11"/>
      <c r="B50" s="8"/>
      <c r="C50" s="8"/>
      <c r="D50" s="8"/>
      <c r="E50" s="57" t="s">
        <v>153</v>
      </c>
      <c r="F50" s="56" t="s">
        <v>315</v>
      </c>
      <c r="G50" s="59"/>
      <c r="H50" s="60"/>
      <c r="I50" s="61"/>
      <c r="J50" s="83"/>
      <c r="K50" s="102" t="s">
        <v>2</v>
      </c>
      <c r="L50" s="96">
        <v>3</v>
      </c>
      <c r="M50" s="55">
        <v>0</v>
      </c>
      <c r="N50" s="30">
        <f t="shared" si="4"/>
        <v>0</v>
      </c>
      <c r="O50" s="30">
        <v>1</v>
      </c>
      <c r="P50" s="89">
        <f t="shared" si="5"/>
        <v>3</v>
      </c>
      <c r="Q50" s="90"/>
      <c r="R50" s="103"/>
      <c r="S50" s="74"/>
      <c r="T50" s="337"/>
      <c r="U50" s="74"/>
      <c r="V50" s="735"/>
      <c r="W50" s="735"/>
      <c r="X50" s="735"/>
      <c r="Y50" s="735"/>
    </row>
    <row r="51" spans="1:25" x14ac:dyDescent="0.25">
      <c r="A51" s="11"/>
      <c r="B51" s="8"/>
      <c r="C51" s="8"/>
      <c r="D51" s="8"/>
      <c r="E51" s="436" t="s">
        <v>154</v>
      </c>
      <c r="F51" s="719" t="s">
        <v>142</v>
      </c>
      <c r="G51" s="720"/>
      <c r="H51" s="720"/>
      <c r="I51" s="721"/>
      <c r="J51" s="461"/>
      <c r="K51" s="102" t="s">
        <v>2</v>
      </c>
      <c r="L51" s="96">
        <v>1</v>
      </c>
      <c r="M51" s="55">
        <v>1</v>
      </c>
      <c r="N51" s="30">
        <f t="shared" si="4"/>
        <v>1</v>
      </c>
      <c r="O51" s="30">
        <v>1</v>
      </c>
      <c r="P51" s="89">
        <f t="shared" si="5"/>
        <v>1</v>
      </c>
      <c r="Q51" s="104">
        <f>+N52/P52*10</f>
        <v>6.875</v>
      </c>
      <c r="R51" s="105" t="str">
        <f>+IF(Q51&lt;7,"INACEPTABLE","ACEPTABLE")</f>
        <v>INACEPTABLE</v>
      </c>
    </row>
    <row r="52" spans="1:25" ht="15.75" thickBot="1" x14ac:dyDescent="0.3">
      <c r="A52" s="12"/>
      <c r="B52" s="13"/>
      <c r="C52" s="13"/>
      <c r="D52" s="13"/>
      <c r="E52" s="13"/>
      <c r="F52" s="52"/>
      <c r="G52" s="13"/>
      <c r="H52" s="13"/>
      <c r="I52" s="13"/>
      <c r="J52" s="13"/>
      <c r="K52" s="13"/>
      <c r="L52" s="91"/>
      <c r="M52" s="358" t="s">
        <v>174</v>
      </c>
      <c r="N52" s="98">
        <f>SUM(N46:N51)</f>
        <v>11</v>
      </c>
      <c r="O52" s="358" t="s">
        <v>175</v>
      </c>
      <c r="P52" s="99">
        <f>SUM(P46:P51)</f>
        <v>16</v>
      </c>
      <c r="Q52" s="91"/>
      <c r="R52" s="94"/>
    </row>
    <row r="53" spans="1:25" ht="15.75" thickBot="1" x14ac:dyDescent="0.3"/>
    <row r="54" spans="1:25" ht="15.75" thickBot="1" x14ac:dyDescent="0.3">
      <c r="K54" s="898" t="s">
        <v>179</v>
      </c>
      <c r="L54" s="899"/>
      <c r="M54" s="899"/>
      <c r="N54" s="123" t="s">
        <v>180</v>
      </c>
      <c r="O54" s="124" t="s">
        <v>181</v>
      </c>
      <c r="P54" s="345" t="s">
        <v>212</v>
      </c>
      <c r="Q54" s="125" t="s">
        <v>226</v>
      </c>
    </row>
    <row r="55" spans="1:25" ht="18.75" x14ac:dyDescent="0.35">
      <c r="K55" s="117" t="s">
        <v>399</v>
      </c>
      <c r="L55" s="118">
        <v>8</v>
      </c>
      <c r="M55" s="115" t="str">
        <f>+IF(L55&lt;7,"INACEPTABLE","ACEPTABLE")</f>
        <v>ACEPTABLE</v>
      </c>
      <c r="N55" s="900">
        <f>(COUNTIF(M55:M59,"INACEPTABLE"))</f>
        <v>1</v>
      </c>
      <c r="O55" s="903" t="str">
        <f>+IF(N55=1,"PENALIZACIÓN 1",IF(N55&gt;1,"PENALIZACIÓN 1 + 2","ACEPTABLE"))</f>
        <v>PENALIZACIÓN 1</v>
      </c>
      <c r="P55" s="906">
        <v>5</v>
      </c>
      <c r="Q55" s="909">
        <f>SUM(L55:L59)/P55</f>
        <v>6.8</v>
      </c>
    </row>
    <row r="56" spans="1:25" ht="18.75" x14ac:dyDescent="0.35">
      <c r="K56" s="107" t="s">
        <v>400</v>
      </c>
      <c r="L56" s="101">
        <v>4</v>
      </c>
      <c r="M56" s="30" t="str">
        <f t="shared" ref="M56:M59" si="6">+IF(L56&lt;7,"INACEPTABLE","ACEPTABLE")</f>
        <v>INACEPTABLE</v>
      </c>
      <c r="N56" s="901"/>
      <c r="O56" s="904"/>
      <c r="P56" s="907"/>
      <c r="Q56" s="910"/>
    </row>
    <row r="57" spans="1:25" ht="18.75" x14ac:dyDescent="0.35">
      <c r="K57" s="106" t="s">
        <v>401</v>
      </c>
      <c r="L57" s="101">
        <v>8</v>
      </c>
      <c r="M57" s="30" t="str">
        <f t="shared" si="6"/>
        <v>ACEPTABLE</v>
      </c>
      <c r="N57" s="901"/>
      <c r="O57" s="904"/>
      <c r="P57" s="907"/>
      <c r="Q57" s="910"/>
    </row>
    <row r="58" spans="1:25" ht="18.75" x14ac:dyDescent="0.35">
      <c r="K58" s="107" t="s">
        <v>402</v>
      </c>
      <c r="L58" s="101">
        <v>7</v>
      </c>
      <c r="M58" s="30" t="str">
        <f t="shared" si="6"/>
        <v>ACEPTABLE</v>
      </c>
      <c r="N58" s="901"/>
      <c r="O58" s="904"/>
      <c r="P58" s="907"/>
      <c r="Q58" s="910"/>
    </row>
    <row r="59" spans="1:25" ht="19.5" thickBot="1" x14ac:dyDescent="0.4">
      <c r="K59" s="108" t="s">
        <v>403</v>
      </c>
      <c r="L59" s="109">
        <v>7</v>
      </c>
      <c r="M59" s="110" t="str">
        <f t="shared" si="6"/>
        <v>ACEPTABLE</v>
      </c>
      <c r="N59" s="902"/>
      <c r="O59" s="905"/>
      <c r="P59" s="908"/>
      <c r="Q59" s="911"/>
    </row>
    <row r="60" spans="1:25" ht="15.75" thickBot="1" x14ac:dyDescent="0.3"/>
    <row r="61" spans="1:25" ht="15.75" thickBot="1" x14ac:dyDescent="0.3">
      <c r="A61" s="85" t="s">
        <v>162</v>
      </c>
      <c r="B61" s="86"/>
      <c r="C61" s="86"/>
      <c r="D61" s="86"/>
      <c r="E61" s="87" t="s">
        <v>273</v>
      </c>
      <c r="F61" s="86"/>
      <c r="G61" s="86"/>
      <c r="H61" s="86"/>
      <c r="I61" s="86"/>
      <c r="J61" s="86"/>
      <c r="K61" s="95" t="s">
        <v>1</v>
      </c>
      <c r="L61" s="346" t="s">
        <v>172</v>
      </c>
      <c r="M61" s="353" t="s">
        <v>1</v>
      </c>
      <c r="N61" s="353" t="s">
        <v>171</v>
      </c>
      <c r="O61" s="353" t="s">
        <v>173</v>
      </c>
      <c r="P61" s="122" t="s">
        <v>170</v>
      </c>
      <c r="Q61" s="736" t="s">
        <v>213</v>
      </c>
      <c r="R61" s="737"/>
      <c r="S61" s="125" t="s">
        <v>214</v>
      </c>
    </row>
    <row r="62" spans="1:25" x14ac:dyDescent="0.25">
      <c r="A62" s="88"/>
      <c r="B62" s="8"/>
      <c r="C62" s="8"/>
      <c r="D62" s="8"/>
      <c r="E62" s="57" t="s">
        <v>156</v>
      </c>
      <c r="F62" s="56" t="s">
        <v>125</v>
      </c>
      <c r="G62" s="59"/>
      <c r="H62" s="60"/>
      <c r="I62" s="61"/>
      <c r="J62" s="83"/>
      <c r="K62" s="89" t="s">
        <v>2</v>
      </c>
      <c r="L62" s="113">
        <v>4</v>
      </c>
      <c r="M62" s="114">
        <v>1</v>
      </c>
      <c r="N62" s="115">
        <f>+L62*M62</f>
        <v>4</v>
      </c>
      <c r="O62" s="115">
        <v>1</v>
      </c>
      <c r="P62" s="116">
        <f>+L62*O62</f>
        <v>4</v>
      </c>
      <c r="Q62" s="90"/>
      <c r="R62" s="103"/>
      <c r="S62" s="784" t="str">
        <f>+IF(R65="INACEPTABLE","PENALIZACIÓN","ACEPTABLE")</f>
        <v>PENALIZACIÓN</v>
      </c>
    </row>
    <row r="63" spans="1:25" x14ac:dyDescent="0.25">
      <c r="A63" s="88"/>
      <c r="B63" s="8"/>
      <c r="C63" s="8"/>
      <c r="D63" s="8"/>
      <c r="E63" s="58" t="s">
        <v>157</v>
      </c>
      <c r="F63" s="719" t="s">
        <v>143</v>
      </c>
      <c r="G63" s="720"/>
      <c r="H63" s="720"/>
      <c r="I63" s="721"/>
      <c r="J63" s="84"/>
      <c r="K63" s="89" t="s">
        <v>2</v>
      </c>
      <c r="L63" s="96">
        <v>3</v>
      </c>
      <c r="M63" s="55">
        <v>0</v>
      </c>
      <c r="N63" s="30">
        <f t="shared" ref="N63:N64" si="7">+L63*M63</f>
        <v>0</v>
      </c>
      <c r="O63" s="30">
        <v>1</v>
      </c>
      <c r="P63" s="89">
        <f t="shared" ref="P63:P64" si="8">+L63*O63</f>
        <v>3</v>
      </c>
      <c r="Q63" s="90"/>
      <c r="R63" s="103"/>
      <c r="S63" s="785"/>
    </row>
    <row r="64" spans="1:25" x14ac:dyDescent="0.25">
      <c r="A64" s="88"/>
      <c r="B64" s="8"/>
      <c r="C64" s="8"/>
      <c r="D64" s="8"/>
      <c r="E64" s="57" t="s">
        <v>158</v>
      </c>
      <c r="F64" s="56" t="s">
        <v>477</v>
      </c>
      <c r="G64" s="59"/>
      <c r="H64" s="60"/>
      <c r="I64" s="61"/>
      <c r="J64" s="83"/>
      <c r="K64" s="89" t="s">
        <v>2</v>
      </c>
      <c r="L64" s="96">
        <v>2</v>
      </c>
      <c r="M64" s="127">
        <v>1</v>
      </c>
      <c r="N64" s="128">
        <f t="shared" si="7"/>
        <v>2</v>
      </c>
      <c r="O64" s="128">
        <v>1</v>
      </c>
      <c r="P64" s="129">
        <f t="shared" si="8"/>
        <v>2</v>
      </c>
      <c r="Q64" s="722" t="s">
        <v>213</v>
      </c>
      <c r="R64" s="723"/>
      <c r="S64" s="785"/>
    </row>
    <row r="65" spans="1:30" ht="15.75" thickBot="1" x14ac:dyDescent="0.3">
      <c r="A65" s="91"/>
      <c r="B65" s="92"/>
      <c r="C65" s="92"/>
      <c r="D65" s="92"/>
      <c r="E65" s="92"/>
      <c r="F65" s="133"/>
      <c r="G65" s="92"/>
      <c r="H65" s="92"/>
      <c r="I65" s="92"/>
      <c r="J65" s="92"/>
      <c r="K65" s="94"/>
      <c r="L65" s="91"/>
      <c r="M65" s="358" t="s">
        <v>174</v>
      </c>
      <c r="N65" s="98">
        <f>SUM(N62:N64)</f>
        <v>6</v>
      </c>
      <c r="O65" s="358" t="s">
        <v>175</v>
      </c>
      <c r="P65" s="99">
        <f>SUM(P62:P64)</f>
        <v>9</v>
      </c>
      <c r="Q65" s="130">
        <f>+N65/P65*10</f>
        <v>6.6666666666666661</v>
      </c>
      <c r="R65" s="131" t="str">
        <f>+IF(Q65&lt;7,"INACEPTABLE","ACEPTABLE")</f>
        <v>INACEPTABLE</v>
      </c>
      <c r="S65" s="786"/>
    </row>
    <row r="67" spans="1:30" ht="15.75" thickBot="1" x14ac:dyDescent="0.3"/>
    <row r="68" spans="1:30" ht="15.75" thickBot="1" x14ac:dyDescent="0.3">
      <c r="A68" s="85" t="s">
        <v>233</v>
      </c>
      <c r="B68" s="5"/>
      <c r="C68" s="5"/>
      <c r="D68" s="5"/>
      <c r="E68" s="87" t="s">
        <v>274</v>
      </c>
      <c r="F68" s="17"/>
      <c r="G68" s="5"/>
      <c r="H68" s="5"/>
      <c r="I68" s="5"/>
      <c r="J68" s="5"/>
      <c r="K68" s="95" t="s">
        <v>1</v>
      </c>
      <c r="L68" s="346" t="s">
        <v>172</v>
      </c>
      <c r="M68" s="353" t="s">
        <v>1</v>
      </c>
      <c r="N68" s="353" t="s">
        <v>171</v>
      </c>
      <c r="O68" s="353" t="s">
        <v>173</v>
      </c>
      <c r="P68" s="122" t="s">
        <v>170</v>
      </c>
      <c r="Q68" s="736" t="s">
        <v>215</v>
      </c>
      <c r="R68" s="808"/>
      <c r="S68" s="125" t="s">
        <v>214</v>
      </c>
      <c r="AD68" s="151"/>
    </row>
    <row r="69" spans="1:30" x14ac:dyDescent="0.25">
      <c r="A69" s="11"/>
      <c r="B69" s="8"/>
      <c r="C69" s="8"/>
      <c r="D69" s="8"/>
      <c r="E69" s="57" t="s">
        <v>159</v>
      </c>
      <c r="F69" s="56" t="s">
        <v>123</v>
      </c>
      <c r="G69" s="59"/>
      <c r="H69" s="60"/>
      <c r="I69" s="61"/>
      <c r="J69" s="83"/>
      <c r="K69" s="89" t="s">
        <v>2</v>
      </c>
      <c r="L69" s="113">
        <v>2</v>
      </c>
      <c r="M69" s="114">
        <v>1</v>
      </c>
      <c r="N69" s="115">
        <f>+L69*M69</f>
        <v>2</v>
      </c>
      <c r="O69" s="115">
        <v>1</v>
      </c>
      <c r="P69" s="116">
        <f>+L69*O69</f>
        <v>2</v>
      </c>
      <c r="Q69" s="8"/>
      <c r="R69" s="10"/>
      <c r="S69" s="784" t="str">
        <f>+IF(R73="INACEPTABLE","PENALIZACIÓN","ACEPTABLE")</f>
        <v>PENALIZACIÓN</v>
      </c>
    </row>
    <row r="70" spans="1:30" x14ac:dyDescent="0.25">
      <c r="A70" s="11"/>
      <c r="B70" s="8"/>
      <c r="C70" s="8"/>
      <c r="D70" s="8"/>
      <c r="E70" s="58" t="s">
        <v>160</v>
      </c>
      <c r="F70" s="719" t="s">
        <v>121</v>
      </c>
      <c r="G70" s="720"/>
      <c r="H70" s="720"/>
      <c r="I70" s="721"/>
      <c r="J70" s="84"/>
      <c r="K70" s="89" t="s">
        <v>2</v>
      </c>
      <c r="L70" s="96">
        <v>5</v>
      </c>
      <c r="M70" s="55">
        <v>0</v>
      </c>
      <c r="N70" s="30">
        <f t="shared" ref="N70:N72" si="9">+L70*M70</f>
        <v>0</v>
      </c>
      <c r="O70" s="30">
        <v>1</v>
      </c>
      <c r="P70" s="89">
        <f t="shared" ref="P70:P72" si="10">+L70*O70</f>
        <v>5</v>
      </c>
      <c r="Q70" s="90"/>
      <c r="R70" s="103"/>
      <c r="S70" s="785"/>
    </row>
    <row r="71" spans="1:30" x14ac:dyDescent="0.25">
      <c r="A71" s="11"/>
      <c r="B71" s="8"/>
      <c r="C71" s="8"/>
      <c r="D71" s="8"/>
      <c r="E71" s="57" t="s">
        <v>161</v>
      </c>
      <c r="F71" s="56" t="s">
        <v>313</v>
      </c>
      <c r="G71" s="59"/>
      <c r="H71" s="60"/>
      <c r="I71" s="61"/>
      <c r="J71" s="83"/>
      <c r="K71" s="89" t="s">
        <v>2</v>
      </c>
      <c r="L71" s="96">
        <v>3</v>
      </c>
      <c r="M71" s="55">
        <v>1</v>
      </c>
      <c r="N71" s="30">
        <f t="shared" si="9"/>
        <v>3</v>
      </c>
      <c r="O71" s="30">
        <v>1</v>
      </c>
      <c r="P71" s="89">
        <f t="shared" si="10"/>
        <v>3</v>
      </c>
      <c r="Q71" s="90"/>
      <c r="R71" s="103"/>
      <c r="S71" s="785"/>
    </row>
    <row r="72" spans="1:30" x14ac:dyDescent="0.25">
      <c r="A72" s="11"/>
      <c r="B72" s="8"/>
      <c r="C72" s="8"/>
      <c r="D72" s="8"/>
      <c r="E72" s="58" t="s">
        <v>314</v>
      </c>
      <c r="F72" s="719" t="s">
        <v>124</v>
      </c>
      <c r="G72" s="720"/>
      <c r="H72" s="720"/>
      <c r="I72" s="721"/>
      <c r="J72" s="84"/>
      <c r="K72" s="89" t="s">
        <v>2</v>
      </c>
      <c r="L72" s="96">
        <v>3</v>
      </c>
      <c r="M72" s="55">
        <v>1</v>
      </c>
      <c r="N72" s="30">
        <f t="shared" si="9"/>
        <v>3</v>
      </c>
      <c r="O72" s="30">
        <v>1</v>
      </c>
      <c r="P72" s="89">
        <f t="shared" si="10"/>
        <v>3</v>
      </c>
      <c r="Q72" s="722" t="s">
        <v>215</v>
      </c>
      <c r="R72" s="723"/>
      <c r="S72" s="785"/>
    </row>
    <row r="73" spans="1:30" ht="15.75" thickBot="1" x14ac:dyDescent="0.3">
      <c r="A73" s="12"/>
      <c r="B73" s="13"/>
      <c r="C73" s="13"/>
      <c r="D73" s="13"/>
      <c r="E73" s="13"/>
      <c r="F73" s="13"/>
      <c r="G73" s="13"/>
      <c r="H73" s="13"/>
      <c r="I73" s="13"/>
      <c r="J73" s="13"/>
      <c r="K73" s="13"/>
      <c r="L73" s="13"/>
      <c r="M73" s="358" t="s">
        <v>174</v>
      </c>
      <c r="N73" s="98">
        <f>SUM(N69:N72)</f>
        <v>8</v>
      </c>
      <c r="O73" s="358" t="s">
        <v>175</v>
      </c>
      <c r="P73" s="99">
        <f>SUM(P69:P72)</f>
        <v>13</v>
      </c>
      <c r="Q73" s="130">
        <f>+N73/P73*10</f>
        <v>6.1538461538461542</v>
      </c>
      <c r="R73" s="131" t="str">
        <f>+IF(Q73&lt;7,"INACEPTABLE","ACEPTABLE")</f>
        <v>INACEPTABLE</v>
      </c>
      <c r="S73" s="786"/>
    </row>
    <row r="74" spans="1:30" ht="15.75" thickBot="1" x14ac:dyDescent="0.3"/>
    <row r="75" spans="1:30" ht="15.75" thickBot="1" x14ac:dyDescent="0.3">
      <c r="A75" s="803" t="s">
        <v>163</v>
      </c>
      <c r="B75" s="804"/>
      <c r="C75" s="804"/>
      <c r="D75" s="804"/>
      <c r="E75" s="804"/>
      <c r="F75" s="804"/>
      <c r="G75" s="804"/>
      <c r="H75" s="804"/>
      <c r="I75" s="804"/>
      <c r="J75" s="804"/>
      <c r="K75" s="804"/>
      <c r="L75" s="804"/>
      <c r="M75" s="804"/>
      <c r="N75" s="804"/>
      <c r="O75" s="804"/>
      <c r="P75" s="804"/>
      <c r="Q75" s="804"/>
      <c r="R75" s="805"/>
    </row>
    <row r="76" spans="1:30" ht="22.5" customHeight="1" thickBot="1" x14ac:dyDescent="0.3"/>
    <row r="77" spans="1:30" x14ac:dyDescent="0.25">
      <c r="A77" s="264" t="s">
        <v>293</v>
      </c>
      <c r="B77" s="5"/>
      <c r="C77" s="5"/>
      <c r="D77" s="5"/>
      <c r="E77" s="51"/>
      <c r="F77" s="5"/>
      <c r="G77" s="5"/>
      <c r="H77" s="5"/>
      <c r="I77" s="5"/>
      <c r="J77" s="5"/>
      <c r="K77" s="5"/>
      <c r="L77" s="262"/>
      <c r="M77" s="5"/>
      <c r="N77" s="5"/>
      <c r="O77" s="5"/>
      <c r="P77" s="15"/>
      <c r="Q77" s="15"/>
      <c r="R77" s="6"/>
    </row>
    <row r="78" spans="1:30" x14ac:dyDescent="0.25">
      <c r="A78" s="11"/>
      <c r="B78" s="8"/>
      <c r="C78" s="8"/>
      <c r="D78" s="8"/>
      <c r="E78" s="8"/>
      <c r="F78" s="8"/>
      <c r="G78" s="8"/>
      <c r="H78" s="8"/>
      <c r="I78" s="8"/>
      <c r="J78" s="24" t="s">
        <v>164</v>
      </c>
      <c r="K78" s="361" t="s">
        <v>165</v>
      </c>
      <c r="L78" s="90"/>
      <c r="M78" s="8"/>
      <c r="N78" s="8"/>
      <c r="O78" s="8"/>
      <c r="P78" s="8"/>
      <c r="Q78" s="8"/>
      <c r="R78" s="10"/>
    </row>
    <row r="79" spans="1:30" x14ac:dyDescent="0.25">
      <c r="A79" s="11"/>
      <c r="B79" s="8"/>
      <c r="C79" s="8"/>
      <c r="D79" s="8"/>
      <c r="E79" s="57" t="s">
        <v>278</v>
      </c>
      <c r="F79" s="56" t="s">
        <v>111</v>
      </c>
      <c r="G79" s="59"/>
      <c r="H79" s="60"/>
      <c r="I79" s="61"/>
      <c r="J79" s="55">
        <v>30</v>
      </c>
      <c r="K79" s="135">
        <v>30</v>
      </c>
      <c r="L79" s="90"/>
      <c r="M79" s="8"/>
      <c r="N79" s="8"/>
      <c r="O79" s="8"/>
      <c r="P79" s="8"/>
      <c r="Q79" s="8"/>
      <c r="R79" s="10"/>
    </row>
    <row r="80" spans="1:30" ht="14.25" customHeight="1" x14ac:dyDescent="0.25">
      <c r="A80" s="11"/>
      <c r="B80" s="8"/>
      <c r="C80" s="8"/>
      <c r="D80" s="8"/>
      <c r="E80" s="58" t="s">
        <v>279</v>
      </c>
      <c r="F80" s="719" t="s">
        <v>145</v>
      </c>
      <c r="G80" s="720"/>
      <c r="H80" s="720"/>
      <c r="I80" s="721"/>
      <c r="J80" s="55">
        <v>30</v>
      </c>
      <c r="K80" s="135">
        <v>30</v>
      </c>
      <c r="L80" s="90"/>
      <c r="M80" s="8"/>
      <c r="N80" s="8"/>
      <c r="O80" s="8"/>
      <c r="P80" s="54"/>
      <c r="Q80" s="8"/>
      <c r="R80" s="10"/>
    </row>
    <row r="81" spans="1:18" ht="14.25" customHeight="1" x14ac:dyDescent="0.25">
      <c r="A81" s="11"/>
      <c r="B81" s="8"/>
      <c r="C81" s="8"/>
      <c r="D81" s="8"/>
      <c r="E81" s="57" t="s">
        <v>280</v>
      </c>
      <c r="F81" s="56" t="s">
        <v>144</v>
      </c>
      <c r="G81" s="59"/>
      <c r="H81" s="60"/>
      <c r="I81" s="61"/>
      <c r="J81" s="55">
        <v>30</v>
      </c>
      <c r="K81" s="135">
        <v>30</v>
      </c>
      <c r="L81" s="90"/>
      <c r="M81" s="8"/>
      <c r="N81" s="8"/>
      <c r="O81" s="8"/>
      <c r="P81" s="8"/>
      <c r="Q81" s="8"/>
      <c r="R81" s="10"/>
    </row>
    <row r="82" spans="1:18" ht="14.25" customHeight="1" x14ac:dyDescent="0.25">
      <c r="A82" s="11"/>
      <c r="B82" s="8"/>
      <c r="C82" s="8"/>
      <c r="D82" s="8"/>
      <c r="E82" s="58" t="s">
        <v>281</v>
      </c>
      <c r="F82" s="719" t="s">
        <v>112</v>
      </c>
      <c r="G82" s="720"/>
      <c r="H82" s="720"/>
      <c r="I82" s="721"/>
      <c r="J82" s="55">
        <v>30</v>
      </c>
      <c r="K82" s="135">
        <v>30</v>
      </c>
      <c r="L82" s="90"/>
      <c r="M82" s="8"/>
      <c r="N82" s="8"/>
      <c r="O82" s="8"/>
      <c r="P82" s="8"/>
      <c r="Q82" s="8"/>
      <c r="R82" s="10"/>
    </row>
    <row r="83" spans="1:18" ht="14.25" customHeight="1" thickBot="1" x14ac:dyDescent="0.3">
      <c r="A83" s="11"/>
      <c r="B83" s="8"/>
      <c r="C83" s="8"/>
      <c r="D83" s="8"/>
      <c r="E83" s="57" t="s">
        <v>282</v>
      </c>
      <c r="F83" s="56" t="s">
        <v>114</v>
      </c>
      <c r="G83" s="59"/>
      <c r="H83" s="60"/>
      <c r="I83" s="61"/>
      <c r="J83" s="55">
        <v>30</v>
      </c>
      <c r="K83" s="135">
        <v>30</v>
      </c>
      <c r="L83" s="90"/>
      <c r="M83" s="8"/>
      <c r="N83" s="8"/>
      <c r="O83" s="8"/>
      <c r="P83" s="8"/>
      <c r="Q83" s="8"/>
      <c r="R83" s="10"/>
    </row>
    <row r="84" spans="1:18" ht="14.25" customHeight="1" thickBot="1" x14ac:dyDescent="0.3">
      <c r="A84" s="11"/>
      <c r="B84" s="8"/>
      <c r="C84" s="8"/>
      <c r="D84" s="8"/>
      <c r="E84" s="58" t="s">
        <v>283</v>
      </c>
      <c r="F84" s="719" t="s">
        <v>115</v>
      </c>
      <c r="G84" s="720"/>
      <c r="H84" s="720"/>
      <c r="I84" s="721"/>
      <c r="J84" s="55">
        <v>30</v>
      </c>
      <c r="K84" s="135">
        <v>30</v>
      </c>
      <c r="L84" s="90"/>
      <c r="M84" s="8"/>
      <c r="N84" s="8"/>
      <c r="O84" s="274" t="s">
        <v>304</v>
      </c>
      <c r="P84" s="272">
        <f>+K90/J90</f>
        <v>1</v>
      </c>
      <c r="Q84" s="273" t="str">
        <f>+IF(P84&lt;1,"INACEPTABLE","ACEPTABLE")</f>
        <v>ACEPTABLE</v>
      </c>
      <c r="R84" s="10"/>
    </row>
    <row r="85" spans="1:18" ht="14.25" customHeight="1" x14ac:dyDescent="0.25">
      <c r="A85" s="11"/>
      <c r="B85" s="8"/>
      <c r="C85" s="8"/>
      <c r="D85" s="8"/>
      <c r="E85" s="57" t="s">
        <v>284</v>
      </c>
      <c r="F85" s="56" t="s">
        <v>117</v>
      </c>
      <c r="G85" s="59"/>
      <c r="H85" s="60"/>
      <c r="I85" s="61"/>
      <c r="J85" s="55">
        <v>30</v>
      </c>
      <c r="K85" s="135">
        <v>30</v>
      </c>
      <c r="L85" s="90"/>
      <c r="M85" s="8"/>
      <c r="N85" s="8"/>
      <c r="O85" s="8"/>
      <c r="P85" s="8"/>
      <c r="Q85" s="8"/>
      <c r="R85" s="10"/>
    </row>
    <row r="86" spans="1:18" ht="14.25" customHeight="1" x14ac:dyDescent="0.25">
      <c r="A86" s="11"/>
      <c r="B86" s="8"/>
      <c r="C86" s="8"/>
      <c r="D86" s="8"/>
      <c r="E86" s="58" t="s">
        <v>285</v>
      </c>
      <c r="F86" s="719" t="s">
        <v>146</v>
      </c>
      <c r="G86" s="720"/>
      <c r="H86" s="720"/>
      <c r="I86" s="721"/>
      <c r="J86" s="55">
        <v>30</v>
      </c>
      <c r="K86" s="135">
        <v>30</v>
      </c>
      <c r="L86" s="90"/>
      <c r="M86" s="8"/>
      <c r="N86" s="8"/>
      <c r="O86" s="8"/>
      <c r="P86" s="8"/>
      <c r="Q86" s="8"/>
      <c r="R86" s="10"/>
    </row>
    <row r="87" spans="1:18" ht="14.25" customHeight="1" x14ac:dyDescent="0.25">
      <c r="A87" s="11"/>
      <c r="B87" s="8"/>
      <c r="C87" s="8"/>
      <c r="D87" s="8"/>
      <c r="E87" s="57" t="s">
        <v>286</v>
      </c>
      <c r="F87" s="56" t="s">
        <v>120</v>
      </c>
      <c r="G87" s="59"/>
      <c r="H87" s="60"/>
      <c r="I87" s="61"/>
      <c r="J87" s="55">
        <v>30</v>
      </c>
      <c r="K87" s="135">
        <v>30</v>
      </c>
      <c r="L87" s="90"/>
      <c r="M87" s="8"/>
      <c r="N87" s="8"/>
      <c r="O87" s="8"/>
      <c r="P87" s="8"/>
      <c r="Q87" s="8"/>
      <c r="R87" s="10"/>
    </row>
    <row r="88" spans="1:18" s="379" customFormat="1" ht="14.25" customHeight="1" x14ac:dyDescent="0.25">
      <c r="A88" s="390"/>
      <c r="B88" s="387"/>
      <c r="C88" s="387"/>
      <c r="D88" s="387"/>
      <c r="E88" s="436" t="s">
        <v>287</v>
      </c>
      <c r="F88" s="719" t="s">
        <v>268</v>
      </c>
      <c r="G88" s="720"/>
      <c r="H88" s="720"/>
      <c r="I88" s="721"/>
      <c r="J88" s="433">
        <v>30</v>
      </c>
      <c r="K88" s="513">
        <v>30</v>
      </c>
      <c r="L88" s="467"/>
      <c r="M88" s="387"/>
      <c r="N88" s="387"/>
      <c r="O88" s="387"/>
      <c r="P88" s="387"/>
      <c r="Q88" s="387"/>
      <c r="R88" s="389"/>
    </row>
    <row r="89" spans="1:18" ht="14.25" customHeight="1" x14ac:dyDescent="0.25">
      <c r="A89" s="11"/>
      <c r="B89" s="8"/>
      <c r="C89" s="8"/>
      <c r="D89" s="8"/>
      <c r="E89" s="435" t="s">
        <v>288</v>
      </c>
      <c r="F89" s="434" t="s">
        <v>267</v>
      </c>
      <c r="G89" s="437"/>
      <c r="H89" s="438"/>
      <c r="I89" s="439"/>
      <c r="J89" s="55">
        <v>30</v>
      </c>
      <c r="K89" s="135">
        <v>30</v>
      </c>
      <c r="L89" s="90"/>
      <c r="M89" s="8"/>
      <c r="N89" s="8"/>
      <c r="O89" s="8"/>
      <c r="P89" s="54"/>
      <c r="Q89" s="8"/>
      <c r="R89" s="10"/>
    </row>
    <row r="90" spans="1:18" ht="14.25" customHeight="1" x14ac:dyDescent="0.25">
      <c r="A90" s="11"/>
      <c r="B90" s="8"/>
      <c r="C90" s="8"/>
      <c r="D90" s="8"/>
      <c r="E90" s="436" t="s">
        <v>289</v>
      </c>
      <c r="F90" s="719" t="s">
        <v>147</v>
      </c>
      <c r="G90" s="720"/>
      <c r="H90" s="720"/>
      <c r="I90" s="721"/>
      <c r="J90" s="55">
        <v>30</v>
      </c>
      <c r="K90" s="135">
        <v>30</v>
      </c>
      <c r="L90" s="90"/>
      <c r="M90" s="8"/>
      <c r="N90" s="8"/>
      <c r="O90" s="8"/>
      <c r="P90" s="8"/>
      <c r="Q90" s="8"/>
      <c r="R90" s="10"/>
    </row>
    <row r="91" spans="1:18" ht="14.25" customHeight="1" x14ac:dyDescent="0.25">
      <c r="A91" s="11"/>
      <c r="B91" s="8"/>
      <c r="C91" s="8"/>
      <c r="D91" s="8"/>
      <c r="E91" s="435" t="s">
        <v>290</v>
      </c>
      <c r="F91" s="812" t="s">
        <v>126</v>
      </c>
      <c r="G91" s="813"/>
      <c r="H91" s="813"/>
      <c r="I91" s="814"/>
      <c r="J91" s="55">
        <v>30</v>
      </c>
      <c r="K91" s="135">
        <v>30</v>
      </c>
      <c r="L91" s="809" t="s">
        <v>166</v>
      </c>
      <c r="M91" s="810"/>
      <c r="N91" s="810"/>
      <c r="O91" s="810"/>
      <c r="P91" s="810"/>
      <c r="Q91" s="810"/>
      <c r="R91" s="847"/>
    </row>
    <row r="92" spans="1:18" ht="14.25" customHeight="1" x14ac:dyDescent="0.25">
      <c r="A92" s="11"/>
      <c r="B92" s="8"/>
      <c r="C92" s="8"/>
      <c r="D92" s="8"/>
      <c r="E92" s="436" t="s">
        <v>291</v>
      </c>
      <c r="F92" s="916" t="s">
        <v>127</v>
      </c>
      <c r="G92" s="917"/>
      <c r="H92" s="918"/>
      <c r="I92" s="919"/>
      <c r="J92" s="55">
        <v>30</v>
      </c>
      <c r="K92" s="135">
        <v>30</v>
      </c>
      <c r="L92" s="809"/>
      <c r="M92" s="810"/>
      <c r="N92" s="810"/>
      <c r="O92" s="810"/>
      <c r="P92" s="810"/>
      <c r="Q92" s="810"/>
      <c r="R92" s="847"/>
    </row>
    <row r="93" spans="1:18" x14ac:dyDescent="0.25">
      <c r="A93" s="11"/>
      <c r="B93" s="8"/>
      <c r="C93" s="8"/>
      <c r="D93" s="8"/>
      <c r="E93" s="795" t="s">
        <v>167</v>
      </c>
      <c r="F93" s="795"/>
      <c r="G93" s="795"/>
      <c r="H93" s="795"/>
      <c r="I93" s="795"/>
      <c r="J93" s="139">
        <f>SUM(J79:J92)</f>
        <v>420</v>
      </c>
      <c r="K93" s="140">
        <f>SUM(K79:K92)</f>
        <v>420</v>
      </c>
      <c r="L93" s="90"/>
      <c r="M93" s="8"/>
      <c r="N93" s="8"/>
      <c r="O93" s="8"/>
      <c r="P93" s="8"/>
      <c r="Q93" s="8"/>
      <c r="R93" s="10"/>
    </row>
    <row r="94" spans="1:18" ht="22.5" customHeight="1" thickBot="1" x14ac:dyDescent="0.3">
      <c r="A94" s="12"/>
      <c r="B94" s="13"/>
      <c r="C94" s="13"/>
      <c r="D94" s="13"/>
      <c r="E94" s="13"/>
      <c r="F94" s="13"/>
      <c r="G94" s="13"/>
      <c r="H94" s="13"/>
      <c r="I94" s="13"/>
      <c r="J94" s="13"/>
      <c r="K94" s="13"/>
      <c r="L94" s="13"/>
      <c r="M94" s="13"/>
      <c r="N94" s="13"/>
      <c r="O94" s="13"/>
      <c r="P94" s="13"/>
      <c r="Q94" s="13"/>
      <c r="R94" s="14"/>
    </row>
    <row r="95" spans="1:18" ht="22.5" customHeight="1" thickBot="1" x14ac:dyDescent="0.3"/>
    <row r="96" spans="1:18" x14ac:dyDescent="0.25">
      <c r="A96" s="264" t="s">
        <v>294</v>
      </c>
      <c r="B96" s="5"/>
      <c r="C96" s="5"/>
      <c r="D96" s="5"/>
      <c r="E96" s="51"/>
      <c r="F96" s="5"/>
      <c r="G96" s="5"/>
      <c r="H96" s="5"/>
      <c r="I96" s="5"/>
      <c r="J96" s="5"/>
      <c r="K96" s="5"/>
      <c r="L96" s="136"/>
      <c r="M96" s="86"/>
      <c r="N96" s="86"/>
      <c r="O96" s="86"/>
      <c r="P96" s="137"/>
      <c r="Q96" s="137"/>
      <c r="R96" s="138"/>
    </row>
    <row r="97" spans="1:18" x14ac:dyDescent="0.25">
      <c r="J97" s="24" t="s">
        <v>164</v>
      </c>
      <c r="K97" s="361" t="s">
        <v>165</v>
      </c>
      <c r="L97" s="90"/>
      <c r="M97" s="8"/>
      <c r="N97" s="8"/>
      <c r="O97" s="8"/>
      <c r="P97" s="8"/>
      <c r="Q97" s="8"/>
      <c r="R97" s="103"/>
    </row>
    <row r="98" spans="1:18" x14ac:dyDescent="0.25">
      <c r="E98" s="57" t="s">
        <v>149</v>
      </c>
      <c r="F98" s="56" t="s">
        <v>113</v>
      </c>
      <c r="G98" s="59"/>
      <c r="H98" s="60"/>
      <c r="I98" s="61"/>
      <c r="J98" s="55">
        <v>4</v>
      </c>
      <c r="K98" s="135">
        <v>4</v>
      </c>
      <c r="L98" s="90"/>
      <c r="M98" s="8"/>
      <c r="N98" s="8"/>
      <c r="O98" s="8"/>
      <c r="P98" s="8"/>
      <c r="Q98" s="8"/>
      <c r="R98" s="103"/>
    </row>
    <row r="99" spans="1:18" ht="14.25" customHeight="1" thickBot="1" x14ac:dyDescent="0.3">
      <c r="E99" s="58" t="s">
        <v>150</v>
      </c>
      <c r="F99" s="719" t="s">
        <v>116</v>
      </c>
      <c r="G99" s="720"/>
      <c r="H99" s="720"/>
      <c r="I99" s="721"/>
      <c r="J99" s="55">
        <v>4</v>
      </c>
      <c r="K99" s="135">
        <v>4</v>
      </c>
      <c r="L99" s="90"/>
      <c r="M99" s="8"/>
      <c r="N99" s="8"/>
      <c r="O99" s="8"/>
      <c r="P99" s="8"/>
      <c r="Q99" s="8"/>
      <c r="R99" s="103"/>
    </row>
    <row r="100" spans="1:18" ht="14.25" customHeight="1" thickBot="1" x14ac:dyDescent="0.3">
      <c r="E100" s="57" t="s">
        <v>151</v>
      </c>
      <c r="F100" s="812" t="s">
        <v>118</v>
      </c>
      <c r="G100" s="813"/>
      <c r="H100" s="813"/>
      <c r="I100" s="814"/>
      <c r="J100" s="55">
        <v>4</v>
      </c>
      <c r="K100" s="135">
        <v>2</v>
      </c>
      <c r="L100" s="90"/>
      <c r="M100" s="8"/>
      <c r="N100" s="8"/>
      <c r="O100" s="274" t="s">
        <v>303</v>
      </c>
      <c r="P100" s="272">
        <f>+K104/J104</f>
        <v>0.91666666666666663</v>
      </c>
      <c r="Q100" s="273" t="str">
        <f>+IF(P100&lt;1,"INACEPTABLE","ACEPTABLE")</f>
        <v>INACEPTABLE</v>
      </c>
      <c r="R100" s="103"/>
    </row>
    <row r="101" spans="1:18" ht="14.25" customHeight="1" x14ac:dyDescent="0.25">
      <c r="E101" s="58" t="s">
        <v>152</v>
      </c>
      <c r="F101" s="719" t="s">
        <v>141</v>
      </c>
      <c r="G101" s="720"/>
      <c r="H101" s="720"/>
      <c r="I101" s="721"/>
      <c r="J101" s="55">
        <v>4</v>
      </c>
      <c r="K101" s="135">
        <v>4</v>
      </c>
      <c r="L101" s="90"/>
      <c r="M101" s="8"/>
      <c r="N101" s="8"/>
      <c r="O101" s="8"/>
      <c r="P101" s="8"/>
      <c r="Q101" s="8"/>
      <c r="R101" s="103"/>
    </row>
    <row r="102" spans="1:18" ht="14.25" customHeight="1" x14ac:dyDescent="0.25">
      <c r="E102" s="57" t="s">
        <v>153</v>
      </c>
      <c r="F102" s="812" t="s">
        <v>444</v>
      </c>
      <c r="G102" s="813"/>
      <c r="H102" s="813"/>
      <c r="I102" s="814"/>
      <c r="J102" s="55">
        <v>4</v>
      </c>
      <c r="K102" s="135">
        <v>4</v>
      </c>
      <c r="L102" s="90"/>
      <c r="M102" s="8"/>
      <c r="N102" s="8"/>
      <c r="O102" s="8"/>
      <c r="P102" s="8"/>
      <c r="Q102" s="8"/>
      <c r="R102" s="103"/>
    </row>
    <row r="103" spans="1:18" ht="14.25" customHeight="1" x14ac:dyDescent="0.25">
      <c r="E103" s="436" t="s">
        <v>154</v>
      </c>
      <c r="F103" s="719" t="s">
        <v>142</v>
      </c>
      <c r="G103" s="720"/>
      <c r="H103" s="720"/>
      <c r="I103" s="721"/>
      <c r="J103" s="55">
        <v>4</v>
      </c>
      <c r="K103" s="135">
        <v>4</v>
      </c>
      <c r="L103" s="809"/>
      <c r="M103" s="810"/>
      <c r="N103" s="810"/>
      <c r="O103" s="810"/>
      <c r="P103" s="810"/>
      <c r="Q103" s="810"/>
      <c r="R103" s="811"/>
    </row>
    <row r="104" spans="1:18" ht="15.75" thickBot="1" x14ac:dyDescent="0.3">
      <c r="E104" s="841" t="s">
        <v>167</v>
      </c>
      <c r="F104" s="841"/>
      <c r="G104" s="841"/>
      <c r="H104" s="841"/>
      <c r="I104" s="841"/>
      <c r="J104" s="139">
        <f>SUM(J98:J103)</f>
        <v>24</v>
      </c>
      <c r="K104" s="140">
        <f>SUM(K98:K103)</f>
        <v>22</v>
      </c>
      <c r="L104" s="90"/>
      <c r="M104" s="8"/>
      <c r="N104" s="8"/>
      <c r="O104" s="8"/>
      <c r="P104" s="8"/>
      <c r="Q104" s="8"/>
      <c r="R104" s="103"/>
    </row>
    <row r="105" spans="1:18" x14ac:dyDescent="0.25">
      <c r="A105" s="265" t="s">
        <v>292</v>
      </c>
      <c r="B105" s="86"/>
      <c r="C105" s="86"/>
      <c r="D105" s="86"/>
      <c r="E105" s="87"/>
      <c r="F105" s="86"/>
      <c r="G105" s="86"/>
      <c r="H105" s="86"/>
      <c r="I105" s="86"/>
      <c r="J105" s="86"/>
      <c r="K105" s="138"/>
      <c r="L105" s="136"/>
      <c r="M105" s="86"/>
      <c r="N105" s="86"/>
      <c r="O105" s="86"/>
      <c r="P105" s="137"/>
      <c r="Q105" s="137"/>
      <c r="R105" s="138"/>
    </row>
    <row r="106" spans="1:18" x14ac:dyDescent="0.25">
      <c r="A106" s="90"/>
      <c r="B106" s="8"/>
      <c r="C106" s="8"/>
      <c r="D106" s="8"/>
      <c r="E106" s="8"/>
      <c r="F106" s="8"/>
      <c r="G106" s="8"/>
      <c r="H106" s="8"/>
      <c r="I106" s="8"/>
      <c r="J106" s="24" t="s">
        <v>164</v>
      </c>
      <c r="K106" s="142" t="s">
        <v>165</v>
      </c>
      <c r="L106" s="809" t="s">
        <v>166</v>
      </c>
      <c r="M106" s="810"/>
      <c r="N106" s="810"/>
      <c r="O106" s="810"/>
      <c r="P106" s="810"/>
      <c r="Q106" s="810"/>
      <c r="R106" s="811"/>
    </row>
    <row r="107" spans="1:18" x14ac:dyDescent="0.25">
      <c r="A107" s="90"/>
      <c r="B107" s="8"/>
      <c r="C107" s="8"/>
      <c r="D107" s="8"/>
      <c r="E107" s="57" t="s">
        <v>156</v>
      </c>
      <c r="F107" s="56" t="s">
        <v>125</v>
      </c>
      <c r="G107" s="59"/>
      <c r="H107" s="60"/>
      <c r="I107" s="61"/>
      <c r="J107" s="55">
        <v>1</v>
      </c>
      <c r="K107" s="143">
        <v>1</v>
      </c>
      <c r="L107" s="809"/>
      <c r="M107" s="810"/>
      <c r="N107" s="810"/>
      <c r="O107" s="810"/>
      <c r="P107" s="810"/>
      <c r="Q107" s="810"/>
      <c r="R107" s="811"/>
    </row>
    <row r="108" spans="1:18" ht="19.5" customHeight="1" thickBot="1" x14ac:dyDescent="0.3">
      <c r="A108" s="90"/>
      <c r="B108" s="8"/>
      <c r="C108" s="8"/>
      <c r="D108" s="8"/>
      <c r="E108" s="58" t="s">
        <v>157</v>
      </c>
      <c r="F108" s="719" t="s">
        <v>143</v>
      </c>
      <c r="G108" s="720"/>
      <c r="H108" s="720"/>
      <c r="I108" s="721"/>
      <c r="J108" s="55">
        <v>1</v>
      </c>
      <c r="K108" s="143">
        <v>1</v>
      </c>
      <c r="L108" s="90"/>
      <c r="M108" s="8"/>
      <c r="N108" s="8"/>
      <c r="O108" s="8"/>
      <c r="P108" s="8"/>
      <c r="Q108" s="8"/>
      <c r="R108" s="103"/>
    </row>
    <row r="109" spans="1:18" ht="21.75" customHeight="1" thickBot="1" x14ac:dyDescent="0.3">
      <c r="A109" s="90"/>
      <c r="B109" s="8"/>
      <c r="C109" s="8"/>
      <c r="D109" s="8"/>
      <c r="E109" s="57" t="s">
        <v>158</v>
      </c>
      <c r="F109" s="812" t="s">
        <v>477</v>
      </c>
      <c r="G109" s="813"/>
      <c r="H109" s="813"/>
      <c r="I109" s="814"/>
      <c r="J109" s="55">
        <v>1</v>
      </c>
      <c r="K109" s="143">
        <v>1</v>
      </c>
      <c r="L109" s="90"/>
      <c r="M109" s="8"/>
      <c r="N109" s="8"/>
      <c r="O109" s="274" t="s">
        <v>302</v>
      </c>
      <c r="P109" s="272">
        <f>+K110/J110</f>
        <v>1</v>
      </c>
      <c r="Q109" s="273" t="str">
        <f>+IF(P109&lt;1,"INACEPTABLE","ACEPTABLE")</f>
        <v>ACEPTABLE</v>
      </c>
      <c r="R109" s="103"/>
    </row>
    <row r="110" spans="1:18" ht="15.75" thickBot="1" x14ac:dyDescent="0.3">
      <c r="A110" s="91"/>
      <c r="B110" s="92"/>
      <c r="C110" s="92"/>
      <c r="D110" s="92"/>
      <c r="E110" s="802" t="s">
        <v>167</v>
      </c>
      <c r="F110" s="802"/>
      <c r="G110" s="802"/>
      <c r="H110" s="802"/>
      <c r="I110" s="802"/>
      <c r="J110" s="141">
        <f>SUM(J107:J109)</f>
        <v>3</v>
      </c>
      <c r="K110" s="144">
        <f>SUM(K107:K109)</f>
        <v>3</v>
      </c>
      <c r="L110" s="91"/>
      <c r="M110" s="92"/>
      <c r="N110" s="92"/>
      <c r="O110" s="92"/>
      <c r="P110" s="92"/>
      <c r="Q110" s="92"/>
      <c r="R110" s="94"/>
    </row>
    <row r="111" spans="1:18" x14ac:dyDescent="0.25">
      <c r="K111" s="8"/>
      <c r="L111" s="8"/>
      <c r="M111" s="8"/>
      <c r="N111" s="8"/>
      <c r="O111" s="8"/>
      <c r="P111" s="8"/>
      <c r="Q111" s="8"/>
      <c r="R111" s="8"/>
    </row>
    <row r="112" spans="1:18" ht="15.75" thickBot="1" x14ac:dyDescent="0.3">
      <c r="K112" s="8"/>
      <c r="L112" s="8"/>
      <c r="M112" s="8"/>
      <c r="N112" s="8"/>
      <c r="O112" s="8"/>
      <c r="P112" s="8"/>
      <c r="Q112" s="8"/>
      <c r="R112" s="8"/>
    </row>
    <row r="113" spans="1:18" ht="15.75" thickBot="1" x14ac:dyDescent="0.3">
      <c r="A113" s="803" t="s">
        <v>168</v>
      </c>
      <c r="B113" s="804"/>
      <c r="C113" s="804"/>
      <c r="D113" s="804"/>
      <c r="E113" s="804"/>
      <c r="F113" s="804"/>
      <c r="G113" s="804"/>
      <c r="H113" s="804"/>
      <c r="I113" s="804"/>
      <c r="J113" s="804"/>
      <c r="K113" s="804"/>
      <c r="L113" s="804"/>
      <c r="M113" s="804"/>
      <c r="N113" s="804"/>
      <c r="O113" s="804"/>
      <c r="P113" s="804"/>
      <c r="Q113" s="804"/>
      <c r="R113" s="805"/>
    </row>
    <row r="114" spans="1:18" ht="15.75" thickBot="1" x14ac:dyDescent="0.3">
      <c r="K114" s="8"/>
      <c r="L114" s="8"/>
      <c r="M114" s="8"/>
      <c r="N114" s="8"/>
      <c r="O114" s="8"/>
      <c r="P114" s="8"/>
      <c r="Q114" s="8"/>
      <c r="R114" s="10"/>
    </row>
    <row r="115" spans="1:18" ht="18" x14ac:dyDescent="0.35">
      <c r="A115" s="263" t="s">
        <v>296</v>
      </c>
      <c r="B115" s="5"/>
      <c r="C115" s="5"/>
      <c r="D115" s="5"/>
      <c r="E115" s="51"/>
      <c r="F115" s="5"/>
      <c r="G115" s="5"/>
      <c r="H115" s="5"/>
      <c r="I115" s="5"/>
      <c r="J115" s="5"/>
      <c r="K115" s="6"/>
      <c r="L115" s="5"/>
      <c r="M115" s="5"/>
      <c r="N115" s="5"/>
      <c r="O115" s="5"/>
      <c r="P115" s="15"/>
      <c r="Q115" s="15"/>
      <c r="R115" s="6"/>
    </row>
    <row r="116" spans="1:18" x14ac:dyDescent="0.25">
      <c r="A116" s="64"/>
      <c r="B116" s="8" t="s">
        <v>169</v>
      </c>
      <c r="C116" s="8"/>
      <c r="D116" s="8"/>
      <c r="E116" s="62"/>
      <c r="F116" s="8"/>
      <c r="G116" s="8"/>
      <c r="H116" s="8"/>
      <c r="I116" s="8"/>
      <c r="J116" s="8"/>
      <c r="K116" s="10"/>
      <c r="L116" s="8"/>
      <c r="M116" s="8"/>
      <c r="N116" s="8"/>
      <c r="O116" s="8"/>
      <c r="P116" s="50"/>
      <c r="Q116" s="50"/>
      <c r="R116" s="10"/>
    </row>
    <row r="117" spans="1:18" ht="18.75" thickBot="1" x14ac:dyDescent="0.4">
      <c r="A117" s="11"/>
      <c r="B117" s="8" t="s">
        <v>297</v>
      </c>
      <c r="C117" s="8"/>
      <c r="D117" s="8"/>
      <c r="E117" s="8"/>
      <c r="F117" s="8"/>
      <c r="G117" s="8"/>
      <c r="H117" s="8"/>
      <c r="I117" s="8"/>
      <c r="J117" s="63"/>
      <c r="K117" s="65"/>
      <c r="L117" s="8"/>
      <c r="M117" s="8"/>
      <c r="N117" s="8"/>
      <c r="O117" s="8"/>
      <c r="P117" s="8"/>
      <c r="Q117" s="8"/>
      <c r="R117" s="10"/>
    </row>
    <row r="118" spans="1:18" ht="15.75" thickBot="1" x14ac:dyDescent="0.3">
      <c r="A118" s="11"/>
      <c r="B118" s="8" t="s">
        <v>298</v>
      </c>
      <c r="C118" s="8"/>
      <c r="D118" s="8"/>
      <c r="E118" s="8"/>
      <c r="F118" s="8"/>
      <c r="G118" s="8"/>
      <c r="H118" s="8"/>
      <c r="I118" s="8"/>
      <c r="J118" s="63"/>
      <c r="K118" s="275" t="s">
        <v>1</v>
      </c>
      <c r="L118" s="8"/>
      <c r="M118" s="8"/>
      <c r="N118" s="8"/>
      <c r="O118" s="8"/>
      <c r="P118" s="8"/>
      <c r="Q118" s="8"/>
      <c r="R118" s="10"/>
    </row>
    <row r="119" spans="1:18" ht="18" x14ac:dyDescent="0.35">
      <c r="A119" s="11"/>
      <c r="B119" s="8"/>
      <c r="C119" s="8"/>
      <c r="D119" s="8"/>
      <c r="E119" s="57" t="s">
        <v>159</v>
      </c>
      <c r="F119" s="56" t="s">
        <v>123</v>
      </c>
      <c r="G119" s="59"/>
      <c r="H119" s="60"/>
      <c r="I119" s="61"/>
      <c r="J119" s="83"/>
      <c r="K119" s="159" t="s">
        <v>2</v>
      </c>
      <c r="N119" s="266" t="s">
        <v>299</v>
      </c>
      <c r="O119" s="293">
        <v>1</v>
      </c>
      <c r="P119" s="267" t="str">
        <f>+IF(O119=1,"ACEPTABLE","PENALIZACIÓN")</f>
        <v>ACEPTABLE</v>
      </c>
      <c r="Q119" s="8"/>
      <c r="R119" s="10"/>
    </row>
    <row r="120" spans="1:18" ht="18" x14ac:dyDescent="0.35">
      <c r="A120" s="11"/>
      <c r="B120" s="8"/>
      <c r="C120" s="8"/>
      <c r="D120" s="8"/>
      <c r="E120" s="58" t="s">
        <v>160</v>
      </c>
      <c r="F120" s="719" t="s">
        <v>121</v>
      </c>
      <c r="G120" s="720"/>
      <c r="H120" s="720"/>
      <c r="I120" s="721"/>
      <c r="J120" s="84"/>
      <c r="K120" s="159" t="s">
        <v>2</v>
      </c>
      <c r="N120" s="268" t="s">
        <v>300</v>
      </c>
      <c r="O120" s="294">
        <v>0</v>
      </c>
      <c r="P120" s="269" t="str">
        <f>+IF(O120=1,"ACEPTABLE","PENALIZACIÓN")</f>
        <v>PENALIZACIÓN</v>
      </c>
      <c r="Q120" s="8"/>
      <c r="R120" s="10"/>
    </row>
    <row r="121" spans="1:18" ht="18.75" thickBot="1" x14ac:dyDescent="0.4">
      <c r="A121" s="11"/>
      <c r="B121" s="8"/>
      <c r="C121" s="8"/>
      <c r="D121" s="8"/>
      <c r="E121" s="57" t="s">
        <v>161</v>
      </c>
      <c r="F121" s="56" t="s">
        <v>124</v>
      </c>
      <c r="G121" s="59"/>
      <c r="H121" s="60"/>
      <c r="I121" s="61"/>
      <c r="J121" s="83"/>
      <c r="K121" s="159" t="s">
        <v>2</v>
      </c>
      <c r="N121" s="270" t="s">
        <v>301</v>
      </c>
      <c r="O121" s="295">
        <v>1</v>
      </c>
      <c r="P121" s="271" t="str">
        <f>+IF(O121=1,"ACEPTABLE","PENALIZACIÓN")</f>
        <v>ACEPTABLE</v>
      </c>
      <c r="Q121" s="8"/>
      <c r="R121" s="10"/>
    </row>
    <row r="122" spans="1:18" ht="15.75" thickBot="1" x14ac:dyDescent="0.3">
      <c r="A122" s="12"/>
      <c r="B122" s="13"/>
      <c r="C122" s="13"/>
      <c r="D122" s="13"/>
      <c r="E122" s="66"/>
      <c r="F122" s="67"/>
      <c r="G122" s="68"/>
      <c r="H122" s="69"/>
      <c r="I122" s="70"/>
      <c r="J122" s="71"/>
      <c r="K122" s="276"/>
      <c r="L122" s="52"/>
      <c r="M122" s="13"/>
      <c r="N122" s="13"/>
      <c r="O122" s="13"/>
      <c r="P122" s="13"/>
      <c r="Q122" s="13"/>
      <c r="R122" s="14"/>
    </row>
    <row r="123" spans="1:18" ht="15.75" thickBot="1" x14ac:dyDescent="0.3">
      <c r="A123" s="11"/>
      <c r="B123" s="8"/>
      <c r="C123" s="8"/>
      <c r="D123" s="8"/>
      <c r="E123" s="72"/>
      <c r="F123" s="44"/>
      <c r="G123" s="73"/>
      <c r="H123" s="73"/>
      <c r="I123" s="73"/>
      <c r="J123" s="74"/>
      <c r="K123" s="74"/>
      <c r="L123" s="20"/>
      <c r="M123" s="8"/>
      <c r="N123" s="8"/>
      <c r="O123" s="8"/>
      <c r="P123" s="8"/>
      <c r="Q123" s="8"/>
      <c r="R123" s="10"/>
    </row>
    <row r="124" spans="1:18" ht="18.75" thickBot="1" x14ac:dyDescent="0.4">
      <c r="A124" s="263" t="s">
        <v>295</v>
      </c>
      <c r="B124" s="5"/>
      <c r="C124" s="5"/>
      <c r="D124" s="5"/>
      <c r="E124" s="277"/>
      <c r="F124" s="177"/>
      <c r="G124" s="179"/>
      <c r="H124" s="179"/>
      <c r="I124" s="179"/>
      <c r="J124" s="278"/>
      <c r="K124" s="283"/>
      <c r="L124" s="180"/>
      <c r="M124" s="5"/>
      <c r="N124" s="5"/>
      <c r="O124" s="5"/>
      <c r="P124" s="5"/>
      <c r="Q124" s="5"/>
      <c r="R124" s="6"/>
    </row>
    <row r="125" spans="1:18" ht="15.75" thickBot="1" x14ac:dyDescent="0.3">
      <c r="A125" s="11"/>
      <c r="B125" s="8"/>
      <c r="C125" s="8"/>
      <c r="D125" s="8"/>
      <c r="E125" s="62"/>
      <c r="F125" s="8"/>
      <c r="G125" s="8"/>
      <c r="H125" s="8"/>
      <c r="I125" s="8"/>
      <c r="J125" s="8"/>
      <c r="K125" s="10"/>
      <c r="L125" s="8"/>
      <c r="M125" s="8"/>
      <c r="N125" s="8"/>
      <c r="O125" s="281" t="s">
        <v>307</v>
      </c>
      <c r="P125" s="282" t="s">
        <v>306</v>
      </c>
      <c r="Q125" s="282" t="s">
        <v>308</v>
      </c>
      <c r="R125" s="350" t="s">
        <v>214</v>
      </c>
    </row>
    <row r="126" spans="1:18" ht="16.5" customHeight="1" x14ac:dyDescent="0.35">
      <c r="A126" s="64"/>
      <c r="B126" s="796" t="s">
        <v>305</v>
      </c>
      <c r="C126" s="796"/>
      <c r="D126" s="796"/>
      <c r="E126" s="796"/>
      <c r="F126" s="796"/>
      <c r="G126" s="796"/>
      <c r="H126" s="796"/>
      <c r="I126" s="796"/>
      <c r="J126" s="796"/>
      <c r="K126" s="797"/>
      <c r="L126" s="8"/>
      <c r="M126" s="800" t="s">
        <v>309</v>
      </c>
      <c r="N126" s="801"/>
      <c r="O126" s="296">
        <v>5</v>
      </c>
      <c r="P126" s="297">
        <v>4</v>
      </c>
      <c r="Q126" s="297">
        <v>1</v>
      </c>
      <c r="R126" s="280" t="str">
        <f>+IF(Q126&gt;=1,"Penalización","Aceptable")</f>
        <v>Penalización</v>
      </c>
    </row>
    <row r="127" spans="1:18" ht="18.75" thickBot="1" x14ac:dyDescent="0.4">
      <c r="A127" s="11"/>
      <c r="B127" s="796"/>
      <c r="C127" s="796"/>
      <c r="D127" s="796"/>
      <c r="E127" s="796"/>
      <c r="F127" s="796"/>
      <c r="G127" s="796"/>
      <c r="H127" s="796"/>
      <c r="I127" s="796"/>
      <c r="J127" s="796"/>
      <c r="K127" s="797"/>
      <c r="L127" s="8"/>
      <c r="M127" s="793" t="s">
        <v>310</v>
      </c>
      <c r="N127" s="794"/>
      <c r="O127" s="295">
        <v>1</v>
      </c>
      <c r="P127" s="298">
        <v>1</v>
      </c>
      <c r="Q127" s="298">
        <v>0</v>
      </c>
      <c r="R127" s="279" t="str">
        <f>+IF(Q127&gt;=1,"Penalización","Aceptable")</f>
        <v>Aceptable</v>
      </c>
    </row>
    <row r="128" spans="1:18" ht="43.5" customHeight="1" thickBot="1" x14ac:dyDescent="0.3">
      <c r="A128" s="12"/>
      <c r="B128" s="798"/>
      <c r="C128" s="798"/>
      <c r="D128" s="798"/>
      <c r="E128" s="798"/>
      <c r="F128" s="798"/>
      <c r="G128" s="798"/>
      <c r="H128" s="798"/>
      <c r="I128" s="798"/>
      <c r="J128" s="798"/>
      <c r="K128" s="799"/>
      <c r="L128" s="52"/>
      <c r="M128" s="13"/>
      <c r="N128" s="13"/>
      <c r="O128" s="13"/>
      <c r="P128" s="13"/>
      <c r="Q128" s="13"/>
      <c r="R128" s="14"/>
    </row>
    <row r="129" spans="1:45" ht="15.75" thickBot="1" x14ac:dyDescent="0.3">
      <c r="A129" s="11"/>
      <c r="B129" s="8"/>
      <c r="C129" s="8"/>
      <c r="D129" s="8"/>
      <c r="E129" s="72"/>
      <c r="F129" s="44"/>
      <c r="G129" s="73"/>
      <c r="H129" s="73"/>
      <c r="I129" s="73"/>
      <c r="J129" s="74"/>
      <c r="K129" s="74"/>
      <c r="L129" s="20"/>
      <c r="M129" s="8"/>
      <c r="N129" s="8"/>
      <c r="O129" s="8"/>
      <c r="P129" s="8"/>
      <c r="Q129" s="8"/>
      <c r="R129" s="10"/>
    </row>
    <row r="130" spans="1:45" ht="15.75" thickBot="1" x14ac:dyDescent="0.3">
      <c r="A130" s="170" t="s">
        <v>218</v>
      </c>
      <c r="B130" s="5"/>
      <c r="C130" s="5"/>
      <c r="D130" s="5"/>
      <c r="E130" s="5"/>
      <c r="F130" s="5"/>
      <c r="G130" s="5"/>
      <c r="H130" s="5"/>
      <c r="I130" s="5"/>
      <c r="J130" s="5"/>
      <c r="K130" s="171" t="s">
        <v>1</v>
      </c>
      <c r="L130" s="156" t="s">
        <v>172</v>
      </c>
      <c r="M130" s="156" t="s">
        <v>1</v>
      </c>
      <c r="N130" s="156" t="s">
        <v>171</v>
      </c>
      <c r="O130" s="156" t="s">
        <v>173</v>
      </c>
      <c r="P130" s="157" t="s">
        <v>170</v>
      </c>
      <c r="Q130" s="808" t="s">
        <v>217</v>
      </c>
      <c r="R130" s="808"/>
      <c r="S130" s="125" t="s">
        <v>214</v>
      </c>
    </row>
    <row r="131" spans="1:45" x14ac:dyDescent="0.25">
      <c r="A131" s="11"/>
      <c r="B131" s="8"/>
      <c r="C131" s="8"/>
      <c r="D131" s="8"/>
      <c r="E131" s="299" t="s">
        <v>328</v>
      </c>
      <c r="F131" s="168" t="s">
        <v>216</v>
      </c>
      <c r="G131" s="169"/>
      <c r="H131" s="169"/>
      <c r="I131" s="169"/>
      <c r="J131" s="83"/>
      <c r="K131" s="172" t="s">
        <v>2</v>
      </c>
      <c r="L131" s="166">
        <v>5</v>
      </c>
      <c r="M131" s="114">
        <v>1</v>
      </c>
      <c r="N131" s="115">
        <f>+L131*M131</f>
        <v>5</v>
      </c>
      <c r="O131" s="115">
        <v>1</v>
      </c>
      <c r="P131" s="158">
        <f>+L131*O131</f>
        <v>5</v>
      </c>
      <c r="Q131" s="8"/>
      <c r="R131" s="10"/>
      <c r="S131" s="784" t="str">
        <f>+IF(R134="INACEPTABLE","PENALIZACIÓN","ACEPTABLE")</f>
        <v>ACEPTABLE</v>
      </c>
    </row>
    <row r="132" spans="1:45" x14ac:dyDescent="0.25">
      <c r="A132" s="19"/>
      <c r="B132" s="8"/>
      <c r="C132" s="8"/>
      <c r="D132" s="8"/>
      <c r="E132" s="300" t="s">
        <v>329</v>
      </c>
      <c r="F132" s="774" t="s">
        <v>0</v>
      </c>
      <c r="G132" s="774"/>
      <c r="H132" s="774"/>
      <c r="I132" s="774"/>
      <c r="J132" s="84"/>
      <c r="K132" s="172" t="s">
        <v>2</v>
      </c>
      <c r="L132" s="167">
        <v>3</v>
      </c>
      <c r="M132" s="55">
        <v>0</v>
      </c>
      <c r="N132" s="30">
        <f t="shared" ref="N132:N133" si="11">+L132*M132</f>
        <v>0</v>
      </c>
      <c r="O132" s="30">
        <v>1</v>
      </c>
      <c r="P132" s="159">
        <f t="shared" ref="P132:P133" si="12">+L132*O132</f>
        <v>3</v>
      </c>
      <c r="Q132" s="8"/>
      <c r="R132" s="103"/>
      <c r="S132" s="785"/>
    </row>
    <row r="133" spans="1:45" x14ac:dyDescent="0.25">
      <c r="A133" s="11"/>
      <c r="B133" s="8"/>
      <c r="C133" s="8"/>
      <c r="D133" s="8"/>
      <c r="E133" s="299" t="s">
        <v>330</v>
      </c>
      <c r="F133" s="168" t="s">
        <v>320</v>
      </c>
      <c r="G133" s="169"/>
      <c r="H133" s="169"/>
      <c r="I133" s="169"/>
      <c r="J133" s="83"/>
      <c r="K133" s="172" t="s">
        <v>2</v>
      </c>
      <c r="L133" s="167">
        <v>4</v>
      </c>
      <c r="M133" s="55">
        <v>1</v>
      </c>
      <c r="N133" s="30">
        <f t="shared" si="11"/>
        <v>4</v>
      </c>
      <c r="O133" s="30">
        <v>1</v>
      </c>
      <c r="P133" s="159">
        <f t="shared" si="12"/>
        <v>4</v>
      </c>
      <c r="Q133" s="787" t="s">
        <v>217</v>
      </c>
      <c r="R133" s="723"/>
      <c r="S133" s="785"/>
    </row>
    <row r="134" spans="1:45" ht="15.75" thickBot="1" x14ac:dyDescent="0.3">
      <c r="A134" s="12"/>
      <c r="B134" s="13"/>
      <c r="C134" s="13"/>
      <c r="D134" s="13"/>
      <c r="E134" s="13"/>
      <c r="F134" s="13"/>
      <c r="G134" s="13"/>
      <c r="H134" s="13"/>
      <c r="I134" s="13"/>
      <c r="J134" s="13"/>
      <c r="K134" s="14"/>
      <c r="L134" s="13"/>
      <c r="M134" s="160" t="s">
        <v>174</v>
      </c>
      <c r="N134" s="161">
        <f>SUM(N131:N133)</f>
        <v>9</v>
      </c>
      <c r="O134" s="160" t="s">
        <v>175</v>
      </c>
      <c r="P134" s="162">
        <f>SUM(P131:P133)</f>
        <v>12</v>
      </c>
      <c r="Q134" s="165">
        <f>+N134/P134*10</f>
        <v>7.5</v>
      </c>
      <c r="R134" s="131" t="str">
        <f>+IF(Q134&lt;7,"INACEPTABLE","ACEPTABLE")</f>
        <v>ACEPTABLE</v>
      </c>
      <c r="S134" s="786"/>
    </row>
    <row r="135" spans="1:45" ht="15.75" thickBot="1" x14ac:dyDescent="0.3">
      <c r="L135" s="8"/>
      <c r="M135" s="155"/>
      <c r="N135" s="74"/>
      <c r="O135" s="155"/>
      <c r="P135" s="74"/>
      <c r="Q135" s="286"/>
      <c r="R135" s="74"/>
      <c r="S135" s="287"/>
    </row>
    <row r="136" spans="1:45" ht="15.75" thickBot="1" x14ac:dyDescent="0.3">
      <c r="A136" s="16" t="s">
        <v>221</v>
      </c>
      <c r="B136" s="5"/>
      <c r="C136" s="5"/>
      <c r="D136" s="5"/>
      <c r="E136" s="5"/>
      <c r="F136" s="5"/>
      <c r="G136" s="5"/>
      <c r="H136" s="5"/>
      <c r="I136" s="5"/>
      <c r="J136" s="6"/>
      <c r="K136" s="289" t="s">
        <v>1</v>
      </c>
      <c r="L136" s="352" t="s">
        <v>172</v>
      </c>
      <c r="M136" s="352" t="s">
        <v>1</v>
      </c>
      <c r="N136" s="352" t="s">
        <v>171</v>
      </c>
      <c r="O136" s="352" t="s">
        <v>173</v>
      </c>
      <c r="P136" s="282" t="s">
        <v>170</v>
      </c>
      <c r="Q136" s="789" t="s">
        <v>220</v>
      </c>
      <c r="R136" s="790"/>
      <c r="S136" s="290" t="s">
        <v>214</v>
      </c>
      <c r="AA136" s="45"/>
      <c r="AB136" s="45"/>
      <c r="AC136" s="45"/>
      <c r="AD136" s="45"/>
      <c r="AE136" s="45"/>
      <c r="AF136" s="45"/>
      <c r="AG136" s="45"/>
      <c r="AH136" s="45"/>
      <c r="AI136" s="45"/>
      <c r="AJ136" s="45"/>
      <c r="AK136" s="45"/>
      <c r="AL136" s="45"/>
      <c r="AM136" s="45"/>
      <c r="AN136" s="45"/>
      <c r="AO136" s="45"/>
      <c r="AP136" s="45"/>
      <c r="AQ136" s="45"/>
      <c r="AR136" s="45"/>
      <c r="AS136" s="45"/>
    </row>
    <row r="137" spans="1:45" x14ac:dyDescent="0.25">
      <c r="A137" s="11"/>
      <c r="B137" s="8"/>
      <c r="C137" s="8"/>
      <c r="D137" s="8"/>
      <c r="E137" s="931" t="s">
        <v>327</v>
      </c>
      <c r="F137" s="923" t="s">
        <v>322</v>
      </c>
      <c r="G137" s="923"/>
      <c r="H137" s="923"/>
      <c r="I137" s="923"/>
      <c r="J137" s="924"/>
      <c r="K137" s="288" t="s">
        <v>2</v>
      </c>
      <c r="L137" s="192">
        <v>5</v>
      </c>
      <c r="M137" s="359">
        <v>1</v>
      </c>
      <c r="N137" s="343">
        <f>+L137*M137</f>
        <v>5</v>
      </c>
      <c r="O137" s="343">
        <v>1</v>
      </c>
      <c r="P137" s="193">
        <f>+L137*O137</f>
        <v>5</v>
      </c>
      <c r="Q137" s="8"/>
      <c r="R137" s="8"/>
      <c r="S137" s="791" t="str">
        <f>+IF(R146="INACEPTABLE","PENALIZACIÓN","ACEPTABLE")</f>
        <v>PENALIZACIÓN</v>
      </c>
      <c r="AA137" s="45"/>
      <c r="AB137" s="45"/>
      <c r="AC137" s="45"/>
      <c r="AD137" s="151"/>
      <c r="AE137" s="45"/>
      <c r="AF137" s="45"/>
      <c r="AG137" s="45"/>
      <c r="AH137" s="45"/>
      <c r="AI137" s="45"/>
      <c r="AJ137" s="45"/>
      <c r="AK137" s="45"/>
      <c r="AL137" s="45"/>
      <c r="AM137" s="45"/>
      <c r="AN137" s="45"/>
      <c r="AO137" s="45"/>
      <c r="AP137" s="45"/>
      <c r="AQ137" s="45"/>
      <c r="AR137" s="45"/>
      <c r="AS137" s="45"/>
    </row>
    <row r="138" spans="1:45" ht="37.5" customHeight="1" x14ac:dyDescent="0.25">
      <c r="A138" s="18"/>
      <c r="B138" s="8"/>
      <c r="C138" s="8"/>
      <c r="D138" s="8"/>
      <c r="E138" s="932" t="s">
        <v>331</v>
      </c>
      <c r="F138" s="925" t="s">
        <v>311</v>
      </c>
      <c r="G138" s="925"/>
      <c r="H138" s="925"/>
      <c r="I138" s="925"/>
      <c r="J138" s="926"/>
      <c r="K138" s="191" t="s">
        <v>2</v>
      </c>
      <c r="L138" s="194">
        <v>5</v>
      </c>
      <c r="M138" s="362">
        <v>0</v>
      </c>
      <c r="N138" s="344">
        <f t="shared" ref="N138:N139" si="13">+L138*M138</f>
        <v>0</v>
      </c>
      <c r="O138" s="344">
        <v>1</v>
      </c>
      <c r="P138" s="195">
        <f t="shared" ref="P138:P139" si="14">+L138*O138</f>
        <v>5</v>
      </c>
      <c r="Q138" s="8"/>
      <c r="R138" s="8"/>
      <c r="S138" s="791"/>
      <c r="AA138" s="45"/>
      <c r="AB138" s="45"/>
      <c r="AC138" s="45"/>
      <c r="AD138" s="45"/>
      <c r="AE138" s="45"/>
      <c r="AF138" s="45"/>
      <c r="AG138" s="45"/>
      <c r="AH138" s="45"/>
      <c r="AI138" s="45"/>
      <c r="AJ138" s="45"/>
      <c r="AK138" s="45"/>
      <c r="AL138" s="45"/>
      <c r="AM138" s="45"/>
      <c r="AN138" s="45"/>
      <c r="AO138" s="45"/>
      <c r="AP138" s="45"/>
      <c r="AQ138" s="45"/>
      <c r="AR138" s="45"/>
      <c r="AS138" s="45"/>
    </row>
    <row r="139" spans="1:45" ht="15" customHeight="1" x14ac:dyDescent="0.25">
      <c r="A139" s="11"/>
      <c r="B139" s="8"/>
      <c r="C139" s="8"/>
      <c r="D139" s="8"/>
      <c r="E139" s="931" t="s">
        <v>332</v>
      </c>
      <c r="F139" s="929" t="s">
        <v>317</v>
      </c>
      <c r="G139" s="929"/>
      <c r="H139" s="929"/>
      <c r="I139" s="929"/>
      <c r="J139" s="930"/>
      <c r="K139" s="191" t="s">
        <v>2</v>
      </c>
      <c r="L139" s="194">
        <v>4</v>
      </c>
      <c r="M139" s="362">
        <v>1</v>
      </c>
      <c r="N139" s="344">
        <f t="shared" si="13"/>
        <v>4</v>
      </c>
      <c r="O139" s="344">
        <v>1</v>
      </c>
      <c r="P139" s="195">
        <f t="shared" si="14"/>
        <v>4</v>
      </c>
      <c r="Q139" s="8"/>
      <c r="R139" s="8"/>
      <c r="S139" s="791"/>
      <c r="AA139" s="45"/>
      <c r="AB139" s="45"/>
      <c r="AC139" s="45"/>
      <c r="AD139" s="45"/>
      <c r="AE139" s="45"/>
      <c r="AF139" s="45"/>
      <c r="AG139" s="45"/>
      <c r="AH139" s="45"/>
      <c r="AI139" s="45"/>
      <c r="AJ139" s="45"/>
      <c r="AK139" s="45"/>
      <c r="AL139" s="45"/>
      <c r="AM139" s="45"/>
      <c r="AN139" s="45"/>
      <c r="AO139" s="45"/>
      <c r="AP139" s="45"/>
      <c r="AQ139" s="45"/>
      <c r="AR139" s="45"/>
      <c r="AS139" s="45"/>
    </row>
    <row r="140" spans="1:45" ht="32.25" customHeight="1" x14ac:dyDescent="0.25">
      <c r="A140" s="11"/>
      <c r="B140" s="8"/>
      <c r="C140" s="8"/>
      <c r="D140" s="8"/>
      <c r="E140" s="932" t="s">
        <v>333</v>
      </c>
      <c r="F140" s="925" t="s">
        <v>321</v>
      </c>
      <c r="G140" s="925"/>
      <c r="H140" s="925"/>
      <c r="I140" s="925"/>
      <c r="J140" s="926"/>
      <c r="K140" s="191" t="s">
        <v>2</v>
      </c>
      <c r="L140" s="192">
        <v>5</v>
      </c>
      <c r="M140" s="359">
        <v>1</v>
      </c>
      <c r="N140" s="343">
        <f>+L140*M140</f>
        <v>5</v>
      </c>
      <c r="O140" s="343">
        <v>1</v>
      </c>
      <c r="P140" s="193">
        <f>+L140*O140</f>
        <v>5</v>
      </c>
      <c r="Q140" s="20"/>
      <c r="R140" s="8"/>
      <c r="S140" s="791"/>
      <c r="AA140" s="45"/>
      <c r="AB140" s="45"/>
      <c r="AC140" s="45"/>
      <c r="AD140" s="45"/>
      <c r="AE140" s="45"/>
      <c r="AF140" s="45"/>
      <c r="AG140" s="45"/>
      <c r="AH140" s="45"/>
      <c r="AI140" s="45"/>
      <c r="AJ140" s="45"/>
      <c r="AK140" s="45"/>
      <c r="AL140" s="45"/>
      <c r="AM140" s="45"/>
      <c r="AN140" s="45"/>
      <c r="AO140" s="45"/>
      <c r="AP140" s="45"/>
      <c r="AQ140" s="45"/>
      <c r="AR140" s="45"/>
      <c r="AS140" s="45"/>
    </row>
    <row r="141" spans="1:45" ht="21" customHeight="1" x14ac:dyDescent="0.25">
      <c r="A141" s="11"/>
      <c r="B141" s="8"/>
      <c r="C141" s="8"/>
      <c r="D141" s="8"/>
      <c r="E141" s="931" t="s">
        <v>334</v>
      </c>
      <c r="F141" s="929" t="s">
        <v>318</v>
      </c>
      <c r="G141" s="929"/>
      <c r="H141" s="929"/>
      <c r="I141" s="929"/>
      <c r="J141" s="930"/>
      <c r="K141" s="191" t="s">
        <v>2</v>
      </c>
      <c r="L141" s="194">
        <v>3</v>
      </c>
      <c r="M141" s="362">
        <v>0</v>
      </c>
      <c r="N141" s="344">
        <f t="shared" ref="N141:N142" si="15">+L141*M141</f>
        <v>0</v>
      </c>
      <c r="O141" s="344">
        <v>1</v>
      </c>
      <c r="P141" s="195">
        <f t="shared" ref="P141:P142" si="16">+L141*O141</f>
        <v>3</v>
      </c>
      <c r="Q141" s="20"/>
      <c r="R141" s="8"/>
      <c r="S141" s="791"/>
      <c r="AA141" s="45"/>
      <c r="AB141" s="45"/>
      <c r="AC141" s="45"/>
      <c r="AD141" s="45"/>
      <c r="AE141" s="45"/>
      <c r="AF141" s="45"/>
      <c r="AG141" s="45"/>
      <c r="AH141" s="45"/>
      <c r="AI141" s="45"/>
      <c r="AJ141" s="45"/>
      <c r="AK141" s="45"/>
      <c r="AL141" s="45"/>
      <c r="AM141" s="45"/>
      <c r="AN141" s="45"/>
      <c r="AO141" s="45"/>
      <c r="AP141" s="45"/>
      <c r="AQ141" s="45"/>
      <c r="AR141" s="45"/>
      <c r="AS141" s="45"/>
    </row>
    <row r="142" spans="1:45" ht="15" customHeight="1" x14ac:dyDescent="0.25">
      <c r="A142" s="11"/>
      <c r="B142" s="8"/>
      <c r="C142" s="8"/>
      <c r="D142" s="8"/>
      <c r="E142" s="932" t="s">
        <v>335</v>
      </c>
      <c r="F142" s="925" t="s">
        <v>319</v>
      </c>
      <c r="G142" s="925"/>
      <c r="H142" s="925"/>
      <c r="I142" s="925"/>
      <c r="J142" s="926"/>
      <c r="K142" s="191" t="s">
        <v>2</v>
      </c>
      <c r="L142" s="194">
        <v>4</v>
      </c>
      <c r="M142" s="362">
        <v>1</v>
      </c>
      <c r="N142" s="344">
        <f t="shared" si="15"/>
        <v>4</v>
      </c>
      <c r="O142" s="344">
        <v>1</v>
      </c>
      <c r="P142" s="195">
        <f t="shared" si="16"/>
        <v>4</v>
      </c>
      <c r="Q142" s="20"/>
      <c r="R142" s="8"/>
      <c r="S142" s="791"/>
      <c r="AA142" s="45"/>
      <c r="AB142" s="45"/>
      <c r="AC142" s="45"/>
      <c r="AD142" s="45"/>
      <c r="AE142" s="45"/>
      <c r="AF142" s="45"/>
      <c r="AG142" s="45"/>
      <c r="AH142" s="45"/>
      <c r="AI142" s="45"/>
      <c r="AJ142" s="45"/>
      <c r="AK142" s="45"/>
      <c r="AL142" s="45"/>
      <c r="AM142" s="45"/>
      <c r="AN142" s="45"/>
      <c r="AO142" s="45"/>
      <c r="AP142" s="45"/>
      <c r="AQ142" s="45"/>
      <c r="AR142" s="45"/>
      <c r="AS142" s="45"/>
    </row>
    <row r="143" spans="1:45" ht="15" customHeight="1" x14ac:dyDescent="0.25">
      <c r="A143" s="11"/>
      <c r="B143" s="8"/>
      <c r="C143" s="8"/>
      <c r="D143" s="8"/>
      <c r="E143" s="931" t="s">
        <v>336</v>
      </c>
      <c r="F143" s="929" t="s">
        <v>323</v>
      </c>
      <c r="G143" s="929"/>
      <c r="H143" s="929"/>
      <c r="I143" s="929"/>
      <c r="J143" s="930"/>
      <c r="K143" s="191" t="s">
        <v>2</v>
      </c>
      <c r="L143" s="192">
        <v>3</v>
      </c>
      <c r="M143" s="359">
        <v>1</v>
      </c>
      <c r="N143" s="343">
        <f>+L143*M143</f>
        <v>3</v>
      </c>
      <c r="O143" s="343">
        <v>1</v>
      </c>
      <c r="P143" s="193">
        <f>+L143*O143</f>
        <v>3</v>
      </c>
      <c r="Q143" s="20"/>
      <c r="R143" s="8"/>
      <c r="S143" s="791"/>
      <c r="AA143" s="45"/>
      <c r="AB143" s="45"/>
      <c r="AC143" s="45"/>
      <c r="AD143" s="45"/>
      <c r="AE143" s="45"/>
      <c r="AF143" s="45"/>
      <c r="AG143" s="45"/>
      <c r="AH143" s="45"/>
      <c r="AI143" s="45"/>
      <c r="AJ143" s="45"/>
      <c r="AK143" s="45"/>
      <c r="AL143" s="45"/>
      <c r="AM143" s="45"/>
      <c r="AN143" s="45"/>
      <c r="AO143" s="45"/>
      <c r="AP143" s="45"/>
      <c r="AQ143" s="45"/>
      <c r="AR143" s="45"/>
      <c r="AS143" s="45"/>
    </row>
    <row r="144" spans="1:45" ht="36" customHeight="1" x14ac:dyDescent="0.25">
      <c r="A144" s="11"/>
      <c r="B144" s="8"/>
      <c r="C144" s="8"/>
      <c r="D144" s="8"/>
      <c r="E144" s="932" t="s">
        <v>337</v>
      </c>
      <c r="F144" s="925" t="s">
        <v>312</v>
      </c>
      <c r="G144" s="925"/>
      <c r="H144" s="925"/>
      <c r="I144" s="925"/>
      <c r="J144" s="926"/>
      <c r="K144" s="196" t="s">
        <v>2</v>
      </c>
      <c r="L144" s="194">
        <v>4</v>
      </c>
      <c r="M144" s="362">
        <v>0</v>
      </c>
      <c r="N144" s="344">
        <f t="shared" ref="N144:N145" si="17">+L144*M144</f>
        <v>0</v>
      </c>
      <c r="O144" s="344">
        <v>1</v>
      </c>
      <c r="P144" s="195">
        <f t="shared" ref="P144:P145" si="18">+L144*O144</f>
        <v>4</v>
      </c>
      <c r="Q144" s="90"/>
      <c r="R144" s="8"/>
      <c r="S144" s="791"/>
      <c r="AA144" s="45"/>
      <c r="AB144" s="45"/>
      <c r="AC144" s="45"/>
      <c r="AD144" s="45"/>
      <c r="AE144" s="45"/>
      <c r="AF144" s="45"/>
      <c r="AG144" s="45"/>
      <c r="AH144" s="45"/>
      <c r="AI144" s="45"/>
      <c r="AJ144" s="45"/>
      <c r="AK144" s="45"/>
      <c r="AL144" s="45"/>
      <c r="AM144" s="45"/>
      <c r="AN144" s="45"/>
      <c r="AO144" s="45"/>
      <c r="AP144" s="45"/>
      <c r="AQ144" s="45"/>
      <c r="AR144" s="45"/>
      <c r="AS144" s="45"/>
    </row>
    <row r="145" spans="1:16384" ht="15" customHeight="1" x14ac:dyDescent="0.25">
      <c r="A145" s="11"/>
      <c r="B145" s="8"/>
      <c r="C145" s="8"/>
      <c r="D145" s="8"/>
      <c r="E145" s="931" t="s">
        <v>338</v>
      </c>
      <c r="F145" s="929" t="s">
        <v>316</v>
      </c>
      <c r="G145" s="929"/>
      <c r="H145" s="929"/>
      <c r="I145" s="929"/>
      <c r="J145" s="930"/>
      <c r="K145" s="197" t="s">
        <v>2</v>
      </c>
      <c r="L145" s="194">
        <v>5</v>
      </c>
      <c r="M145" s="362">
        <v>1</v>
      </c>
      <c r="N145" s="344">
        <f t="shared" si="17"/>
        <v>5</v>
      </c>
      <c r="O145" s="344">
        <v>1</v>
      </c>
      <c r="P145" s="195">
        <f t="shared" si="18"/>
        <v>5</v>
      </c>
      <c r="Q145" s="722" t="s">
        <v>220</v>
      </c>
      <c r="R145" s="788"/>
      <c r="S145" s="791"/>
      <c r="AA145" s="45"/>
      <c r="AB145" s="45"/>
      <c r="AC145" s="45"/>
      <c r="AD145" s="45"/>
      <c r="AE145" s="45"/>
      <c r="AF145" s="45"/>
      <c r="AG145" s="45"/>
      <c r="AH145" s="45"/>
      <c r="AI145" s="45"/>
      <c r="AJ145" s="45"/>
      <c r="AK145" s="45"/>
      <c r="AL145" s="45"/>
      <c r="AM145" s="45"/>
      <c r="AN145" s="45"/>
      <c r="AO145" s="45"/>
      <c r="AP145" s="45"/>
      <c r="AQ145" s="45"/>
      <c r="AR145" s="45"/>
      <c r="AS145" s="45"/>
    </row>
    <row r="146" spans="1:16384" ht="18" customHeight="1" thickBot="1" x14ac:dyDescent="0.3">
      <c r="A146" s="12"/>
      <c r="B146" s="13"/>
      <c r="C146" s="13"/>
      <c r="D146" s="52"/>
      <c r="E146" s="173"/>
      <c r="F146" s="75"/>
      <c r="G146" s="174"/>
      <c r="H146" s="76"/>
      <c r="I146" s="76"/>
      <c r="J146" s="175"/>
      <c r="K146" s="77"/>
      <c r="L146" s="13"/>
      <c r="M146" s="160" t="s">
        <v>174</v>
      </c>
      <c r="N146" s="161">
        <f>SUM(N137:N145)</f>
        <v>26</v>
      </c>
      <c r="O146" s="160" t="s">
        <v>175</v>
      </c>
      <c r="P146" s="162">
        <f>SUM(P137:P145)</f>
        <v>38</v>
      </c>
      <c r="Q146" s="130">
        <f>+N146/P146*10</f>
        <v>6.8421052631578947</v>
      </c>
      <c r="R146" s="163" t="str">
        <f>+IF(Q146&lt;7,"INACEPTABLE","ACEPTABLE")</f>
        <v>INACEPTABLE</v>
      </c>
      <c r="S146" s="792"/>
      <c r="AA146" s="45"/>
      <c r="AB146" s="45"/>
      <c r="AC146" s="45"/>
      <c r="AD146" s="45"/>
      <c r="AE146" s="45"/>
      <c r="AF146" s="45"/>
      <c r="AG146" s="45"/>
      <c r="AH146" s="45"/>
      <c r="AI146" s="45"/>
      <c r="AJ146" s="45"/>
      <c r="AK146" s="45"/>
      <c r="AL146" s="45"/>
      <c r="AM146" s="45"/>
      <c r="AN146" s="45"/>
      <c r="AO146" s="45"/>
      <c r="AP146" s="45"/>
      <c r="AQ146" s="45"/>
      <c r="AR146" s="45"/>
      <c r="AS146" s="45"/>
    </row>
    <row r="147" spans="1:16384" ht="18" customHeight="1" thickBot="1" x14ac:dyDescent="0.3">
      <c r="A147" s="8"/>
      <c r="B147" s="8"/>
      <c r="C147" s="8"/>
      <c r="D147" s="20"/>
      <c r="E147" s="153"/>
      <c r="F147" s="44"/>
      <c r="G147" s="154"/>
      <c r="H147" s="73"/>
      <c r="I147" s="73"/>
      <c r="J147" s="20"/>
      <c r="K147" s="74"/>
      <c r="L147" s="8"/>
      <c r="M147" s="155"/>
      <c r="N147" s="74"/>
      <c r="O147" s="155"/>
      <c r="P147" s="74"/>
      <c r="Q147" s="20"/>
      <c r="R147" s="8"/>
      <c r="AA147" s="45"/>
      <c r="AB147" s="45"/>
      <c r="AC147" s="45"/>
      <c r="AD147" s="45"/>
      <c r="AE147" s="45"/>
      <c r="AF147" s="45"/>
      <c r="AG147" s="45"/>
      <c r="AH147" s="45"/>
      <c r="AI147" s="45"/>
      <c r="AJ147" s="45"/>
      <c r="AK147" s="45"/>
      <c r="AL147" s="45"/>
      <c r="AM147" s="45"/>
      <c r="AN147" s="45"/>
      <c r="AO147" s="45"/>
      <c r="AP147" s="45"/>
      <c r="AQ147" s="45"/>
      <c r="AR147" s="45"/>
      <c r="AS147" s="45"/>
    </row>
    <row r="148" spans="1:16384" ht="18" customHeight="1" thickBot="1" x14ac:dyDescent="0.3">
      <c r="A148" s="875" t="s">
        <v>237</v>
      </c>
      <c r="B148" s="876"/>
      <c r="C148" s="876"/>
      <c r="D148" s="876"/>
      <c r="E148" s="176"/>
      <c r="F148" s="177"/>
      <c r="G148" s="178"/>
      <c r="H148" s="179"/>
      <c r="I148" s="179"/>
      <c r="J148" s="284"/>
      <c r="K148" s="289" t="s">
        <v>1</v>
      </c>
      <c r="L148" s="352" t="s">
        <v>172</v>
      </c>
      <c r="M148" s="352" t="s">
        <v>1</v>
      </c>
      <c r="N148" s="352" t="s">
        <v>171</v>
      </c>
      <c r="O148" s="352" t="s">
        <v>173</v>
      </c>
      <c r="P148" s="291" t="s">
        <v>170</v>
      </c>
      <c r="Q148" s="873" t="s">
        <v>219</v>
      </c>
      <c r="R148" s="874"/>
      <c r="S148" s="292" t="s">
        <v>214</v>
      </c>
      <c r="T148" s="45"/>
      <c r="U148" s="45"/>
      <c r="V148" s="45"/>
      <c r="W148" s="45"/>
      <c r="X148" s="45"/>
      <c r="Y148" s="45"/>
      <c r="Z148" s="45"/>
      <c r="AA148" s="45"/>
      <c r="AB148" s="45"/>
      <c r="AC148" s="45"/>
      <c r="AD148" s="45"/>
      <c r="AE148" s="45"/>
      <c r="AF148" s="45"/>
      <c r="AG148" s="45"/>
      <c r="AH148" s="45"/>
      <c r="AI148" s="45"/>
      <c r="AJ148" s="45"/>
      <c r="AK148" s="45"/>
      <c r="AL148" s="45"/>
      <c r="AM148" s="45"/>
      <c r="AN148" s="45"/>
      <c r="AO148" s="45"/>
      <c r="AP148" s="45"/>
      <c r="AQ148" s="45"/>
      <c r="AR148" s="45"/>
      <c r="AS148" s="45"/>
      <c r="CJ148" s="45"/>
      <c r="CK148" s="45"/>
      <c r="CL148" s="45"/>
      <c r="CM148" s="45"/>
      <c r="CN148" s="45"/>
      <c r="CO148" s="45"/>
      <c r="CP148" s="45"/>
      <c r="CQ148" s="45"/>
      <c r="CR148" s="45"/>
      <c r="CS148" s="45"/>
      <c r="CT148" s="45"/>
      <c r="CU148" s="45"/>
      <c r="CV148" s="45"/>
      <c r="CW148" s="45"/>
      <c r="CX148" s="45"/>
      <c r="CY148" s="45"/>
      <c r="CZ148" s="45"/>
      <c r="DA148" s="45"/>
      <c r="DB148" s="45"/>
      <c r="DC148" s="45"/>
      <c r="DD148" s="45"/>
      <c r="DE148" s="45"/>
      <c r="DF148" s="45"/>
      <c r="DG148" s="45"/>
      <c r="DH148" s="45"/>
      <c r="DI148" s="45"/>
      <c r="DJ148" s="45"/>
      <c r="DK148" s="45"/>
      <c r="DL148" s="45"/>
      <c r="DM148" s="45"/>
      <c r="DN148" s="45"/>
      <c r="DO148" s="45"/>
      <c r="DP148" s="45"/>
      <c r="DQ148" s="45"/>
      <c r="DR148" s="45"/>
      <c r="DS148" s="45"/>
      <c r="DT148" s="45"/>
      <c r="DU148" s="45"/>
      <c r="DV148" s="45"/>
      <c r="DW148" s="45"/>
      <c r="DX148" s="45"/>
      <c r="DY148" s="45"/>
      <c r="DZ148" s="45"/>
      <c r="EA148" s="45"/>
      <c r="EB148" s="45"/>
      <c r="EC148" s="45"/>
      <c r="ED148" s="45"/>
      <c r="EE148" s="45"/>
      <c r="EF148" s="45"/>
      <c r="EG148" s="45"/>
      <c r="EH148" s="45"/>
      <c r="EI148" s="45"/>
      <c r="EJ148" s="45"/>
      <c r="EK148" s="45"/>
      <c r="EL148" s="45"/>
      <c r="EM148" s="45"/>
      <c r="EN148" s="45"/>
      <c r="EO148" s="45"/>
      <c r="EP148" s="45"/>
      <c r="EQ148" s="45"/>
      <c r="ER148" s="45"/>
      <c r="ES148" s="45"/>
      <c r="ET148" s="45"/>
      <c r="EU148" s="45"/>
      <c r="EV148" s="45"/>
      <c r="EW148" s="45"/>
      <c r="EX148" s="45"/>
      <c r="EY148" s="45"/>
      <c r="EZ148" s="45"/>
      <c r="FA148" s="45"/>
      <c r="FB148" s="45"/>
      <c r="FC148" s="45"/>
      <c r="FD148" s="45"/>
      <c r="FE148" s="45"/>
      <c r="FF148" s="45"/>
      <c r="FG148" s="45"/>
      <c r="FH148" s="45"/>
      <c r="FI148" s="45"/>
      <c r="FJ148" s="45"/>
      <c r="FK148" s="45"/>
      <c r="FL148" s="45"/>
      <c r="FM148" s="45"/>
      <c r="FN148" s="45"/>
      <c r="FO148" s="45"/>
      <c r="FP148" s="45"/>
      <c r="FQ148" s="45"/>
      <c r="FR148" s="45"/>
      <c r="FS148" s="45"/>
      <c r="FT148" s="45"/>
      <c r="FU148" s="45"/>
      <c r="FV148" s="45"/>
      <c r="FW148" s="45"/>
      <c r="FX148" s="45"/>
      <c r="FY148" s="45"/>
      <c r="FZ148" s="45"/>
      <c r="GA148" s="45"/>
      <c r="GB148" s="45"/>
      <c r="GC148" s="45"/>
      <c r="GD148" s="45"/>
      <c r="GE148" s="45"/>
      <c r="GF148" s="45"/>
      <c r="GG148" s="45"/>
      <c r="GH148" s="45"/>
      <c r="GI148" s="45"/>
      <c r="GJ148" s="45"/>
      <c r="GK148" s="45"/>
      <c r="GL148" s="45"/>
      <c r="GM148" s="45"/>
      <c r="GN148" s="45"/>
      <c r="GO148" s="45"/>
      <c r="GP148" s="45"/>
      <c r="GQ148" s="45"/>
      <c r="GR148" s="45"/>
      <c r="GS148" s="45"/>
      <c r="GT148" s="45"/>
      <c r="GU148" s="45"/>
      <c r="GV148" s="45"/>
      <c r="GW148" s="45"/>
      <c r="GX148" s="45"/>
      <c r="GY148" s="45"/>
      <c r="GZ148" s="45"/>
      <c r="HA148" s="45"/>
      <c r="HB148" s="45"/>
      <c r="HC148" s="45"/>
      <c r="HD148" s="45"/>
      <c r="HE148" s="45"/>
      <c r="HF148" s="45"/>
      <c r="HG148" s="45"/>
      <c r="HH148" s="45"/>
      <c r="HI148" s="45"/>
      <c r="HJ148" s="45"/>
      <c r="HK148" s="45"/>
      <c r="HL148" s="45"/>
      <c r="HM148" s="45"/>
      <c r="HN148" s="45"/>
      <c r="HO148" s="45"/>
      <c r="HP148" s="45"/>
      <c r="HQ148" s="45"/>
      <c r="HR148" s="45"/>
      <c r="HS148" s="45"/>
      <c r="HT148" s="45"/>
      <c r="HU148" s="45"/>
      <c r="HV148" s="45"/>
      <c r="HW148" s="45"/>
      <c r="HX148" s="45"/>
      <c r="HY148" s="45"/>
      <c r="HZ148" s="45"/>
      <c r="IA148" s="45"/>
      <c r="IB148" s="45"/>
      <c r="IC148" s="45"/>
      <c r="ID148" s="45"/>
      <c r="IE148" s="45"/>
      <c r="IF148" s="45"/>
      <c r="IG148" s="45"/>
      <c r="IH148" s="45"/>
      <c r="II148" s="45"/>
      <c r="IJ148" s="45"/>
      <c r="IK148" s="45"/>
      <c r="IL148" s="45"/>
      <c r="IM148" s="45"/>
      <c r="IN148" s="45"/>
      <c r="IO148" s="45"/>
      <c r="IP148" s="45"/>
      <c r="IQ148" s="45"/>
      <c r="IR148" s="45"/>
      <c r="IS148" s="45"/>
      <c r="IT148" s="45"/>
      <c r="IU148" s="45"/>
      <c r="IV148" s="45"/>
      <c r="IW148" s="45"/>
      <c r="IX148" s="45"/>
      <c r="IY148" s="45"/>
      <c r="IZ148" s="45"/>
      <c r="JA148" s="45"/>
      <c r="JB148" s="45"/>
      <c r="JC148" s="45"/>
      <c r="JD148" s="45"/>
      <c r="JE148" s="45"/>
      <c r="JF148" s="45"/>
      <c r="JG148" s="45"/>
      <c r="JH148" s="45"/>
      <c r="JI148" s="45"/>
      <c r="JJ148" s="45"/>
      <c r="JK148" s="45"/>
      <c r="JL148" s="45"/>
      <c r="JM148" s="45"/>
      <c r="JN148" s="45"/>
      <c r="JO148" s="45"/>
      <c r="JP148" s="45"/>
      <c r="JQ148" s="45"/>
      <c r="JR148" s="45"/>
      <c r="JS148" s="45"/>
      <c r="JT148" s="45"/>
      <c r="JU148" s="45"/>
      <c r="JV148" s="45"/>
      <c r="JW148" s="45"/>
      <c r="JX148" s="45"/>
      <c r="JY148" s="45"/>
      <c r="JZ148" s="45"/>
      <c r="KA148" s="45"/>
      <c r="KB148" s="45"/>
      <c r="KC148" s="45"/>
      <c r="KD148" s="45"/>
      <c r="KE148" s="45"/>
      <c r="KF148" s="45"/>
      <c r="KG148" s="45"/>
      <c r="KH148" s="45"/>
      <c r="KI148" s="45"/>
      <c r="KJ148" s="45"/>
      <c r="KK148" s="45"/>
      <c r="KL148" s="45"/>
      <c r="KM148" s="45"/>
      <c r="KN148" s="45"/>
      <c r="KO148" s="45"/>
      <c r="KP148" s="45"/>
      <c r="KQ148" s="45"/>
      <c r="KR148" s="45"/>
      <c r="KS148" s="45"/>
      <c r="KT148" s="45"/>
      <c r="KU148" s="45"/>
    </row>
    <row r="149" spans="1:16384" x14ac:dyDescent="0.25">
      <c r="A149" s="11"/>
      <c r="B149" s="146"/>
      <c r="C149" s="147"/>
      <c r="D149" s="148"/>
      <c r="E149" s="299" t="s">
        <v>339</v>
      </c>
      <c r="F149" s="863" t="s">
        <v>139</v>
      </c>
      <c r="G149" s="863"/>
      <c r="H149" s="863"/>
      <c r="I149" s="863"/>
      <c r="J149" s="864"/>
      <c r="K149" s="288" t="s">
        <v>2</v>
      </c>
      <c r="L149" s="166">
        <v>5</v>
      </c>
      <c r="M149" s="114">
        <v>1</v>
      </c>
      <c r="N149" s="115">
        <f>+L149*M149</f>
        <v>5</v>
      </c>
      <c r="O149" s="115">
        <v>1</v>
      </c>
      <c r="P149" s="116">
        <f>+L149*O149</f>
        <v>5</v>
      </c>
      <c r="S149" s="791" t="str">
        <f>+IF(R154="INACEPTABLE","PENALIZACIÓN","ACEPTABLE")</f>
        <v>ACEPTABLE</v>
      </c>
      <c r="T149" s="164"/>
      <c r="U149" s="147"/>
      <c r="V149" s="148"/>
      <c r="W149" s="149"/>
      <c r="X149" s="20"/>
      <c r="Y149" s="145"/>
      <c r="Z149" s="146"/>
      <c r="AA149" s="147"/>
      <c r="AB149" s="148"/>
      <c r="AC149" s="149"/>
      <c r="AD149" s="20"/>
      <c r="AE149" s="145"/>
      <c r="AF149" s="146"/>
      <c r="AG149" s="147"/>
      <c r="AH149" s="148"/>
      <c r="AI149" s="149"/>
      <c r="AJ149" s="20"/>
      <c r="AK149" s="145"/>
      <c r="AL149" s="146"/>
      <c r="AM149" s="147"/>
      <c r="AN149" s="148"/>
      <c r="AO149" s="149"/>
      <c r="AP149" s="20"/>
      <c r="AQ149" s="145"/>
      <c r="AR149" s="146"/>
      <c r="AS149" s="147"/>
      <c r="AT149" s="60"/>
      <c r="AU149" s="61"/>
      <c r="AV149" s="83"/>
      <c r="AW149" s="57"/>
      <c r="AX149" s="56"/>
      <c r="AY149" s="59"/>
      <c r="AZ149" s="60"/>
      <c r="BA149" s="61"/>
      <c r="BB149" s="83"/>
      <c r="BC149" s="57"/>
      <c r="BD149" s="56"/>
      <c r="BE149" s="59"/>
      <c r="BF149" s="60"/>
      <c r="BG149" s="61"/>
      <c r="BH149" s="83"/>
      <c r="BI149" s="57"/>
      <c r="BJ149" s="56"/>
      <c r="BK149" s="59"/>
      <c r="BL149" s="60"/>
      <c r="BM149" s="61"/>
      <c r="BN149" s="83"/>
      <c r="BO149" s="57"/>
      <c r="BP149" s="56"/>
      <c r="BQ149" s="59"/>
      <c r="BR149" s="60"/>
      <c r="BS149" s="61"/>
      <c r="BT149" s="83"/>
      <c r="BU149" s="57"/>
      <c r="BV149" s="56"/>
      <c r="BW149" s="59"/>
      <c r="BX149" s="60"/>
      <c r="BY149" s="61"/>
      <c r="BZ149" s="83"/>
      <c r="CA149" s="57"/>
      <c r="CB149" s="56"/>
      <c r="CC149" s="59"/>
      <c r="CD149" s="60"/>
      <c r="CE149" s="61"/>
      <c r="CF149" s="83"/>
      <c r="CG149" s="57"/>
      <c r="CH149" s="56"/>
      <c r="CI149" s="59"/>
      <c r="CJ149" s="148"/>
      <c r="CK149" s="149"/>
      <c r="CL149" s="20"/>
      <c r="CM149" s="145"/>
      <c r="CN149" s="146"/>
      <c r="CO149" s="147"/>
      <c r="CP149" s="148"/>
      <c r="CQ149" s="149"/>
      <c r="CR149" s="20"/>
      <c r="CS149" s="145"/>
      <c r="CT149" s="146"/>
      <c r="CU149" s="147"/>
      <c r="CV149" s="148"/>
      <c r="CW149" s="149"/>
      <c r="CX149" s="20"/>
      <c r="CY149" s="145"/>
      <c r="CZ149" s="146"/>
      <c r="DA149" s="147"/>
      <c r="DB149" s="148"/>
      <c r="DC149" s="149"/>
      <c r="DD149" s="20"/>
      <c r="DE149" s="145"/>
      <c r="DF149" s="146"/>
      <c r="DG149" s="147"/>
      <c r="DH149" s="148"/>
      <c r="DI149" s="149"/>
      <c r="DJ149" s="20"/>
      <c r="DK149" s="145"/>
      <c r="DL149" s="146"/>
      <c r="DM149" s="147"/>
      <c r="DN149" s="148"/>
      <c r="DO149" s="149"/>
      <c r="DP149" s="20"/>
      <c r="DQ149" s="145"/>
      <c r="DR149" s="146"/>
      <c r="DS149" s="147"/>
      <c r="DT149" s="148"/>
      <c r="DU149" s="149"/>
      <c r="DV149" s="20"/>
      <c r="DW149" s="145"/>
      <c r="DX149" s="146"/>
      <c r="DY149" s="147"/>
      <c r="DZ149" s="148"/>
      <c r="EA149" s="149"/>
      <c r="EB149" s="20"/>
      <c r="EC149" s="145"/>
      <c r="ED149" s="146"/>
      <c r="EE149" s="147"/>
      <c r="EF149" s="148"/>
      <c r="EG149" s="149"/>
      <c r="EH149" s="20"/>
      <c r="EI149" s="145"/>
      <c r="EJ149" s="146"/>
      <c r="EK149" s="147"/>
      <c r="EL149" s="148"/>
      <c r="EM149" s="149"/>
      <c r="EN149" s="20"/>
      <c r="EO149" s="145"/>
      <c r="EP149" s="146"/>
      <c r="EQ149" s="147"/>
      <c r="ER149" s="148"/>
      <c r="ES149" s="149"/>
      <c r="ET149" s="20"/>
      <c r="EU149" s="145"/>
      <c r="EV149" s="146"/>
      <c r="EW149" s="147"/>
      <c r="EX149" s="148"/>
      <c r="EY149" s="149"/>
      <c r="EZ149" s="20"/>
      <c r="FA149" s="145"/>
      <c r="FB149" s="146"/>
      <c r="FC149" s="147"/>
      <c r="FD149" s="148"/>
      <c r="FE149" s="149"/>
      <c r="FF149" s="20"/>
      <c r="FG149" s="145"/>
      <c r="FH149" s="146"/>
      <c r="FI149" s="147"/>
      <c r="FJ149" s="148"/>
      <c r="FK149" s="149"/>
      <c r="FL149" s="20"/>
      <c r="FM149" s="145"/>
      <c r="FN149" s="146"/>
      <c r="FO149" s="147"/>
      <c r="FP149" s="148"/>
      <c r="FQ149" s="149"/>
      <c r="FR149" s="20"/>
      <c r="FS149" s="145"/>
      <c r="FT149" s="146"/>
      <c r="FU149" s="147"/>
      <c r="FV149" s="148"/>
      <c r="FW149" s="149"/>
      <c r="FX149" s="20"/>
      <c r="FY149" s="145"/>
      <c r="FZ149" s="146"/>
      <c r="GA149" s="147"/>
      <c r="GB149" s="148"/>
      <c r="GC149" s="149"/>
      <c r="GD149" s="20"/>
      <c r="GE149" s="145"/>
      <c r="GF149" s="146"/>
      <c r="GG149" s="147"/>
      <c r="GH149" s="148"/>
      <c r="GI149" s="149"/>
      <c r="GJ149" s="20"/>
      <c r="GK149" s="145"/>
      <c r="GL149" s="146"/>
      <c r="GM149" s="147"/>
      <c r="GN149" s="148"/>
      <c r="GO149" s="149"/>
      <c r="GP149" s="20"/>
      <c r="GQ149" s="145"/>
      <c r="GR149" s="146"/>
      <c r="GS149" s="147"/>
      <c r="GT149" s="148"/>
      <c r="GU149" s="149"/>
      <c r="GV149" s="20"/>
      <c r="GW149" s="145"/>
      <c r="GX149" s="146"/>
      <c r="GY149" s="147"/>
      <c r="GZ149" s="148"/>
      <c r="HA149" s="149"/>
      <c r="HB149" s="20"/>
      <c r="HC149" s="145"/>
      <c r="HD149" s="146"/>
      <c r="HE149" s="147"/>
      <c r="HF149" s="148"/>
      <c r="HG149" s="149"/>
      <c r="HH149" s="20"/>
      <c r="HI149" s="145"/>
      <c r="HJ149" s="146"/>
      <c r="HK149" s="147"/>
      <c r="HL149" s="148"/>
      <c r="HM149" s="149"/>
      <c r="HN149" s="20"/>
      <c r="HO149" s="145"/>
      <c r="HP149" s="146"/>
      <c r="HQ149" s="147"/>
      <c r="HR149" s="148"/>
      <c r="HS149" s="149"/>
      <c r="HT149" s="20"/>
      <c r="HU149" s="145"/>
      <c r="HV149" s="146"/>
      <c r="HW149" s="147"/>
      <c r="HX149" s="148"/>
      <c r="HY149" s="149"/>
      <c r="HZ149" s="20"/>
      <c r="IA149" s="145"/>
      <c r="IB149" s="146"/>
      <c r="IC149" s="147"/>
      <c r="ID149" s="148"/>
      <c r="IE149" s="149"/>
      <c r="IF149" s="20"/>
      <c r="IG149" s="145"/>
      <c r="IH149" s="146"/>
      <c r="II149" s="147"/>
      <c r="IJ149" s="148"/>
      <c r="IK149" s="149"/>
      <c r="IL149" s="20"/>
      <c r="IM149" s="145"/>
      <c r="IN149" s="146"/>
      <c r="IO149" s="147"/>
      <c r="IP149" s="148"/>
      <c r="IQ149" s="149"/>
      <c r="IR149" s="20"/>
      <c r="IS149" s="145"/>
      <c r="IT149" s="146"/>
      <c r="IU149" s="147"/>
      <c r="IV149" s="148"/>
      <c r="IW149" s="149"/>
      <c r="IX149" s="20"/>
      <c r="IY149" s="145"/>
      <c r="IZ149" s="146"/>
      <c r="JA149" s="147"/>
      <c r="JB149" s="148"/>
      <c r="JC149" s="149"/>
      <c r="JD149" s="20"/>
      <c r="JE149" s="145"/>
      <c r="JF149" s="146"/>
      <c r="JG149" s="147"/>
      <c r="JH149" s="148"/>
      <c r="JI149" s="149"/>
      <c r="JJ149" s="20"/>
      <c r="JK149" s="145"/>
      <c r="JL149" s="146"/>
      <c r="JM149" s="147"/>
      <c r="JN149" s="148"/>
      <c r="JO149" s="149"/>
      <c r="JP149" s="20"/>
      <c r="JQ149" s="145"/>
      <c r="JR149" s="146"/>
      <c r="JS149" s="147"/>
      <c r="JT149" s="148"/>
      <c r="JU149" s="149"/>
      <c r="JV149" s="20"/>
      <c r="JW149" s="145"/>
      <c r="JX149" s="146"/>
      <c r="JY149" s="147"/>
      <c r="JZ149" s="148"/>
      <c r="KA149" s="149"/>
      <c r="KB149" s="20"/>
      <c r="KC149" s="145"/>
      <c r="KD149" s="146"/>
      <c r="KE149" s="147"/>
      <c r="KF149" s="148"/>
      <c r="KG149" s="149"/>
      <c r="KH149" s="20"/>
      <c r="KI149" s="145"/>
      <c r="KJ149" s="146"/>
      <c r="KK149" s="147"/>
      <c r="KL149" s="148"/>
      <c r="KM149" s="149"/>
      <c r="KN149" s="20"/>
      <c r="KO149" s="145"/>
      <c r="KP149" s="146"/>
      <c r="KQ149" s="147"/>
      <c r="KR149" s="148"/>
      <c r="KS149" s="149"/>
      <c r="KT149" s="20"/>
      <c r="KU149" s="145"/>
      <c r="KV149" s="56"/>
      <c r="KW149" s="59"/>
      <c r="KX149" s="60"/>
      <c r="KY149" s="61"/>
      <c r="KZ149" s="83"/>
      <c r="LA149" s="57"/>
      <c r="LB149" s="56"/>
      <c r="LC149" s="59"/>
      <c r="LD149" s="60"/>
      <c r="LE149" s="61"/>
      <c r="LF149" s="83"/>
      <c r="LG149" s="57"/>
      <c r="LH149" s="56"/>
      <c r="LI149" s="59"/>
      <c r="LJ149" s="60"/>
      <c r="LK149" s="61"/>
      <c r="LL149" s="83"/>
      <c r="LM149" s="57"/>
      <c r="LN149" s="56"/>
      <c r="LO149" s="59"/>
      <c r="LP149" s="60"/>
      <c r="LQ149" s="61"/>
      <c r="LR149" s="83"/>
      <c r="LS149" s="57"/>
      <c r="LT149" s="56"/>
      <c r="LU149" s="59"/>
      <c r="LV149" s="60"/>
      <c r="LW149" s="61"/>
      <c r="LX149" s="83"/>
      <c r="LY149" s="57"/>
      <c r="LZ149" s="56"/>
      <c r="MA149" s="59"/>
      <c r="MB149" s="60"/>
      <c r="MC149" s="61"/>
      <c r="MD149" s="83"/>
      <c r="ME149" s="57"/>
      <c r="MF149" s="56"/>
      <c r="MG149" s="59"/>
      <c r="MH149" s="60"/>
      <c r="MI149" s="61"/>
      <c r="MJ149" s="83"/>
      <c r="MK149" s="57"/>
      <c r="ML149" s="56"/>
      <c r="MM149" s="59"/>
      <c r="MN149" s="60"/>
      <c r="MO149" s="61"/>
      <c r="MP149" s="83"/>
      <c r="MQ149" s="57"/>
      <c r="MR149" s="56"/>
      <c r="MS149" s="59"/>
      <c r="MT149" s="60"/>
      <c r="MU149" s="61"/>
      <c r="MV149" s="83"/>
      <c r="MW149" s="57"/>
      <c r="MX149" s="56"/>
      <c r="MY149" s="59"/>
      <c r="MZ149" s="60"/>
      <c r="NA149" s="61"/>
      <c r="NB149" s="83"/>
      <c r="NC149" s="57"/>
      <c r="ND149" s="56"/>
      <c r="NE149" s="59"/>
      <c r="NF149" s="60"/>
      <c r="NG149" s="61"/>
      <c r="NH149" s="83"/>
      <c r="NI149" s="57"/>
      <c r="NJ149" s="56"/>
      <c r="NK149" s="59"/>
      <c r="NL149" s="60"/>
      <c r="NM149" s="61"/>
      <c r="NN149" s="83"/>
      <c r="NO149" s="57"/>
      <c r="NP149" s="56"/>
      <c r="NQ149" s="59"/>
      <c r="NR149" s="60"/>
      <c r="NS149" s="61"/>
      <c r="NT149" s="83"/>
      <c r="NU149" s="57"/>
      <c r="NV149" s="56"/>
      <c r="NW149" s="59"/>
      <c r="NX149" s="60"/>
      <c r="NY149" s="61"/>
      <c r="NZ149" s="83"/>
      <c r="OA149" s="57"/>
      <c r="OB149" s="56"/>
      <c r="OC149" s="59"/>
      <c r="OD149" s="60"/>
      <c r="OE149" s="61"/>
      <c r="OF149" s="83"/>
      <c r="OG149" s="57"/>
      <c r="OH149" s="56"/>
      <c r="OI149" s="59"/>
      <c r="OJ149" s="60"/>
      <c r="OK149" s="61"/>
      <c r="OL149" s="83"/>
      <c r="OM149" s="57"/>
      <c r="ON149" s="56"/>
      <c r="OO149" s="59"/>
      <c r="OP149" s="60"/>
      <c r="OQ149" s="61"/>
      <c r="OR149" s="83"/>
      <c r="OS149" s="57"/>
      <c r="OT149" s="56"/>
      <c r="OU149" s="59"/>
      <c r="OV149" s="60"/>
      <c r="OW149" s="61"/>
      <c r="OX149" s="83"/>
      <c r="OY149" s="57"/>
      <c r="OZ149" s="56"/>
      <c r="PA149" s="59"/>
      <c r="PB149" s="60"/>
      <c r="PC149" s="61"/>
      <c r="PD149" s="83"/>
      <c r="PE149" s="57"/>
      <c r="PF149" s="56"/>
      <c r="PG149" s="59"/>
      <c r="PH149" s="60"/>
      <c r="PI149" s="61"/>
      <c r="PJ149" s="83"/>
      <c r="PK149" s="57"/>
      <c r="PL149" s="56"/>
      <c r="PM149" s="59"/>
      <c r="PN149" s="60"/>
      <c r="PO149" s="61"/>
      <c r="PP149" s="83"/>
      <c r="PQ149" s="57"/>
      <c r="PR149" s="56"/>
      <c r="PS149" s="59"/>
      <c r="PT149" s="60"/>
      <c r="PU149" s="61"/>
      <c r="PV149" s="83"/>
      <c r="PW149" s="57"/>
      <c r="PX149" s="56"/>
      <c r="PY149" s="59"/>
      <c r="PZ149" s="60"/>
      <c r="QA149" s="61"/>
      <c r="QB149" s="83"/>
      <c r="QC149" s="57"/>
      <c r="QD149" s="56"/>
      <c r="QE149" s="59"/>
      <c r="QF149" s="60"/>
      <c r="QG149" s="61"/>
      <c r="QH149" s="83"/>
      <c r="QI149" s="57"/>
      <c r="QJ149" s="56"/>
      <c r="QK149" s="59"/>
      <c r="QL149" s="60"/>
      <c r="QM149" s="61"/>
      <c r="QN149" s="83"/>
      <c r="QO149" s="57"/>
      <c r="QP149" s="56"/>
      <c r="QQ149" s="59"/>
      <c r="QR149" s="60"/>
      <c r="QS149" s="61"/>
      <c r="QT149" s="83"/>
      <c r="QU149" s="57"/>
      <c r="QV149" s="56"/>
      <c r="QW149" s="59"/>
      <c r="QX149" s="60"/>
      <c r="QY149" s="61"/>
      <c r="QZ149" s="83"/>
      <c r="RA149" s="57"/>
      <c r="RB149" s="56"/>
      <c r="RC149" s="59"/>
      <c r="RD149" s="60"/>
      <c r="RE149" s="61"/>
      <c r="RF149" s="83"/>
      <c r="RG149" s="57"/>
      <c r="RH149" s="56"/>
      <c r="RI149" s="59"/>
      <c r="RJ149" s="60"/>
      <c r="RK149" s="61"/>
      <c r="RL149" s="83"/>
      <c r="RM149" s="57"/>
      <c r="RN149" s="56"/>
      <c r="RO149" s="59"/>
      <c r="RP149" s="60"/>
      <c r="RQ149" s="61"/>
      <c r="RR149" s="83"/>
      <c r="RS149" s="57"/>
      <c r="RT149" s="56"/>
      <c r="RU149" s="59"/>
      <c r="RV149" s="60"/>
      <c r="RW149" s="61"/>
      <c r="RX149" s="83"/>
      <c r="RY149" s="57"/>
      <c r="RZ149" s="56"/>
      <c r="SA149" s="59"/>
      <c r="SB149" s="60"/>
      <c r="SC149" s="61"/>
      <c r="SD149" s="83"/>
      <c r="SE149" s="57"/>
      <c r="SF149" s="56"/>
      <c r="SG149" s="59"/>
      <c r="SH149" s="60"/>
      <c r="SI149" s="61"/>
      <c r="SJ149" s="83"/>
      <c r="SK149" s="57"/>
      <c r="SL149" s="56"/>
      <c r="SM149" s="59"/>
      <c r="SN149" s="60"/>
      <c r="SO149" s="61"/>
      <c r="SP149" s="83"/>
      <c r="SQ149" s="57"/>
      <c r="SR149" s="56"/>
      <c r="SS149" s="59"/>
      <c r="ST149" s="60"/>
      <c r="SU149" s="61"/>
      <c r="SV149" s="83"/>
      <c r="SW149" s="57"/>
      <c r="SX149" s="56"/>
      <c r="SY149" s="59"/>
      <c r="SZ149" s="60"/>
      <c r="TA149" s="61"/>
      <c r="TB149" s="83"/>
      <c r="TC149" s="57"/>
      <c r="TD149" s="56"/>
      <c r="TE149" s="59"/>
      <c r="TF149" s="60"/>
      <c r="TG149" s="61"/>
      <c r="TH149" s="83"/>
      <c r="TI149" s="57"/>
      <c r="TJ149" s="56"/>
      <c r="TK149" s="59"/>
      <c r="TL149" s="60"/>
      <c r="TM149" s="61"/>
      <c r="TN149" s="83"/>
      <c r="TO149" s="57"/>
      <c r="TP149" s="56"/>
      <c r="TQ149" s="59"/>
      <c r="TR149" s="60"/>
      <c r="TS149" s="61"/>
      <c r="TT149" s="83"/>
      <c r="TU149" s="57"/>
      <c r="TV149" s="56"/>
      <c r="TW149" s="59"/>
      <c r="TX149" s="60"/>
      <c r="TY149" s="61"/>
      <c r="TZ149" s="83"/>
      <c r="UA149" s="57"/>
      <c r="UB149" s="56"/>
      <c r="UC149" s="59"/>
      <c r="UD149" s="60"/>
      <c r="UE149" s="61"/>
      <c r="UF149" s="83"/>
      <c r="UG149" s="57"/>
      <c r="UH149" s="56"/>
      <c r="UI149" s="59"/>
      <c r="UJ149" s="60"/>
      <c r="UK149" s="61"/>
      <c r="UL149" s="83"/>
      <c r="UM149" s="57"/>
      <c r="UN149" s="56"/>
      <c r="UO149" s="59"/>
      <c r="UP149" s="60"/>
      <c r="UQ149" s="61"/>
      <c r="UR149" s="83"/>
      <c r="US149" s="57"/>
      <c r="UT149" s="56"/>
      <c r="UU149" s="59"/>
      <c r="UV149" s="60"/>
      <c r="UW149" s="61"/>
      <c r="UX149" s="83"/>
      <c r="UY149" s="57"/>
      <c r="UZ149" s="56"/>
      <c r="VA149" s="59"/>
      <c r="VB149" s="60"/>
      <c r="VC149" s="61"/>
      <c r="VD149" s="83"/>
      <c r="VE149" s="57"/>
      <c r="VF149" s="56"/>
      <c r="VG149" s="59"/>
      <c r="VH149" s="60"/>
      <c r="VI149" s="61"/>
      <c r="VJ149" s="83"/>
      <c r="VK149" s="57"/>
      <c r="VL149" s="56"/>
      <c r="VM149" s="59"/>
      <c r="VN149" s="60"/>
      <c r="VO149" s="61"/>
      <c r="VP149" s="83"/>
      <c r="VQ149" s="57"/>
      <c r="VR149" s="56"/>
      <c r="VS149" s="59"/>
      <c r="VT149" s="60"/>
      <c r="VU149" s="61"/>
      <c r="VV149" s="83"/>
      <c r="VW149" s="57"/>
      <c r="VX149" s="56"/>
      <c r="VY149" s="59"/>
      <c r="VZ149" s="60"/>
      <c r="WA149" s="61"/>
      <c r="WB149" s="83"/>
      <c r="WC149" s="57"/>
      <c r="WD149" s="56"/>
      <c r="WE149" s="59"/>
      <c r="WF149" s="60"/>
      <c r="WG149" s="61"/>
      <c r="WH149" s="83"/>
      <c r="WI149" s="57"/>
      <c r="WJ149" s="56"/>
      <c r="WK149" s="59"/>
      <c r="WL149" s="60"/>
      <c r="WM149" s="61"/>
      <c r="WN149" s="83"/>
      <c r="WO149" s="57"/>
      <c r="WP149" s="56"/>
      <c r="WQ149" s="59"/>
      <c r="WR149" s="60"/>
      <c r="WS149" s="61"/>
      <c r="WT149" s="83"/>
      <c r="WU149" s="57"/>
      <c r="WV149" s="56"/>
      <c r="WW149" s="59"/>
      <c r="WX149" s="60"/>
      <c r="WY149" s="61"/>
      <c r="WZ149" s="83"/>
      <c r="XA149" s="57"/>
      <c r="XB149" s="56"/>
      <c r="XC149" s="59"/>
      <c r="XD149" s="60"/>
      <c r="XE149" s="61"/>
      <c r="XF149" s="83"/>
      <c r="XG149" s="57"/>
      <c r="XH149" s="56"/>
      <c r="XI149" s="59"/>
      <c r="XJ149" s="60"/>
      <c r="XK149" s="61"/>
      <c r="XL149" s="83"/>
      <c r="XM149" s="57"/>
      <c r="XN149" s="56"/>
      <c r="XO149" s="59"/>
      <c r="XP149" s="60"/>
      <c r="XQ149" s="61"/>
      <c r="XR149" s="83"/>
      <c r="XS149" s="57"/>
      <c r="XT149" s="56"/>
      <c r="XU149" s="59"/>
      <c r="XV149" s="60"/>
      <c r="XW149" s="61"/>
      <c r="XX149" s="83"/>
      <c r="XY149" s="57"/>
      <c r="XZ149" s="56"/>
      <c r="YA149" s="59"/>
      <c r="YB149" s="60"/>
      <c r="YC149" s="61"/>
      <c r="YD149" s="83"/>
      <c r="YE149" s="57"/>
      <c r="YF149" s="56"/>
      <c r="YG149" s="59"/>
      <c r="YH149" s="60"/>
      <c r="YI149" s="61"/>
      <c r="YJ149" s="83"/>
      <c r="YK149" s="57"/>
      <c r="YL149" s="56"/>
      <c r="YM149" s="59"/>
      <c r="YN149" s="60"/>
      <c r="YO149" s="61"/>
      <c r="YP149" s="83"/>
      <c r="YQ149" s="57"/>
      <c r="YR149" s="56"/>
      <c r="YS149" s="59"/>
      <c r="YT149" s="60"/>
      <c r="YU149" s="61"/>
      <c r="YV149" s="83"/>
      <c r="YW149" s="57"/>
      <c r="YX149" s="56"/>
      <c r="YY149" s="59"/>
      <c r="YZ149" s="60"/>
      <c r="ZA149" s="61"/>
      <c r="ZB149" s="83"/>
      <c r="ZC149" s="57"/>
      <c r="ZD149" s="56"/>
      <c r="ZE149" s="59"/>
      <c r="ZF149" s="60"/>
      <c r="ZG149" s="61"/>
      <c r="ZH149" s="83"/>
      <c r="ZI149" s="57"/>
      <c r="ZJ149" s="56"/>
      <c r="ZK149" s="59"/>
      <c r="ZL149" s="60"/>
      <c r="ZM149" s="61"/>
      <c r="ZN149" s="83"/>
      <c r="ZO149" s="57"/>
      <c r="ZP149" s="56"/>
      <c r="ZQ149" s="59"/>
      <c r="ZR149" s="60"/>
      <c r="ZS149" s="61"/>
      <c r="ZT149" s="83"/>
      <c r="ZU149" s="57"/>
      <c r="ZV149" s="56"/>
      <c r="ZW149" s="59"/>
      <c r="ZX149" s="60"/>
      <c r="ZY149" s="61"/>
      <c r="ZZ149" s="83"/>
      <c r="AAA149" s="57"/>
      <c r="AAB149" s="56"/>
      <c r="AAC149" s="59"/>
      <c r="AAD149" s="60"/>
      <c r="AAE149" s="61"/>
      <c r="AAF149" s="83"/>
      <c r="AAG149" s="57"/>
      <c r="AAH149" s="56"/>
      <c r="AAI149" s="59"/>
      <c r="AAJ149" s="60"/>
      <c r="AAK149" s="61"/>
      <c r="AAL149" s="83"/>
      <c r="AAM149" s="57"/>
      <c r="AAN149" s="56"/>
      <c r="AAO149" s="59"/>
      <c r="AAP149" s="60"/>
      <c r="AAQ149" s="61"/>
      <c r="AAR149" s="83"/>
      <c r="AAS149" s="57"/>
      <c r="AAT149" s="56"/>
      <c r="AAU149" s="59"/>
      <c r="AAV149" s="60"/>
      <c r="AAW149" s="61"/>
      <c r="AAX149" s="83"/>
      <c r="AAY149" s="57"/>
      <c r="AAZ149" s="56"/>
      <c r="ABA149" s="59"/>
      <c r="ABB149" s="60"/>
      <c r="ABC149" s="61"/>
      <c r="ABD149" s="83"/>
      <c r="ABE149" s="57"/>
      <c r="ABF149" s="56"/>
      <c r="ABG149" s="59"/>
      <c r="ABH149" s="60"/>
      <c r="ABI149" s="61"/>
      <c r="ABJ149" s="83"/>
      <c r="ABK149" s="57"/>
      <c r="ABL149" s="56"/>
      <c r="ABM149" s="59"/>
      <c r="ABN149" s="60"/>
      <c r="ABO149" s="61"/>
      <c r="ABP149" s="83"/>
      <c r="ABQ149" s="57"/>
      <c r="ABR149" s="56"/>
      <c r="ABS149" s="59"/>
      <c r="ABT149" s="60"/>
      <c r="ABU149" s="61"/>
      <c r="ABV149" s="83"/>
      <c r="ABW149" s="57"/>
      <c r="ABX149" s="56"/>
      <c r="ABY149" s="59"/>
      <c r="ABZ149" s="60"/>
      <c r="ACA149" s="61"/>
      <c r="ACB149" s="83"/>
      <c r="ACC149" s="57"/>
      <c r="ACD149" s="56"/>
      <c r="ACE149" s="59"/>
      <c r="ACF149" s="60"/>
      <c r="ACG149" s="61"/>
      <c r="ACH149" s="83"/>
      <c r="ACI149" s="57"/>
      <c r="ACJ149" s="56"/>
      <c r="ACK149" s="59"/>
      <c r="ACL149" s="60"/>
      <c r="ACM149" s="61"/>
      <c r="ACN149" s="83"/>
      <c r="ACO149" s="57"/>
      <c r="ACP149" s="56"/>
      <c r="ACQ149" s="59"/>
      <c r="ACR149" s="60"/>
      <c r="ACS149" s="61"/>
      <c r="ACT149" s="83"/>
      <c r="ACU149" s="57"/>
      <c r="ACV149" s="56"/>
      <c r="ACW149" s="59"/>
      <c r="ACX149" s="60"/>
      <c r="ACY149" s="61"/>
      <c r="ACZ149" s="83"/>
      <c r="ADA149" s="57"/>
      <c r="ADB149" s="56"/>
      <c r="ADC149" s="59"/>
      <c r="ADD149" s="60"/>
      <c r="ADE149" s="61"/>
      <c r="ADF149" s="83"/>
      <c r="ADG149" s="57"/>
      <c r="ADH149" s="56"/>
      <c r="ADI149" s="59"/>
      <c r="ADJ149" s="60"/>
      <c r="ADK149" s="61"/>
      <c r="ADL149" s="83"/>
      <c r="ADM149" s="57"/>
      <c r="ADN149" s="56"/>
      <c r="ADO149" s="59"/>
      <c r="ADP149" s="60"/>
      <c r="ADQ149" s="61"/>
      <c r="ADR149" s="83"/>
      <c r="ADS149" s="57"/>
      <c r="ADT149" s="56"/>
      <c r="ADU149" s="59"/>
      <c r="ADV149" s="60"/>
      <c r="ADW149" s="61"/>
      <c r="ADX149" s="83"/>
      <c r="ADY149" s="57"/>
      <c r="ADZ149" s="56"/>
      <c r="AEA149" s="59"/>
      <c r="AEB149" s="60"/>
      <c r="AEC149" s="61"/>
      <c r="AED149" s="83"/>
      <c r="AEE149" s="57"/>
      <c r="AEF149" s="56"/>
      <c r="AEG149" s="59"/>
      <c r="AEH149" s="60"/>
      <c r="AEI149" s="61"/>
      <c r="AEJ149" s="83"/>
      <c r="AEK149" s="57"/>
      <c r="AEL149" s="56"/>
      <c r="AEM149" s="59"/>
      <c r="AEN149" s="60"/>
      <c r="AEO149" s="61"/>
      <c r="AEP149" s="83"/>
      <c r="AEQ149" s="57"/>
      <c r="AER149" s="56"/>
      <c r="AES149" s="59"/>
      <c r="AET149" s="60"/>
      <c r="AEU149" s="61"/>
      <c r="AEV149" s="83"/>
      <c r="AEW149" s="57"/>
      <c r="AEX149" s="56"/>
      <c r="AEY149" s="59"/>
      <c r="AEZ149" s="60"/>
      <c r="AFA149" s="61"/>
      <c r="AFB149" s="83"/>
      <c r="AFC149" s="57"/>
      <c r="AFD149" s="56"/>
      <c r="AFE149" s="59"/>
      <c r="AFF149" s="60"/>
      <c r="AFG149" s="61"/>
      <c r="AFH149" s="83"/>
      <c r="AFI149" s="57"/>
      <c r="AFJ149" s="56"/>
      <c r="AFK149" s="59"/>
      <c r="AFL149" s="60"/>
      <c r="AFM149" s="61"/>
      <c r="AFN149" s="83"/>
      <c r="AFO149" s="57"/>
      <c r="AFP149" s="56"/>
      <c r="AFQ149" s="59"/>
      <c r="AFR149" s="60"/>
      <c r="AFS149" s="61"/>
      <c r="AFT149" s="83"/>
      <c r="AFU149" s="57"/>
      <c r="AFV149" s="56"/>
      <c r="AFW149" s="59"/>
      <c r="AFX149" s="60"/>
      <c r="AFY149" s="61"/>
      <c r="AFZ149" s="83"/>
      <c r="AGA149" s="57"/>
      <c r="AGB149" s="56"/>
      <c r="AGC149" s="59"/>
      <c r="AGD149" s="60"/>
      <c r="AGE149" s="61"/>
      <c r="AGF149" s="83"/>
      <c r="AGG149" s="57"/>
      <c r="AGH149" s="56"/>
      <c r="AGI149" s="59"/>
      <c r="AGJ149" s="60"/>
      <c r="AGK149" s="61"/>
      <c r="AGL149" s="83"/>
      <c r="AGM149" s="57"/>
      <c r="AGN149" s="56"/>
      <c r="AGO149" s="59"/>
      <c r="AGP149" s="60"/>
      <c r="AGQ149" s="61"/>
      <c r="AGR149" s="83"/>
      <c r="AGS149" s="57"/>
      <c r="AGT149" s="56"/>
      <c r="AGU149" s="59"/>
      <c r="AGV149" s="60"/>
      <c r="AGW149" s="61"/>
      <c r="AGX149" s="83"/>
      <c r="AGY149" s="57"/>
      <c r="AGZ149" s="56"/>
      <c r="AHA149" s="59"/>
      <c r="AHB149" s="60"/>
      <c r="AHC149" s="61"/>
      <c r="AHD149" s="83"/>
      <c r="AHE149" s="57"/>
      <c r="AHF149" s="56"/>
      <c r="AHG149" s="59"/>
      <c r="AHH149" s="60"/>
      <c r="AHI149" s="61"/>
      <c r="AHJ149" s="83"/>
      <c r="AHK149" s="57"/>
      <c r="AHL149" s="56"/>
      <c r="AHM149" s="59"/>
      <c r="AHN149" s="60"/>
      <c r="AHO149" s="61"/>
      <c r="AHP149" s="83"/>
      <c r="AHQ149" s="57"/>
      <c r="AHR149" s="56"/>
      <c r="AHS149" s="59"/>
      <c r="AHT149" s="60"/>
      <c r="AHU149" s="61"/>
      <c r="AHV149" s="83"/>
      <c r="AHW149" s="57"/>
      <c r="AHX149" s="56"/>
      <c r="AHY149" s="59"/>
      <c r="AHZ149" s="60"/>
      <c r="AIA149" s="61"/>
      <c r="AIB149" s="83"/>
      <c r="AIC149" s="57"/>
      <c r="AID149" s="56"/>
      <c r="AIE149" s="59"/>
      <c r="AIF149" s="60"/>
      <c r="AIG149" s="61"/>
      <c r="AIH149" s="83"/>
      <c r="AII149" s="57"/>
      <c r="AIJ149" s="56"/>
      <c r="AIK149" s="59"/>
      <c r="AIL149" s="60"/>
      <c r="AIM149" s="61"/>
      <c r="AIN149" s="83"/>
      <c r="AIO149" s="57"/>
      <c r="AIP149" s="56"/>
      <c r="AIQ149" s="59"/>
      <c r="AIR149" s="60"/>
      <c r="AIS149" s="61"/>
      <c r="AIT149" s="83"/>
      <c r="AIU149" s="57"/>
      <c r="AIV149" s="56"/>
      <c r="AIW149" s="59"/>
      <c r="AIX149" s="60"/>
      <c r="AIY149" s="61"/>
      <c r="AIZ149" s="83"/>
      <c r="AJA149" s="57"/>
      <c r="AJB149" s="56"/>
      <c r="AJC149" s="59"/>
      <c r="AJD149" s="60"/>
      <c r="AJE149" s="61"/>
      <c r="AJF149" s="83"/>
      <c r="AJG149" s="57"/>
      <c r="AJH149" s="56"/>
      <c r="AJI149" s="59"/>
      <c r="AJJ149" s="60"/>
      <c r="AJK149" s="61"/>
      <c r="AJL149" s="83"/>
      <c r="AJM149" s="57"/>
      <c r="AJN149" s="56"/>
      <c r="AJO149" s="59"/>
      <c r="AJP149" s="60"/>
      <c r="AJQ149" s="61"/>
      <c r="AJR149" s="83"/>
      <c r="AJS149" s="57"/>
      <c r="AJT149" s="56"/>
      <c r="AJU149" s="59"/>
      <c r="AJV149" s="60"/>
      <c r="AJW149" s="61"/>
      <c r="AJX149" s="83"/>
      <c r="AJY149" s="57"/>
      <c r="AJZ149" s="56"/>
      <c r="AKA149" s="59"/>
      <c r="AKB149" s="60"/>
      <c r="AKC149" s="61"/>
      <c r="AKD149" s="83"/>
      <c r="AKE149" s="57"/>
      <c r="AKF149" s="56"/>
      <c r="AKG149" s="59"/>
      <c r="AKH149" s="60"/>
      <c r="AKI149" s="61"/>
      <c r="AKJ149" s="83"/>
      <c r="AKK149" s="57"/>
      <c r="AKL149" s="56"/>
      <c r="AKM149" s="59"/>
      <c r="AKN149" s="60"/>
      <c r="AKO149" s="61"/>
      <c r="AKP149" s="83"/>
      <c r="AKQ149" s="57"/>
      <c r="AKR149" s="56"/>
      <c r="AKS149" s="59"/>
      <c r="AKT149" s="60"/>
      <c r="AKU149" s="61"/>
      <c r="AKV149" s="83"/>
      <c r="AKW149" s="57"/>
      <c r="AKX149" s="56"/>
      <c r="AKY149" s="59"/>
      <c r="AKZ149" s="60"/>
      <c r="ALA149" s="61"/>
      <c r="ALB149" s="83"/>
      <c r="ALC149" s="57"/>
      <c r="ALD149" s="56"/>
      <c r="ALE149" s="59"/>
      <c r="ALF149" s="60"/>
      <c r="ALG149" s="61"/>
      <c r="ALH149" s="83"/>
      <c r="ALI149" s="57"/>
      <c r="ALJ149" s="56"/>
      <c r="ALK149" s="59"/>
      <c r="ALL149" s="60"/>
      <c r="ALM149" s="61"/>
      <c r="ALN149" s="83"/>
      <c r="ALO149" s="57"/>
      <c r="ALP149" s="56"/>
      <c r="ALQ149" s="59"/>
      <c r="ALR149" s="60"/>
      <c r="ALS149" s="61"/>
      <c r="ALT149" s="83"/>
      <c r="ALU149" s="57"/>
      <c r="ALV149" s="56"/>
      <c r="ALW149" s="59"/>
      <c r="ALX149" s="60"/>
      <c r="ALY149" s="61"/>
      <c r="ALZ149" s="83"/>
      <c r="AMA149" s="57"/>
      <c r="AMB149" s="56"/>
      <c r="AMC149" s="59"/>
      <c r="AMD149" s="60"/>
      <c r="AME149" s="61"/>
      <c r="AMF149" s="83"/>
      <c r="AMG149" s="57"/>
      <c r="AMH149" s="56"/>
      <c r="AMI149" s="59"/>
      <c r="AMJ149" s="60"/>
      <c r="AMK149" s="61"/>
      <c r="AML149" s="83"/>
      <c r="AMM149" s="57"/>
      <c r="AMN149" s="56"/>
      <c r="AMO149" s="59"/>
      <c r="AMP149" s="60"/>
      <c r="AMQ149" s="61"/>
      <c r="AMR149" s="83"/>
      <c r="AMS149" s="57"/>
      <c r="AMT149" s="56"/>
      <c r="AMU149" s="59"/>
      <c r="AMV149" s="60"/>
      <c r="AMW149" s="61"/>
      <c r="AMX149" s="83"/>
      <c r="AMY149" s="57"/>
      <c r="AMZ149" s="56"/>
      <c r="ANA149" s="59"/>
      <c r="ANB149" s="60"/>
      <c r="ANC149" s="61"/>
      <c r="AND149" s="83"/>
      <c r="ANE149" s="57"/>
      <c r="ANF149" s="56"/>
      <c r="ANG149" s="59"/>
      <c r="ANH149" s="60"/>
      <c r="ANI149" s="61"/>
      <c r="ANJ149" s="83"/>
      <c r="ANK149" s="57"/>
      <c r="ANL149" s="56"/>
      <c r="ANM149" s="59"/>
      <c r="ANN149" s="60"/>
      <c r="ANO149" s="61"/>
      <c r="ANP149" s="83"/>
      <c r="ANQ149" s="57"/>
      <c r="ANR149" s="56"/>
      <c r="ANS149" s="59"/>
      <c r="ANT149" s="60"/>
      <c r="ANU149" s="61"/>
      <c r="ANV149" s="83"/>
      <c r="ANW149" s="57"/>
      <c r="ANX149" s="56"/>
      <c r="ANY149" s="59"/>
      <c r="ANZ149" s="60"/>
      <c r="AOA149" s="61"/>
      <c r="AOB149" s="83"/>
      <c r="AOC149" s="57"/>
      <c r="AOD149" s="56"/>
      <c r="AOE149" s="59"/>
      <c r="AOF149" s="60"/>
      <c r="AOG149" s="61"/>
      <c r="AOH149" s="83"/>
      <c r="AOI149" s="57"/>
      <c r="AOJ149" s="56"/>
      <c r="AOK149" s="59"/>
      <c r="AOL149" s="60"/>
      <c r="AOM149" s="61"/>
      <c r="AON149" s="83"/>
      <c r="AOO149" s="57"/>
      <c r="AOP149" s="56"/>
      <c r="AOQ149" s="59"/>
      <c r="AOR149" s="60"/>
      <c r="AOS149" s="61"/>
      <c r="AOT149" s="83"/>
      <c r="AOU149" s="57"/>
      <c r="AOV149" s="56"/>
      <c r="AOW149" s="59"/>
      <c r="AOX149" s="60"/>
      <c r="AOY149" s="61"/>
      <c r="AOZ149" s="83"/>
      <c r="APA149" s="57"/>
      <c r="APB149" s="56"/>
      <c r="APC149" s="59"/>
      <c r="APD149" s="60"/>
      <c r="APE149" s="61"/>
      <c r="APF149" s="83"/>
      <c r="APG149" s="57"/>
      <c r="APH149" s="56"/>
      <c r="API149" s="59"/>
      <c r="APJ149" s="60"/>
      <c r="APK149" s="61"/>
      <c r="APL149" s="83"/>
      <c r="APM149" s="57"/>
      <c r="APN149" s="56"/>
      <c r="APO149" s="59"/>
      <c r="APP149" s="60"/>
      <c r="APQ149" s="61"/>
      <c r="APR149" s="83"/>
      <c r="APS149" s="57"/>
      <c r="APT149" s="56"/>
      <c r="APU149" s="59"/>
      <c r="APV149" s="60"/>
      <c r="APW149" s="61"/>
      <c r="APX149" s="83"/>
      <c r="APY149" s="57"/>
      <c r="APZ149" s="56"/>
      <c r="AQA149" s="59"/>
      <c r="AQB149" s="60"/>
      <c r="AQC149" s="61"/>
      <c r="AQD149" s="83"/>
      <c r="AQE149" s="57"/>
      <c r="AQF149" s="56"/>
      <c r="AQG149" s="59"/>
      <c r="AQH149" s="60"/>
      <c r="AQI149" s="61"/>
      <c r="AQJ149" s="83"/>
      <c r="AQK149" s="57"/>
      <c r="AQL149" s="56"/>
      <c r="AQM149" s="59"/>
      <c r="AQN149" s="60"/>
      <c r="AQO149" s="61"/>
      <c r="AQP149" s="83"/>
      <c r="AQQ149" s="57"/>
      <c r="AQR149" s="56"/>
      <c r="AQS149" s="59"/>
      <c r="AQT149" s="60"/>
      <c r="AQU149" s="61"/>
      <c r="AQV149" s="83"/>
      <c r="AQW149" s="57"/>
      <c r="AQX149" s="56"/>
      <c r="AQY149" s="59"/>
      <c r="AQZ149" s="60"/>
      <c r="ARA149" s="61"/>
      <c r="ARB149" s="83"/>
      <c r="ARC149" s="57"/>
      <c r="ARD149" s="56"/>
      <c r="ARE149" s="59"/>
      <c r="ARF149" s="60"/>
      <c r="ARG149" s="61"/>
      <c r="ARH149" s="83"/>
      <c r="ARI149" s="57"/>
      <c r="ARJ149" s="56"/>
      <c r="ARK149" s="59"/>
      <c r="ARL149" s="60"/>
      <c r="ARM149" s="61"/>
      <c r="ARN149" s="83"/>
      <c r="ARO149" s="57"/>
      <c r="ARP149" s="56"/>
      <c r="ARQ149" s="59"/>
      <c r="ARR149" s="60"/>
      <c r="ARS149" s="61"/>
      <c r="ART149" s="83"/>
      <c r="ARU149" s="57"/>
      <c r="ARV149" s="56"/>
      <c r="ARW149" s="59"/>
      <c r="ARX149" s="60"/>
      <c r="ARY149" s="61"/>
      <c r="ARZ149" s="83"/>
      <c r="ASA149" s="57"/>
      <c r="ASB149" s="56"/>
      <c r="ASC149" s="59"/>
      <c r="ASD149" s="60"/>
      <c r="ASE149" s="61"/>
      <c r="ASF149" s="83"/>
      <c r="ASG149" s="57"/>
      <c r="ASH149" s="56"/>
      <c r="ASI149" s="59"/>
      <c r="ASJ149" s="60"/>
      <c r="ASK149" s="61"/>
      <c r="ASL149" s="83"/>
      <c r="ASM149" s="57"/>
      <c r="ASN149" s="56"/>
      <c r="ASO149" s="59"/>
      <c r="ASP149" s="60"/>
      <c r="ASQ149" s="61"/>
      <c r="ASR149" s="83"/>
      <c r="ASS149" s="57"/>
      <c r="AST149" s="56"/>
      <c r="ASU149" s="59"/>
      <c r="ASV149" s="60"/>
      <c r="ASW149" s="61"/>
      <c r="ASX149" s="83"/>
      <c r="ASY149" s="57"/>
      <c r="ASZ149" s="56"/>
      <c r="ATA149" s="59"/>
      <c r="ATB149" s="60"/>
      <c r="ATC149" s="61"/>
      <c r="ATD149" s="83"/>
      <c r="ATE149" s="57"/>
      <c r="ATF149" s="56"/>
      <c r="ATG149" s="59"/>
      <c r="ATH149" s="60"/>
      <c r="ATI149" s="61"/>
      <c r="ATJ149" s="83"/>
      <c r="ATK149" s="57"/>
      <c r="ATL149" s="56"/>
      <c r="ATM149" s="59"/>
      <c r="ATN149" s="60"/>
      <c r="ATO149" s="61"/>
      <c r="ATP149" s="83"/>
      <c r="ATQ149" s="57"/>
      <c r="ATR149" s="56"/>
      <c r="ATS149" s="59"/>
      <c r="ATT149" s="60"/>
      <c r="ATU149" s="61"/>
      <c r="ATV149" s="83"/>
      <c r="ATW149" s="57"/>
      <c r="ATX149" s="56"/>
      <c r="ATY149" s="59"/>
      <c r="ATZ149" s="60"/>
      <c r="AUA149" s="61"/>
      <c r="AUB149" s="83"/>
      <c r="AUC149" s="57"/>
      <c r="AUD149" s="56"/>
      <c r="AUE149" s="59"/>
      <c r="AUF149" s="60"/>
      <c r="AUG149" s="61"/>
      <c r="AUH149" s="83"/>
      <c r="AUI149" s="57"/>
      <c r="AUJ149" s="56"/>
      <c r="AUK149" s="59"/>
      <c r="AUL149" s="60"/>
      <c r="AUM149" s="61"/>
      <c r="AUN149" s="83"/>
      <c r="AUO149" s="57"/>
      <c r="AUP149" s="56"/>
      <c r="AUQ149" s="59"/>
      <c r="AUR149" s="60"/>
      <c r="AUS149" s="61"/>
      <c r="AUT149" s="83"/>
      <c r="AUU149" s="57"/>
      <c r="AUV149" s="56"/>
      <c r="AUW149" s="59"/>
      <c r="AUX149" s="60"/>
      <c r="AUY149" s="61"/>
      <c r="AUZ149" s="83"/>
      <c r="AVA149" s="57"/>
      <c r="AVB149" s="56"/>
      <c r="AVC149" s="59"/>
      <c r="AVD149" s="60"/>
      <c r="AVE149" s="61"/>
      <c r="AVF149" s="83"/>
      <c r="AVG149" s="57"/>
      <c r="AVH149" s="56"/>
      <c r="AVI149" s="59"/>
      <c r="AVJ149" s="60"/>
      <c r="AVK149" s="61"/>
      <c r="AVL149" s="83"/>
      <c r="AVM149" s="57"/>
      <c r="AVN149" s="56"/>
      <c r="AVO149" s="59"/>
      <c r="AVP149" s="60"/>
      <c r="AVQ149" s="61"/>
      <c r="AVR149" s="83"/>
      <c r="AVS149" s="57"/>
      <c r="AVT149" s="56"/>
      <c r="AVU149" s="59"/>
      <c r="AVV149" s="60"/>
      <c r="AVW149" s="61"/>
      <c r="AVX149" s="83"/>
      <c r="AVY149" s="57"/>
      <c r="AVZ149" s="56"/>
      <c r="AWA149" s="59"/>
      <c r="AWB149" s="60"/>
      <c r="AWC149" s="61"/>
      <c r="AWD149" s="83"/>
      <c r="AWE149" s="57"/>
      <c r="AWF149" s="56"/>
      <c r="AWG149" s="59"/>
      <c r="AWH149" s="60"/>
      <c r="AWI149" s="61"/>
      <c r="AWJ149" s="83"/>
      <c r="AWK149" s="57"/>
      <c r="AWL149" s="56"/>
      <c r="AWM149" s="59"/>
      <c r="AWN149" s="60"/>
      <c r="AWO149" s="61"/>
      <c r="AWP149" s="83"/>
      <c r="AWQ149" s="57"/>
      <c r="AWR149" s="56"/>
      <c r="AWS149" s="59"/>
      <c r="AWT149" s="60"/>
      <c r="AWU149" s="61"/>
      <c r="AWV149" s="83"/>
      <c r="AWW149" s="57"/>
      <c r="AWX149" s="56"/>
      <c r="AWY149" s="59"/>
      <c r="AWZ149" s="60"/>
      <c r="AXA149" s="61"/>
      <c r="AXB149" s="83"/>
      <c r="AXC149" s="57"/>
      <c r="AXD149" s="56"/>
      <c r="AXE149" s="59"/>
      <c r="AXF149" s="60"/>
      <c r="AXG149" s="61"/>
      <c r="AXH149" s="83"/>
      <c r="AXI149" s="57"/>
      <c r="AXJ149" s="56"/>
      <c r="AXK149" s="59"/>
      <c r="AXL149" s="60"/>
      <c r="AXM149" s="61"/>
      <c r="AXN149" s="83"/>
      <c r="AXO149" s="57"/>
      <c r="AXP149" s="56"/>
      <c r="AXQ149" s="59"/>
      <c r="AXR149" s="60"/>
      <c r="AXS149" s="61"/>
      <c r="AXT149" s="83"/>
      <c r="AXU149" s="57"/>
      <c r="AXV149" s="56"/>
      <c r="AXW149" s="59"/>
      <c r="AXX149" s="60"/>
      <c r="AXY149" s="61"/>
      <c r="AXZ149" s="83"/>
      <c r="AYA149" s="57"/>
      <c r="AYB149" s="56"/>
      <c r="AYC149" s="59"/>
      <c r="AYD149" s="60"/>
      <c r="AYE149" s="61"/>
      <c r="AYF149" s="83"/>
      <c r="AYG149" s="57"/>
      <c r="AYH149" s="56"/>
      <c r="AYI149" s="59"/>
      <c r="AYJ149" s="60"/>
      <c r="AYK149" s="61"/>
      <c r="AYL149" s="83"/>
      <c r="AYM149" s="57"/>
      <c r="AYN149" s="56"/>
      <c r="AYO149" s="59"/>
      <c r="AYP149" s="60"/>
      <c r="AYQ149" s="61"/>
      <c r="AYR149" s="83"/>
      <c r="AYS149" s="57"/>
      <c r="AYT149" s="56"/>
      <c r="AYU149" s="59"/>
      <c r="AYV149" s="60"/>
      <c r="AYW149" s="61"/>
      <c r="AYX149" s="83"/>
      <c r="AYY149" s="57"/>
      <c r="AYZ149" s="56"/>
      <c r="AZA149" s="59"/>
      <c r="AZB149" s="60"/>
      <c r="AZC149" s="61"/>
      <c r="AZD149" s="83"/>
      <c r="AZE149" s="57"/>
      <c r="AZF149" s="56"/>
      <c r="AZG149" s="59"/>
      <c r="AZH149" s="60"/>
      <c r="AZI149" s="61"/>
      <c r="AZJ149" s="83"/>
      <c r="AZK149" s="57"/>
      <c r="AZL149" s="56"/>
      <c r="AZM149" s="59"/>
      <c r="AZN149" s="60"/>
      <c r="AZO149" s="61"/>
      <c r="AZP149" s="83"/>
      <c r="AZQ149" s="57"/>
      <c r="AZR149" s="56"/>
      <c r="AZS149" s="59"/>
      <c r="AZT149" s="60"/>
      <c r="AZU149" s="61"/>
      <c r="AZV149" s="83"/>
      <c r="AZW149" s="57"/>
      <c r="AZX149" s="56"/>
      <c r="AZY149" s="59"/>
      <c r="AZZ149" s="60"/>
      <c r="BAA149" s="61"/>
      <c r="BAB149" s="83"/>
      <c r="BAC149" s="57"/>
      <c r="BAD149" s="56"/>
      <c r="BAE149" s="59"/>
      <c r="BAF149" s="60"/>
      <c r="BAG149" s="61"/>
      <c r="BAH149" s="83"/>
      <c r="BAI149" s="57"/>
      <c r="BAJ149" s="56"/>
      <c r="BAK149" s="59"/>
      <c r="BAL149" s="60"/>
      <c r="BAM149" s="61"/>
      <c r="BAN149" s="83"/>
      <c r="BAO149" s="57"/>
      <c r="BAP149" s="56"/>
      <c r="BAQ149" s="59"/>
      <c r="BAR149" s="60"/>
      <c r="BAS149" s="61"/>
      <c r="BAT149" s="83"/>
      <c r="BAU149" s="57"/>
      <c r="BAV149" s="56"/>
      <c r="BAW149" s="59"/>
      <c r="BAX149" s="60"/>
      <c r="BAY149" s="61"/>
      <c r="BAZ149" s="83"/>
      <c r="BBA149" s="57"/>
      <c r="BBB149" s="56"/>
      <c r="BBC149" s="59"/>
      <c r="BBD149" s="60"/>
      <c r="BBE149" s="61"/>
      <c r="BBF149" s="83"/>
      <c r="BBG149" s="57"/>
      <c r="BBH149" s="56"/>
      <c r="BBI149" s="59"/>
      <c r="BBJ149" s="60"/>
      <c r="BBK149" s="61"/>
      <c r="BBL149" s="83"/>
      <c r="BBM149" s="57"/>
      <c r="BBN149" s="56"/>
      <c r="BBO149" s="59"/>
      <c r="BBP149" s="60"/>
      <c r="BBQ149" s="61"/>
      <c r="BBR149" s="83"/>
      <c r="BBS149" s="57"/>
      <c r="BBT149" s="56"/>
      <c r="BBU149" s="59"/>
      <c r="BBV149" s="60"/>
      <c r="BBW149" s="61"/>
      <c r="BBX149" s="83"/>
      <c r="BBY149" s="57"/>
      <c r="BBZ149" s="56"/>
      <c r="BCA149" s="59"/>
      <c r="BCB149" s="60"/>
      <c r="BCC149" s="61"/>
      <c r="BCD149" s="83"/>
      <c r="BCE149" s="57"/>
      <c r="BCF149" s="56"/>
      <c r="BCG149" s="59"/>
      <c r="BCH149" s="60"/>
      <c r="BCI149" s="61"/>
      <c r="BCJ149" s="83"/>
      <c r="BCK149" s="57"/>
      <c r="BCL149" s="56"/>
      <c r="BCM149" s="59"/>
      <c r="BCN149" s="60"/>
      <c r="BCO149" s="61"/>
      <c r="BCP149" s="83"/>
      <c r="BCQ149" s="57"/>
      <c r="BCR149" s="56"/>
      <c r="BCS149" s="59"/>
      <c r="BCT149" s="60"/>
      <c r="BCU149" s="61"/>
      <c r="BCV149" s="83"/>
      <c r="BCW149" s="57"/>
      <c r="BCX149" s="56"/>
      <c r="BCY149" s="59"/>
      <c r="BCZ149" s="60"/>
      <c r="BDA149" s="61"/>
      <c r="BDB149" s="83"/>
      <c r="BDC149" s="57"/>
      <c r="BDD149" s="56"/>
      <c r="BDE149" s="59"/>
      <c r="BDF149" s="60"/>
      <c r="BDG149" s="61"/>
      <c r="BDH149" s="83"/>
      <c r="BDI149" s="57"/>
      <c r="BDJ149" s="56"/>
      <c r="BDK149" s="59"/>
      <c r="BDL149" s="60"/>
      <c r="BDM149" s="61"/>
      <c r="BDN149" s="83"/>
      <c r="BDO149" s="57"/>
      <c r="BDP149" s="56"/>
      <c r="BDQ149" s="59"/>
      <c r="BDR149" s="60"/>
      <c r="BDS149" s="61"/>
      <c r="BDT149" s="83"/>
      <c r="BDU149" s="57"/>
      <c r="BDV149" s="56"/>
      <c r="BDW149" s="59"/>
      <c r="BDX149" s="60"/>
      <c r="BDY149" s="61"/>
      <c r="BDZ149" s="83"/>
      <c r="BEA149" s="57"/>
      <c r="BEB149" s="56"/>
      <c r="BEC149" s="59"/>
      <c r="BED149" s="60"/>
      <c r="BEE149" s="61"/>
      <c r="BEF149" s="83"/>
      <c r="BEG149" s="57"/>
      <c r="BEH149" s="56"/>
      <c r="BEI149" s="59"/>
      <c r="BEJ149" s="60"/>
      <c r="BEK149" s="61"/>
      <c r="BEL149" s="83"/>
      <c r="BEM149" s="57"/>
      <c r="BEN149" s="56"/>
      <c r="BEO149" s="59"/>
      <c r="BEP149" s="60"/>
      <c r="BEQ149" s="61"/>
      <c r="BER149" s="83"/>
      <c r="BES149" s="57"/>
      <c r="BET149" s="56"/>
      <c r="BEU149" s="59"/>
      <c r="BEV149" s="60"/>
      <c r="BEW149" s="61"/>
      <c r="BEX149" s="83"/>
      <c r="BEY149" s="57"/>
      <c r="BEZ149" s="56"/>
      <c r="BFA149" s="59"/>
      <c r="BFB149" s="60"/>
      <c r="BFC149" s="61"/>
      <c r="BFD149" s="83"/>
      <c r="BFE149" s="57"/>
      <c r="BFF149" s="56"/>
      <c r="BFG149" s="59"/>
      <c r="BFH149" s="60"/>
      <c r="BFI149" s="61"/>
      <c r="BFJ149" s="83"/>
      <c r="BFK149" s="57"/>
      <c r="BFL149" s="56"/>
      <c r="BFM149" s="59"/>
      <c r="BFN149" s="60"/>
      <c r="BFO149" s="61"/>
      <c r="BFP149" s="83"/>
      <c r="BFQ149" s="57"/>
      <c r="BFR149" s="56"/>
      <c r="BFS149" s="59"/>
      <c r="BFT149" s="60"/>
      <c r="BFU149" s="61"/>
      <c r="BFV149" s="83"/>
      <c r="BFW149" s="57"/>
      <c r="BFX149" s="56"/>
      <c r="BFY149" s="59"/>
      <c r="BFZ149" s="60"/>
      <c r="BGA149" s="61"/>
      <c r="BGB149" s="83"/>
      <c r="BGC149" s="57"/>
      <c r="BGD149" s="56"/>
      <c r="BGE149" s="59"/>
      <c r="BGF149" s="60"/>
      <c r="BGG149" s="61"/>
      <c r="BGH149" s="83"/>
      <c r="BGI149" s="57"/>
      <c r="BGJ149" s="56"/>
      <c r="BGK149" s="59"/>
      <c r="BGL149" s="60"/>
      <c r="BGM149" s="61"/>
      <c r="BGN149" s="83"/>
      <c r="BGO149" s="57"/>
      <c r="BGP149" s="56"/>
      <c r="BGQ149" s="59"/>
      <c r="BGR149" s="60"/>
      <c r="BGS149" s="61"/>
      <c r="BGT149" s="83"/>
      <c r="BGU149" s="57"/>
      <c r="BGV149" s="56"/>
      <c r="BGW149" s="59"/>
      <c r="BGX149" s="60"/>
      <c r="BGY149" s="61"/>
      <c r="BGZ149" s="83"/>
      <c r="BHA149" s="57"/>
      <c r="BHB149" s="56"/>
      <c r="BHC149" s="59"/>
      <c r="BHD149" s="60"/>
      <c r="BHE149" s="61"/>
      <c r="BHF149" s="83"/>
      <c r="BHG149" s="57"/>
      <c r="BHH149" s="56"/>
      <c r="BHI149" s="59"/>
      <c r="BHJ149" s="60"/>
      <c r="BHK149" s="61"/>
      <c r="BHL149" s="83"/>
      <c r="BHM149" s="57"/>
      <c r="BHN149" s="56"/>
      <c r="BHO149" s="59"/>
      <c r="BHP149" s="60"/>
      <c r="BHQ149" s="61"/>
      <c r="BHR149" s="83"/>
      <c r="BHS149" s="57"/>
      <c r="BHT149" s="56"/>
      <c r="BHU149" s="59"/>
      <c r="BHV149" s="60"/>
      <c r="BHW149" s="61"/>
      <c r="BHX149" s="83"/>
      <c r="BHY149" s="57"/>
      <c r="BHZ149" s="56"/>
      <c r="BIA149" s="59"/>
      <c r="BIB149" s="60"/>
      <c r="BIC149" s="61"/>
      <c r="BID149" s="83"/>
      <c r="BIE149" s="57"/>
      <c r="BIF149" s="56"/>
      <c r="BIG149" s="59"/>
      <c r="BIH149" s="60"/>
      <c r="BII149" s="61"/>
      <c r="BIJ149" s="83"/>
      <c r="BIK149" s="57"/>
      <c r="BIL149" s="56"/>
      <c r="BIM149" s="59"/>
      <c r="BIN149" s="60"/>
      <c r="BIO149" s="61"/>
      <c r="BIP149" s="83"/>
      <c r="BIQ149" s="57"/>
      <c r="BIR149" s="56"/>
      <c r="BIS149" s="59"/>
      <c r="BIT149" s="60"/>
      <c r="BIU149" s="61"/>
      <c r="BIV149" s="83"/>
      <c r="BIW149" s="57"/>
      <c r="BIX149" s="56"/>
      <c r="BIY149" s="59"/>
      <c r="BIZ149" s="60"/>
      <c r="BJA149" s="61"/>
      <c r="BJB149" s="83"/>
      <c r="BJC149" s="57"/>
      <c r="BJD149" s="56"/>
      <c r="BJE149" s="59"/>
      <c r="BJF149" s="60"/>
      <c r="BJG149" s="61"/>
      <c r="BJH149" s="83"/>
      <c r="BJI149" s="57"/>
      <c r="BJJ149" s="56"/>
      <c r="BJK149" s="59"/>
      <c r="BJL149" s="60"/>
      <c r="BJM149" s="61"/>
      <c r="BJN149" s="83"/>
      <c r="BJO149" s="57"/>
      <c r="BJP149" s="56"/>
      <c r="BJQ149" s="59"/>
      <c r="BJR149" s="60"/>
      <c r="BJS149" s="61"/>
      <c r="BJT149" s="83"/>
      <c r="BJU149" s="57"/>
      <c r="BJV149" s="56"/>
      <c r="BJW149" s="59"/>
      <c r="BJX149" s="60"/>
      <c r="BJY149" s="61"/>
      <c r="BJZ149" s="83"/>
      <c r="BKA149" s="57"/>
      <c r="BKB149" s="56"/>
      <c r="BKC149" s="59"/>
      <c r="BKD149" s="60"/>
      <c r="BKE149" s="61"/>
      <c r="BKF149" s="83"/>
      <c r="BKG149" s="57"/>
      <c r="BKH149" s="56"/>
      <c r="BKI149" s="59"/>
      <c r="BKJ149" s="60"/>
      <c r="BKK149" s="61"/>
      <c r="BKL149" s="83"/>
      <c r="BKM149" s="57"/>
      <c r="BKN149" s="56"/>
      <c r="BKO149" s="59"/>
      <c r="BKP149" s="60"/>
      <c r="BKQ149" s="61"/>
      <c r="BKR149" s="83"/>
      <c r="BKS149" s="57"/>
      <c r="BKT149" s="56"/>
      <c r="BKU149" s="59"/>
      <c r="BKV149" s="60"/>
      <c r="BKW149" s="61"/>
      <c r="BKX149" s="83"/>
      <c r="BKY149" s="57"/>
      <c r="BKZ149" s="56"/>
      <c r="BLA149" s="59"/>
      <c r="BLB149" s="60"/>
      <c r="BLC149" s="61"/>
      <c r="BLD149" s="83"/>
      <c r="BLE149" s="57"/>
      <c r="BLF149" s="56"/>
      <c r="BLG149" s="59"/>
      <c r="BLH149" s="60"/>
      <c r="BLI149" s="61"/>
      <c r="BLJ149" s="83"/>
      <c r="BLK149" s="57"/>
      <c r="BLL149" s="56"/>
      <c r="BLM149" s="59"/>
      <c r="BLN149" s="60"/>
      <c r="BLO149" s="61"/>
      <c r="BLP149" s="83"/>
      <c r="BLQ149" s="57"/>
      <c r="BLR149" s="56"/>
      <c r="BLS149" s="59"/>
      <c r="BLT149" s="60"/>
      <c r="BLU149" s="61"/>
      <c r="BLV149" s="83"/>
      <c r="BLW149" s="57"/>
      <c r="BLX149" s="56"/>
      <c r="BLY149" s="59"/>
      <c r="BLZ149" s="60"/>
      <c r="BMA149" s="61"/>
      <c r="BMB149" s="83"/>
      <c r="BMC149" s="57"/>
      <c r="BMD149" s="56"/>
      <c r="BME149" s="59"/>
      <c r="BMF149" s="60"/>
      <c r="BMG149" s="61"/>
      <c r="BMH149" s="83"/>
      <c r="BMI149" s="57"/>
      <c r="BMJ149" s="56"/>
      <c r="BMK149" s="59"/>
      <c r="BML149" s="60"/>
      <c r="BMM149" s="61"/>
      <c r="BMN149" s="83"/>
      <c r="BMO149" s="57"/>
      <c r="BMP149" s="56"/>
      <c r="BMQ149" s="59"/>
      <c r="BMR149" s="60"/>
      <c r="BMS149" s="61"/>
      <c r="BMT149" s="83"/>
      <c r="BMU149" s="57"/>
      <c r="BMV149" s="56"/>
      <c r="BMW149" s="59"/>
      <c r="BMX149" s="60"/>
      <c r="BMY149" s="61"/>
      <c r="BMZ149" s="83"/>
      <c r="BNA149" s="57"/>
      <c r="BNB149" s="56"/>
      <c r="BNC149" s="59"/>
      <c r="BND149" s="60"/>
      <c r="BNE149" s="61"/>
      <c r="BNF149" s="83"/>
      <c r="BNG149" s="57"/>
      <c r="BNH149" s="56"/>
      <c r="BNI149" s="59"/>
      <c r="BNJ149" s="60"/>
      <c r="BNK149" s="61"/>
      <c r="BNL149" s="83"/>
      <c r="BNM149" s="57"/>
      <c r="BNN149" s="56"/>
      <c r="BNO149" s="59"/>
      <c r="BNP149" s="60"/>
      <c r="BNQ149" s="61"/>
      <c r="BNR149" s="83"/>
      <c r="BNS149" s="57"/>
      <c r="BNT149" s="56"/>
      <c r="BNU149" s="59"/>
      <c r="BNV149" s="60"/>
      <c r="BNW149" s="61"/>
      <c r="BNX149" s="83"/>
      <c r="BNY149" s="57"/>
      <c r="BNZ149" s="56"/>
      <c r="BOA149" s="59"/>
      <c r="BOB149" s="60"/>
      <c r="BOC149" s="61"/>
      <c r="BOD149" s="83"/>
      <c r="BOE149" s="57"/>
      <c r="BOF149" s="56"/>
      <c r="BOG149" s="59"/>
      <c r="BOH149" s="60"/>
      <c r="BOI149" s="61"/>
      <c r="BOJ149" s="83"/>
      <c r="BOK149" s="57"/>
      <c r="BOL149" s="56"/>
      <c r="BOM149" s="59"/>
      <c r="BON149" s="60"/>
      <c r="BOO149" s="61"/>
      <c r="BOP149" s="83"/>
      <c r="BOQ149" s="57"/>
      <c r="BOR149" s="56"/>
      <c r="BOS149" s="59"/>
      <c r="BOT149" s="60"/>
      <c r="BOU149" s="61"/>
      <c r="BOV149" s="83"/>
      <c r="BOW149" s="57"/>
      <c r="BOX149" s="56"/>
      <c r="BOY149" s="59"/>
      <c r="BOZ149" s="60"/>
      <c r="BPA149" s="61"/>
      <c r="BPB149" s="83"/>
      <c r="BPC149" s="57"/>
      <c r="BPD149" s="56"/>
      <c r="BPE149" s="59"/>
      <c r="BPF149" s="60"/>
      <c r="BPG149" s="61"/>
      <c r="BPH149" s="83"/>
      <c r="BPI149" s="57"/>
      <c r="BPJ149" s="56"/>
      <c r="BPK149" s="59"/>
      <c r="BPL149" s="60"/>
      <c r="BPM149" s="61"/>
      <c r="BPN149" s="83"/>
      <c r="BPO149" s="57"/>
      <c r="BPP149" s="56"/>
      <c r="BPQ149" s="59"/>
      <c r="BPR149" s="60"/>
      <c r="BPS149" s="61"/>
      <c r="BPT149" s="83"/>
      <c r="BPU149" s="57"/>
      <c r="BPV149" s="56"/>
      <c r="BPW149" s="59"/>
      <c r="BPX149" s="60"/>
      <c r="BPY149" s="61"/>
      <c r="BPZ149" s="83"/>
      <c r="BQA149" s="57"/>
      <c r="BQB149" s="56"/>
      <c r="BQC149" s="59"/>
      <c r="BQD149" s="60"/>
      <c r="BQE149" s="61"/>
      <c r="BQF149" s="83"/>
      <c r="BQG149" s="57"/>
      <c r="BQH149" s="56"/>
      <c r="BQI149" s="59"/>
      <c r="BQJ149" s="60"/>
      <c r="BQK149" s="61"/>
      <c r="BQL149" s="83"/>
      <c r="BQM149" s="57"/>
      <c r="BQN149" s="56"/>
      <c r="BQO149" s="59"/>
      <c r="BQP149" s="60"/>
      <c r="BQQ149" s="61"/>
      <c r="BQR149" s="83"/>
      <c r="BQS149" s="57"/>
      <c r="BQT149" s="56"/>
      <c r="BQU149" s="59"/>
      <c r="BQV149" s="60"/>
      <c r="BQW149" s="61"/>
      <c r="BQX149" s="83"/>
      <c r="BQY149" s="57"/>
      <c r="BQZ149" s="56"/>
      <c r="BRA149" s="59"/>
      <c r="BRB149" s="60"/>
      <c r="BRC149" s="61"/>
      <c r="BRD149" s="83"/>
      <c r="BRE149" s="57"/>
      <c r="BRF149" s="56"/>
      <c r="BRG149" s="59"/>
      <c r="BRH149" s="60"/>
      <c r="BRI149" s="61"/>
      <c r="BRJ149" s="83"/>
      <c r="BRK149" s="57"/>
      <c r="BRL149" s="56"/>
      <c r="BRM149" s="59"/>
      <c r="BRN149" s="60"/>
      <c r="BRO149" s="61"/>
      <c r="BRP149" s="83"/>
      <c r="BRQ149" s="57"/>
      <c r="BRR149" s="56"/>
      <c r="BRS149" s="59"/>
      <c r="BRT149" s="60"/>
      <c r="BRU149" s="61"/>
      <c r="BRV149" s="83"/>
      <c r="BRW149" s="57"/>
      <c r="BRX149" s="56"/>
      <c r="BRY149" s="59"/>
      <c r="BRZ149" s="60"/>
      <c r="BSA149" s="61"/>
      <c r="BSB149" s="83"/>
      <c r="BSC149" s="57"/>
      <c r="BSD149" s="56"/>
      <c r="BSE149" s="59"/>
      <c r="BSF149" s="60"/>
      <c r="BSG149" s="61"/>
      <c r="BSH149" s="83"/>
      <c r="BSI149" s="57"/>
      <c r="BSJ149" s="56"/>
      <c r="BSK149" s="59"/>
      <c r="BSL149" s="60"/>
      <c r="BSM149" s="61"/>
      <c r="BSN149" s="83"/>
      <c r="BSO149" s="57"/>
      <c r="BSP149" s="56"/>
      <c r="BSQ149" s="59"/>
      <c r="BSR149" s="60"/>
      <c r="BSS149" s="61"/>
      <c r="BST149" s="83"/>
      <c r="BSU149" s="57"/>
      <c r="BSV149" s="56"/>
      <c r="BSW149" s="59"/>
      <c r="BSX149" s="60"/>
      <c r="BSY149" s="61"/>
      <c r="BSZ149" s="83"/>
      <c r="BTA149" s="57"/>
      <c r="BTB149" s="56"/>
      <c r="BTC149" s="59"/>
      <c r="BTD149" s="60"/>
      <c r="BTE149" s="61"/>
      <c r="BTF149" s="83"/>
      <c r="BTG149" s="57"/>
      <c r="BTH149" s="56"/>
      <c r="BTI149" s="59"/>
      <c r="BTJ149" s="60"/>
      <c r="BTK149" s="61"/>
      <c r="BTL149" s="83"/>
      <c r="BTM149" s="57"/>
      <c r="BTN149" s="56"/>
      <c r="BTO149" s="59"/>
      <c r="BTP149" s="60"/>
      <c r="BTQ149" s="61"/>
      <c r="BTR149" s="83"/>
      <c r="BTS149" s="57"/>
      <c r="BTT149" s="56"/>
      <c r="BTU149" s="59"/>
      <c r="BTV149" s="60"/>
      <c r="BTW149" s="61"/>
      <c r="BTX149" s="83"/>
      <c r="BTY149" s="57"/>
      <c r="BTZ149" s="56"/>
      <c r="BUA149" s="59"/>
      <c r="BUB149" s="60"/>
      <c r="BUC149" s="61"/>
      <c r="BUD149" s="83"/>
      <c r="BUE149" s="57"/>
      <c r="BUF149" s="56"/>
      <c r="BUG149" s="59"/>
      <c r="BUH149" s="60"/>
      <c r="BUI149" s="61"/>
      <c r="BUJ149" s="83"/>
      <c r="BUK149" s="57"/>
      <c r="BUL149" s="56"/>
      <c r="BUM149" s="59"/>
      <c r="BUN149" s="60"/>
      <c r="BUO149" s="61"/>
      <c r="BUP149" s="83"/>
      <c r="BUQ149" s="57"/>
      <c r="BUR149" s="56"/>
      <c r="BUS149" s="59"/>
      <c r="BUT149" s="60"/>
      <c r="BUU149" s="61"/>
      <c r="BUV149" s="83"/>
      <c r="BUW149" s="57"/>
      <c r="BUX149" s="56"/>
      <c r="BUY149" s="59"/>
      <c r="BUZ149" s="60"/>
      <c r="BVA149" s="61"/>
      <c r="BVB149" s="83"/>
      <c r="BVC149" s="57"/>
      <c r="BVD149" s="56"/>
      <c r="BVE149" s="59"/>
      <c r="BVF149" s="60"/>
      <c r="BVG149" s="61"/>
      <c r="BVH149" s="83"/>
      <c r="BVI149" s="57"/>
      <c r="BVJ149" s="56"/>
      <c r="BVK149" s="59"/>
      <c r="BVL149" s="60"/>
      <c r="BVM149" s="61"/>
      <c r="BVN149" s="83"/>
      <c r="BVO149" s="57"/>
      <c r="BVP149" s="56"/>
      <c r="BVQ149" s="59"/>
      <c r="BVR149" s="60"/>
      <c r="BVS149" s="61"/>
      <c r="BVT149" s="83"/>
      <c r="BVU149" s="57"/>
      <c r="BVV149" s="56"/>
      <c r="BVW149" s="59"/>
      <c r="BVX149" s="60"/>
      <c r="BVY149" s="61"/>
      <c r="BVZ149" s="83"/>
      <c r="BWA149" s="57"/>
      <c r="BWB149" s="56"/>
      <c r="BWC149" s="59"/>
      <c r="BWD149" s="60"/>
      <c r="BWE149" s="61"/>
      <c r="BWF149" s="83"/>
      <c r="BWG149" s="57"/>
      <c r="BWH149" s="56"/>
      <c r="BWI149" s="59"/>
      <c r="BWJ149" s="60"/>
      <c r="BWK149" s="61"/>
      <c r="BWL149" s="83"/>
      <c r="BWM149" s="57"/>
      <c r="BWN149" s="56"/>
      <c r="BWO149" s="59"/>
      <c r="BWP149" s="60"/>
      <c r="BWQ149" s="61"/>
      <c r="BWR149" s="83"/>
      <c r="BWS149" s="57"/>
      <c r="BWT149" s="56"/>
      <c r="BWU149" s="59"/>
      <c r="BWV149" s="60"/>
      <c r="BWW149" s="61"/>
      <c r="BWX149" s="83"/>
      <c r="BWY149" s="57"/>
      <c r="BWZ149" s="56"/>
      <c r="BXA149" s="59"/>
      <c r="BXB149" s="60"/>
      <c r="BXC149" s="61"/>
      <c r="BXD149" s="83"/>
      <c r="BXE149" s="57"/>
      <c r="BXF149" s="56"/>
      <c r="BXG149" s="59"/>
      <c r="BXH149" s="60"/>
      <c r="BXI149" s="61"/>
      <c r="BXJ149" s="83"/>
      <c r="BXK149" s="57"/>
      <c r="BXL149" s="56"/>
      <c r="BXM149" s="59"/>
      <c r="BXN149" s="60"/>
      <c r="BXO149" s="61"/>
      <c r="BXP149" s="83"/>
      <c r="BXQ149" s="57"/>
      <c r="BXR149" s="56"/>
      <c r="BXS149" s="59"/>
      <c r="BXT149" s="60"/>
      <c r="BXU149" s="61"/>
      <c r="BXV149" s="83"/>
      <c r="BXW149" s="57"/>
      <c r="BXX149" s="56"/>
      <c r="BXY149" s="59"/>
      <c r="BXZ149" s="60"/>
      <c r="BYA149" s="61"/>
      <c r="BYB149" s="83"/>
      <c r="BYC149" s="57"/>
      <c r="BYD149" s="56"/>
      <c r="BYE149" s="59"/>
      <c r="BYF149" s="60"/>
      <c r="BYG149" s="61"/>
      <c r="BYH149" s="83"/>
      <c r="BYI149" s="57"/>
      <c r="BYJ149" s="56"/>
      <c r="BYK149" s="59"/>
      <c r="BYL149" s="60"/>
      <c r="BYM149" s="61"/>
      <c r="BYN149" s="83"/>
      <c r="BYO149" s="57"/>
      <c r="BYP149" s="56"/>
      <c r="BYQ149" s="59"/>
      <c r="BYR149" s="60"/>
      <c r="BYS149" s="61"/>
      <c r="BYT149" s="83"/>
      <c r="BYU149" s="57"/>
      <c r="BYV149" s="56"/>
      <c r="BYW149" s="59"/>
      <c r="BYX149" s="60"/>
      <c r="BYY149" s="61"/>
      <c r="BYZ149" s="83"/>
      <c r="BZA149" s="57"/>
      <c r="BZB149" s="56"/>
      <c r="BZC149" s="59"/>
      <c r="BZD149" s="60"/>
      <c r="BZE149" s="61"/>
      <c r="BZF149" s="83"/>
      <c r="BZG149" s="57"/>
      <c r="BZH149" s="56"/>
      <c r="BZI149" s="59"/>
      <c r="BZJ149" s="60"/>
      <c r="BZK149" s="61"/>
      <c r="BZL149" s="83"/>
      <c r="BZM149" s="57"/>
      <c r="BZN149" s="56"/>
      <c r="BZO149" s="59"/>
      <c r="BZP149" s="60"/>
      <c r="BZQ149" s="61"/>
      <c r="BZR149" s="83"/>
      <c r="BZS149" s="57"/>
      <c r="BZT149" s="56"/>
      <c r="BZU149" s="59"/>
      <c r="BZV149" s="60"/>
      <c r="BZW149" s="61"/>
      <c r="BZX149" s="83"/>
      <c r="BZY149" s="57"/>
      <c r="BZZ149" s="56"/>
      <c r="CAA149" s="59"/>
      <c r="CAB149" s="60"/>
      <c r="CAC149" s="61"/>
      <c r="CAD149" s="83"/>
      <c r="CAE149" s="57"/>
      <c r="CAF149" s="56"/>
      <c r="CAG149" s="59"/>
      <c r="CAH149" s="60"/>
      <c r="CAI149" s="61"/>
      <c r="CAJ149" s="83"/>
      <c r="CAK149" s="57"/>
      <c r="CAL149" s="56"/>
      <c r="CAM149" s="59"/>
      <c r="CAN149" s="60"/>
      <c r="CAO149" s="61"/>
      <c r="CAP149" s="83"/>
      <c r="CAQ149" s="57"/>
      <c r="CAR149" s="56"/>
      <c r="CAS149" s="59"/>
      <c r="CAT149" s="60"/>
      <c r="CAU149" s="61"/>
      <c r="CAV149" s="83"/>
      <c r="CAW149" s="57"/>
      <c r="CAX149" s="56"/>
      <c r="CAY149" s="59"/>
      <c r="CAZ149" s="60"/>
      <c r="CBA149" s="61"/>
      <c r="CBB149" s="83"/>
      <c r="CBC149" s="57"/>
      <c r="CBD149" s="56"/>
      <c r="CBE149" s="59"/>
      <c r="CBF149" s="60"/>
      <c r="CBG149" s="61"/>
      <c r="CBH149" s="83"/>
      <c r="CBI149" s="57"/>
      <c r="CBJ149" s="56"/>
      <c r="CBK149" s="59"/>
      <c r="CBL149" s="60"/>
      <c r="CBM149" s="61"/>
      <c r="CBN149" s="83"/>
      <c r="CBO149" s="57"/>
      <c r="CBP149" s="56"/>
      <c r="CBQ149" s="59"/>
      <c r="CBR149" s="60"/>
      <c r="CBS149" s="61"/>
      <c r="CBT149" s="83"/>
      <c r="CBU149" s="57"/>
      <c r="CBV149" s="56"/>
      <c r="CBW149" s="59"/>
      <c r="CBX149" s="60"/>
      <c r="CBY149" s="61"/>
      <c r="CBZ149" s="83"/>
      <c r="CCA149" s="57"/>
      <c r="CCB149" s="56"/>
      <c r="CCC149" s="59"/>
      <c r="CCD149" s="60"/>
      <c r="CCE149" s="61"/>
      <c r="CCF149" s="83"/>
      <c r="CCG149" s="57"/>
      <c r="CCH149" s="56"/>
      <c r="CCI149" s="59"/>
      <c r="CCJ149" s="60"/>
      <c r="CCK149" s="61"/>
      <c r="CCL149" s="83"/>
      <c r="CCM149" s="57"/>
      <c r="CCN149" s="56"/>
      <c r="CCO149" s="59"/>
      <c r="CCP149" s="60"/>
      <c r="CCQ149" s="61"/>
      <c r="CCR149" s="83"/>
      <c r="CCS149" s="57"/>
      <c r="CCT149" s="56"/>
      <c r="CCU149" s="59"/>
      <c r="CCV149" s="60"/>
      <c r="CCW149" s="61"/>
      <c r="CCX149" s="83"/>
      <c r="CCY149" s="57"/>
      <c r="CCZ149" s="56"/>
      <c r="CDA149" s="59"/>
      <c r="CDB149" s="60"/>
      <c r="CDC149" s="61"/>
      <c r="CDD149" s="83"/>
      <c r="CDE149" s="57"/>
      <c r="CDF149" s="56"/>
      <c r="CDG149" s="59"/>
      <c r="CDH149" s="60"/>
      <c r="CDI149" s="61"/>
      <c r="CDJ149" s="83"/>
      <c r="CDK149" s="57"/>
      <c r="CDL149" s="56"/>
      <c r="CDM149" s="59"/>
      <c r="CDN149" s="60"/>
      <c r="CDO149" s="61"/>
      <c r="CDP149" s="83"/>
      <c r="CDQ149" s="57"/>
      <c r="CDR149" s="56"/>
      <c r="CDS149" s="59"/>
      <c r="CDT149" s="60"/>
      <c r="CDU149" s="61"/>
      <c r="CDV149" s="83"/>
      <c r="CDW149" s="57"/>
      <c r="CDX149" s="56"/>
      <c r="CDY149" s="59"/>
      <c r="CDZ149" s="60"/>
      <c r="CEA149" s="61"/>
      <c r="CEB149" s="83"/>
      <c r="CEC149" s="57"/>
      <c r="CED149" s="56"/>
      <c r="CEE149" s="59"/>
      <c r="CEF149" s="60"/>
      <c r="CEG149" s="61"/>
      <c r="CEH149" s="83"/>
      <c r="CEI149" s="57"/>
      <c r="CEJ149" s="56"/>
      <c r="CEK149" s="59"/>
      <c r="CEL149" s="60"/>
      <c r="CEM149" s="61"/>
      <c r="CEN149" s="83"/>
      <c r="CEO149" s="57"/>
      <c r="CEP149" s="56"/>
      <c r="CEQ149" s="59"/>
      <c r="CER149" s="60"/>
      <c r="CES149" s="61"/>
      <c r="CET149" s="83"/>
      <c r="CEU149" s="57"/>
      <c r="CEV149" s="56"/>
      <c r="CEW149" s="59"/>
      <c r="CEX149" s="60"/>
      <c r="CEY149" s="61"/>
      <c r="CEZ149" s="83"/>
      <c r="CFA149" s="57"/>
      <c r="CFB149" s="56"/>
      <c r="CFC149" s="59"/>
      <c r="CFD149" s="60"/>
      <c r="CFE149" s="61"/>
      <c r="CFF149" s="83"/>
      <c r="CFG149" s="57"/>
      <c r="CFH149" s="56"/>
      <c r="CFI149" s="59"/>
      <c r="CFJ149" s="60"/>
      <c r="CFK149" s="61"/>
      <c r="CFL149" s="83"/>
      <c r="CFM149" s="57"/>
      <c r="CFN149" s="56"/>
      <c r="CFO149" s="59"/>
      <c r="CFP149" s="60"/>
      <c r="CFQ149" s="61"/>
      <c r="CFR149" s="83"/>
      <c r="CFS149" s="57"/>
      <c r="CFT149" s="56"/>
      <c r="CFU149" s="59"/>
      <c r="CFV149" s="60"/>
      <c r="CFW149" s="61"/>
      <c r="CFX149" s="83"/>
      <c r="CFY149" s="57"/>
      <c r="CFZ149" s="56"/>
      <c r="CGA149" s="59"/>
      <c r="CGB149" s="60"/>
      <c r="CGC149" s="61"/>
      <c r="CGD149" s="83"/>
      <c r="CGE149" s="57"/>
      <c r="CGF149" s="56"/>
      <c r="CGG149" s="59"/>
      <c r="CGH149" s="60"/>
      <c r="CGI149" s="61"/>
      <c r="CGJ149" s="83"/>
      <c r="CGK149" s="57"/>
      <c r="CGL149" s="56"/>
      <c r="CGM149" s="59"/>
      <c r="CGN149" s="60"/>
      <c r="CGO149" s="61"/>
      <c r="CGP149" s="83"/>
      <c r="CGQ149" s="57"/>
      <c r="CGR149" s="56"/>
      <c r="CGS149" s="59"/>
      <c r="CGT149" s="60"/>
      <c r="CGU149" s="61"/>
      <c r="CGV149" s="83"/>
      <c r="CGW149" s="57"/>
      <c r="CGX149" s="56"/>
      <c r="CGY149" s="59"/>
      <c r="CGZ149" s="60"/>
      <c r="CHA149" s="61"/>
      <c r="CHB149" s="83"/>
      <c r="CHC149" s="57"/>
      <c r="CHD149" s="56"/>
      <c r="CHE149" s="59"/>
      <c r="CHF149" s="60"/>
      <c r="CHG149" s="61"/>
      <c r="CHH149" s="83"/>
      <c r="CHI149" s="57"/>
      <c r="CHJ149" s="56"/>
      <c r="CHK149" s="59"/>
      <c r="CHL149" s="60"/>
      <c r="CHM149" s="61"/>
      <c r="CHN149" s="83"/>
      <c r="CHO149" s="57"/>
      <c r="CHP149" s="56"/>
      <c r="CHQ149" s="59"/>
      <c r="CHR149" s="60"/>
      <c r="CHS149" s="61"/>
      <c r="CHT149" s="83"/>
      <c r="CHU149" s="57"/>
      <c r="CHV149" s="56"/>
      <c r="CHW149" s="59"/>
      <c r="CHX149" s="60"/>
      <c r="CHY149" s="61"/>
      <c r="CHZ149" s="83"/>
      <c r="CIA149" s="57"/>
      <c r="CIB149" s="56"/>
      <c r="CIC149" s="59"/>
      <c r="CID149" s="60"/>
      <c r="CIE149" s="61"/>
      <c r="CIF149" s="83"/>
      <c r="CIG149" s="57"/>
      <c r="CIH149" s="56"/>
      <c r="CII149" s="59"/>
      <c r="CIJ149" s="60"/>
      <c r="CIK149" s="61"/>
      <c r="CIL149" s="83"/>
      <c r="CIM149" s="57"/>
      <c r="CIN149" s="56"/>
      <c r="CIO149" s="59"/>
      <c r="CIP149" s="60"/>
      <c r="CIQ149" s="61"/>
      <c r="CIR149" s="83"/>
      <c r="CIS149" s="57"/>
      <c r="CIT149" s="56"/>
      <c r="CIU149" s="59"/>
      <c r="CIV149" s="60"/>
      <c r="CIW149" s="61"/>
      <c r="CIX149" s="83"/>
      <c r="CIY149" s="57"/>
      <c r="CIZ149" s="56"/>
      <c r="CJA149" s="59"/>
      <c r="CJB149" s="60"/>
      <c r="CJC149" s="61"/>
      <c r="CJD149" s="83"/>
      <c r="CJE149" s="57"/>
      <c r="CJF149" s="56"/>
      <c r="CJG149" s="59"/>
      <c r="CJH149" s="60"/>
      <c r="CJI149" s="61"/>
      <c r="CJJ149" s="83"/>
      <c r="CJK149" s="57"/>
      <c r="CJL149" s="56"/>
      <c r="CJM149" s="59"/>
      <c r="CJN149" s="60"/>
      <c r="CJO149" s="61"/>
      <c r="CJP149" s="83"/>
      <c r="CJQ149" s="57"/>
      <c r="CJR149" s="56"/>
      <c r="CJS149" s="59"/>
      <c r="CJT149" s="60"/>
      <c r="CJU149" s="61"/>
      <c r="CJV149" s="83"/>
      <c r="CJW149" s="57"/>
      <c r="CJX149" s="56"/>
      <c r="CJY149" s="59"/>
      <c r="CJZ149" s="60"/>
      <c r="CKA149" s="61"/>
      <c r="CKB149" s="83"/>
      <c r="CKC149" s="57"/>
      <c r="CKD149" s="56"/>
      <c r="CKE149" s="59"/>
      <c r="CKF149" s="60"/>
      <c r="CKG149" s="61"/>
      <c r="CKH149" s="83"/>
      <c r="CKI149" s="57"/>
      <c r="CKJ149" s="56"/>
      <c r="CKK149" s="59"/>
      <c r="CKL149" s="60"/>
      <c r="CKM149" s="61"/>
      <c r="CKN149" s="83"/>
      <c r="CKO149" s="57"/>
      <c r="CKP149" s="56"/>
      <c r="CKQ149" s="59"/>
      <c r="CKR149" s="60"/>
      <c r="CKS149" s="61"/>
      <c r="CKT149" s="83"/>
      <c r="CKU149" s="57"/>
      <c r="CKV149" s="56"/>
      <c r="CKW149" s="59"/>
      <c r="CKX149" s="60"/>
      <c r="CKY149" s="61"/>
      <c r="CKZ149" s="83"/>
      <c r="CLA149" s="57"/>
      <c r="CLB149" s="56"/>
      <c r="CLC149" s="59"/>
      <c r="CLD149" s="60"/>
      <c r="CLE149" s="61"/>
      <c r="CLF149" s="83"/>
      <c r="CLG149" s="57"/>
      <c r="CLH149" s="56"/>
      <c r="CLI149" s="59"/>
      <c r="CLJ149" s="60"/>
      <c r="CLK149" s="61"/>
      <c r="CLL149" s="83"/>
      <c r="CLM149" s="57"/>
      <c r="CLN149" s="56"/>
      <c r="CLO149" s="59"/>
      <c r="CLP149" s="60"/>
      <c r="CLQ149" s="61"/>
      <c r="CLR149" s="83"/>
      <c r="CLS149" s="57"/>
      <c r="CLT149" s="56"/>
      <c r="CLU149" s="59"/>
      <c r="CLV149" s="60"/>
      <c r="CLW149" s="61"/>
      <c r="CLX149" s="83"/>
      <c r="CLY149" s="57"/>
      <c r="CLZ149" s="56"/>
      <c r="CMA149" s="59"/>
      <c r="CMB149" s="60"/>
      <c r="CMC149" s="61"/>
      <c r="CMD149" s="83"/>
      <c r="CME149" s="57"/>
      <c r="CMF149" s="56"/>
      <c r="CMG149" s="59"/>
      <c r="CMH149" s="60"/>
      <c r="CMI149" s="61"/>
      <c r="CMJ149" s="83"/>
      <c r="CMK149" s="57"/>
      <c r="CML149" s="56"/>
      <c r="CMM149" s="59"/>
      <c r="CMN149" s="60"/>
      <c r="CMO149" s="61"/>
      <c r="CMP149" s="83"/>
      <c r="CMQ149" s="57"/>
      <c r="CMR149" s="56"/>
      <c r="CMS149" s="59"/>
      <c r="CMT149" s="60"/>
      <c r="CMU149" s="61"/>
      <c r="CMV149" s="83"/>
      <c r="CMW149" s="57"/>
      <c r="CMX149" s="56"/>
      <c r="CMY149" s="59"/>
      <c r="CMZ149" s="60"/>
      <c r="CNA149" s="61"/>
      <c r="CNB149" s="83"/>
      <c r="CNC149" s="57"/>
      <c r="CND149" s="56"/>
      <c r="CNE149" s="59"/>
      <c r="CNF149" s="60"/>
      <c r="CNG149" s="61"/>
      <c r="CNH149" s="83"/>
      <c r="CNI149" s="57"/>
      <c r="CNJ149" s="56"/>
      <c r="CNK149" s="59"/>
      <c r="CNL149" s="60"/>
      <c r="CNM149" s="61"/>
      <c r="CNN149" s="83"/>
      <c r="CNO149" s="57"/>
      <c r="CNP149" s="56"/>
      <c r="CNQ149" s="59"/>
      <c r="CNR149" s="60"/>
      <c r="CNS149" s="61"/>
      <c r="CNT149" s="83"/>
      <c r="CNU149" s="57"/>
      <c r="CNV149" s="56"/>
      <c r="CNW149" s="59"/>
      <c r="CNX149" s="60"/>
      <c r="CNY149" s="61"/>
      <c r="CNZ149" s="83"/>
      <c r="COA149" s="57"/>
      <c r="COB149" s="56"/>
      <c r="COC149" s="59"/>
      <c r="COD149" s="60"/>
      <c r="COE149" s="61"/>
      <c r="COF149" s="83"/>
      <c r="COG149" s="57"/>
      <c r="COH149" s="56"/>
      <c r="COI149" s="59"/>
      <c r="COJ149" s="60"/>
      <c r="COK149" s="61"/>
      <c r="COL149" s="83"/>
      <c r="COM149" s="57"/>
      <c r="CON149" s="56"/>
      <c r="COO149" s="59"/>
      <c r="COP149" s="60"/>
      <c r="COQ149" s="61"/>
      <c r="COR149" s="83"/>
      <c r="COS149" s="57"/>
      <c r="COT149" s="56"/>
      <c r="COU149" s="59"/>
      <c r="COV149" s="60"/>
      <c r="COW149" s="61"/>
      <c r="COX149" s="83"/>
      <c r="COY149" s="57"/>
      <c r="COZ149" s="56"/>
      <c r="CPA149" s="59"/>
      <c r="CPB149" s="60"/>
      <c r="CPC149" s="61"/>
      <c r="CPD149" s="83"/>
      <c r="CPE149" s="57"/>
      <c r="CPF149" s="56"/>
      <c r="CPG149" s="59"/>
      <c r="CPH149" s="60"/>
      <c r="CPI149" s="61"/>
      <c r="CPJ149" s="83"/>
      <c r="CPK149" s="57"/>
      <c r="CPL149" s="56"/>
      <c r="CPM149" s="59"/>
      <c r="CPN149" s="60"/>
      <c r="CPO149" s="61"/>
      <c r="CPP149" s="83"/>
      <c r="CPQ149" s="57"/>
      <c r="CPR149" s="56"/>
      <c r="CPS149" s="59"/>
      <c r="CPT149" s="60"/>
      <c r="CPU149" s="61"/>
      <c r="CPV149" s="83"/>
      <c r="CPW149" s="57"/>
      <c r="CPX149" s="56"/>
      <c r="CPY149" s="59"/>
      <c r="CPZ149" s="60"/>
      <c r="CQA149" s="61"/>
      <c r="CQB149" s="83"/>
      <c r="CQC149" s="57"/>
      <c r="CQD149" s="56"/>
      <c r="CQE149" s="59"/>
      <c r="CQF149" s="60"/>
      <c r="CQG149" s="61"/>
      <c r="CQH149" s="83"/>
      <c r="CQI149" s="57"/>
      <c r="CQJ149" s="56"/>
      <c r="CQK149" s="59"/>
      <c r="CQL149" s="60"/>
      <c r="CQM149" s="61"/>
      <c r="CQN149" s="83"/>
      <c r="CQO149" s="57"/>
      <c r="CQP149" s="56"/>
      <c r="CQQ149" s="59"/>
      <c r="CQR149" s="60"/>
      <c r="CQS149" s="61"/>
      <c r="CQT149" s="83"/>
      <c r="CQU149" s="57"/>
      <c r="CQV149" s="56"/>
      <c r="CQW149" s="59"/>
      <c r="CQX149" s="60"/>
      <c r="CQY149" s="61"/>
      <c r="CQZ149" s="83"/>
      <c r="CRA149" s="57"/>
      <c r="CRB149" s="56"/>
      <c r="CRC149" s="59"/>
      <c r="CRD149" s="60"/>
      <c r="CRE149" s="61"/>
      <c r="CRF149" s="83"/>
      <c r="CRG149" s="57"/>
      <c r="CRH149" s="56"/>
      <c r="CRI149" s="59"/>
      <c r="CRJ149" s="60"/>
      <c r="CRK149" s="61"/>
      <c r="CRL149" s="83"/>
      <c r="CRM149" s="57"/>
      <c r="CRN149" s="56"/>
      <c r="CRO149" s="59"/>
      <c r="CRP149" s="60"/>
      <c r="CRQ149" s="61"/>
      <c r="CRR149" s="83"/>
      <c r="CRS149" s="57"/>
      <c r="CRT149" s="56"/>
      <c r="CRU149" s="59"/>
      <c r="CRV149" s="60"/>
      <c r="CRW149" s="61"/>
      <c r="CRX149" s="83"/>
      <c r="CRY149" s="57"/>
      <c r="CRZ149" s="56"/>
      <c r="CSA149" s="59"/>
      <c r="CSB149" s="60"/>
      <c r="CSC149" s="61"/>
      <c r="CSD149" s="83"/>
      <c r="CSE149" s="57"/>
      <c r="CSF149" s="56"/>
      <c r="CSG149" s="59"/>
      <c r="CSH149" s="60"/>
      <c r="CSI149" s="61"/>
      <c r="CSJ149" s="83"/>
      <c r="CSK149" s="57"/>
      <c r="CSL149" s="56"/>
      <c r="CSM149" s="59"/>
      <c r="CSN149" s="60"/>
      <c r="CSO149" s="61"/>
      <c r="CSP149" s="83"/>
      <c r="CSQ149" s="57"/>
      <c r="CSR149" s="56"/>
      <c r="CSS149" s="59"/>
      <c r="CST149" s="60"/>
      <c r="CSU149" s="61"/>
      <c r="CSV149" s="83"/>
      <c r="CSW149" s="57"/>
      <c r="CSX149" s="56"/>
      <c r="CSY149" s="59"/>
      <c r="CSZ149" s="60"/>
      <c r="CTA149" s="61"/>
      <c r="CTB149" s="83"/>
      <c r="CTC149" s="57"/>
      <c r="CTD149" s="56"/>
      <c r="CTE149" s="59"/>
      <c r="CTF149" s="60"/>
      <c r="CTG149" s="61"/>
      <c r="CTH149" s="83"/>
      <c r="CTI149" s="57"/>
      <c r="CTJ149" s="56"/>
      <c r="CTK149" s="59"/>
      <c r="CTL149" s="60"/>
      <c r="CTM149" s="61"/>
      <c r="CTN149" s="83"/>
      <c r="CTO149" s="57"/>
      <c r="CTP149" s="56"/>
      <c r="CTQ149" s="59"/>
      <c r="CTR149" s="60"/>
      <c r="CTS149" s="61"/>
      <c r="CTT149" s="83"/>
      <c r="CTU149" s="57"/>
      <c r="CTV149" s="56"/>
      <c r="CTW149" s="59"/>
      <c r="CTX149" s="60"/>
      <c r="CTY149" s="61"/>
      <c r="CTZ149" s="83"/>
      <c r="CUA149" s="57"/>
      <c r="CUB149" s="56"/>
      <c r="CUC149" s="59"/>
      <c r="CUD149" s="60"/>
      <c r="CUE149" s="61"/>
      <c r="CUF149" s="83"/>
      <c r="CUG149" s="57"/>
      <c r="CUH149" s="56"/>
      <c r="CUI149" s="59"/>
      <c r="CUJ149" s="60"/>
      <c r="CUK149" s="61"/>
      <c r="CUL149" s="83"/>
      <c r="CUM149" s="57"/>
      <c r="CUN149" s="56"/>
      <c r="CUO149" s="59"/>
      <c r="CUP149" s="60"/>
      <c r="CUQ149" s="61"/>
      <c r="CUR149" s="83"/>
      <c r="CUS149" s="57"/>
      <c r="CUT149" s="56"/>
      <c r="CUU149" s="59"/>
      <c r="CUV149" s="60"/>
      <c r="CUW149" s="61"/>
      <c r="CUX149" s="83"/>
      <c r="CUY149" s="57"/>
      <c r="CUZ149" s="56"/>
      <c r="CVA149" s="59"/>
      <c r="CVB149" s="60"/>
      <c r="CVC149" s="61"/>
      <c r="CVD149" s="83"/>
      <c r="CVE149" s="57"/>
      <c r="CVF149" s="56"/>
      <c r="CVG149" s="59"/>
      <c r="CVH149" s="60"/>
      <c r="CVI149" s="61"/>
      <c r="CVJ149" s="83"/>
      <c r="CVK149" s="57"/>
      <c r="CVL149" s="56"/>
      <c r="CVM149" s="59"/>
      <c r="CVN149" s="60"/>
      <c r="CVO149" s="61"/>
      <c r="CVP149" s="83"/>
      <c r="CVQ149" s="57"/>
      <c r="CVR149" s="56"/>
      <c r="CVS149" s="59"/>
      <c r="CVT149" s="60"/>
      <c r="CVU149" s="61"/>
      <c r="CVV149" s="83"/>
      <c r="CVW149" s="57"/>
      <c r="CVX149" s="56"/>
      <c r="CVY149" s="59"/>
      <c r="CVZ149" s="60"/>
      <c r="CWA149" s="61"/>
      <c r="CWB149" s="83"/>
      <c r="CWC149" s="57"/>
      <c r="CWD149" s="56"/>
      <c r="CWE149" s="59"/>
      <c r="CWF149" s="60"/>
      <c r="CWG149" s="61"/>
      <c r="CWH149" s="83"/>
      <c r="CWI149" s="57"/>
      <c r="CWJ149" s="56"/>
      <c r="CWK149" s="59"/>
      <c r="CWL149" s="60"/>
      <c r="CWM149" s="61"/>
      <c r="CWN149" s="83"/>
      <c r="CWO149" s="57"/>
      <c r="CWP149" s="56"/>
      <c r="CWQ149" s="59"/>
      <c r="CWR149" s="60"/>
      <c r="CWS149" s="61"/>
      <c r="CWT149" s="83"/>
      <c r="CWU149" s="57"/>
      <c r="CWV149" s="56"/>
      <c r="CWW149" s="59"/>
      <c r="CWX149" s="60"/>
      <c r="CWY149" s="61"/>
      <c r="CWZ149" s="83"/>
      <c r="CXA149" s="57"/>
      <c r="CXB149" s="56"/>
      <c r="CXC149" s="59"/>
      <c r="CXD149" s="60"/>
      <c r="CXE149" s="61"/>
      <c r="CXF149" s="83"/>
      <c r="CXG149" s="57"/>
      <c r="CXH149" s="56"/>
      <c r="CXI149" s="59"/>
      <c r="CXJ149" s="60"/>
      <c r="CXK149" s="61"/>
      <c r="CXL149" s="83"/>
      <c r="CXM149" s="57"/>
      <c r="CXN149" s="56"/>
      <c r="CXO149" s="59"/>
      <c r="CXP149" s="60"/>
      <c r="CXQ149" s="61"/>
      <c r="CXR149" s="83"/>
      <c r="CXS149" s="57"/>
      <c r="CXT149" s="56"/>
      <c r="CXU149" s="59"/>
      <c r="CXV149" s="60"/>
      <c r="CXW149" s="61"/>
      <c r="CXX149" s="83"/>
      <c r="CXY149" s="57"/>
      <c r="CXZ149" s="56"/>
      <c r="CYA149" s="59"/>
      <c r="CYB149" s="60"/>
      <c r="CYC149" s="61"/>
      <c r="CYD149" s="83"/>
      <c r="CYE149" s="57"/>
      <c r="CYF149" s="56"/>
      <c r="CYG149" s="59"/>
      <c r="CYH149" s="60"/>
      <c r="CYI149" s="61"/>
      <c r="CYJ149" s="83"/>
      <c r="CYK149" s="57"/>
      <c r="CYL149" s="56"/>
      <c r="CYM149" s="59"/>
      <c r="CYN149" s="60"/>
      <c r="CYO149" s="61"/>
      <c r="CYP149" s="83"/>
      <c r="CYQ149" s="57"/>
      <c r="CYR149" s="56"/>
      <c r="CYS149" s="59"/>
      <c r="CYT149" s="60"/>
      <c r="CYU149" s="61"/>
      <c r="CYV149" s="83"/>
      <c r="CYW149" s="57"/>
      <c r="CYX149" s="56"/>
      <c r="CYY149" s="59"/>
      <c r="CYZ149" s="60"/>
      <c r="CZA149" s="61"/>
      <c r="CZB149" s="83"/>
      <c r="CZC149" s="57"/>
      <c r="CZD149" s="56"/>
      <c r="CZE149" s="59"/>
      <c r="CZF149" s="60"/>
      <c r="CZG149" s="61"/>
      <c r="CZH149" s="83"/>
      <c r="CZI149" s="57"/>
      <c r="CZJ149" s="56"/>
      <c r="CZK149" s="59"/>
      <c r="CZL149" s="60"/>
      <c r="CZM149" s="61"/>
      <c r="CZN149" s="83"/>
      <c r="CZO149" s="57"/>
      <c r="CZP149" s="56"/>
      <c r="CZQ149" s="59"/>
      <c r="CZR149" s="60"/>
      <c r="CZS149" s="61"/>
      <c r="CZT149" s="83"/>
      <c r="CZU149" s="57"/>
      <c r="CZV149" s="56"/>
      <c r="CZW149" s="59"/>
      <c r="CZX149" s="60"/>
      <c r="CZY149" s="61"/>
      <c r="CZZ149" s="83"/>
      <c r="DAA149" s="57"/>
      <c r="DAB149" s="56"/>
      <c r="DAC149" s="59"/>
      <c r="DAD149" s="60"/>
      <c r="DAE149" s="61"/>
      <c r="DAF149" s="83"/>
      <c r="DAG149" s="57"/>
      <c r="DAH149" s="56"/>
      <c r="DAI149" s="59"/>
      <c r="DAJ149" s="60"/>
      <c r="DAK149" s="61"/>
      <c r="DAL149" s="83"/>
      <c r="DAM149" s="57"/>
      <c r="DAN149" s="56"/>
      <c r="DAO149" s="59"/>
      <c r="DAP149" s="60"/>
      <c r="DAQ149" s="61"/>
      <c r="DAR149" s="83"/>
      <c r="DAS149" s="57"/>
      <c r="DAT149" s="56"/>
      <c r="DAU149" s="59"/>
      <c r="DAV149" s="60"/>
      <c r="DAW149" s="61"/>
      <c r="DAX149" s="83"/>
      <c r="DAY149" s="57"/>
      <c r="DAZ149" s="56"/>
      <c r="DBA149" s="59"/>
      <c r="DBB149" s="60"/>
      <c r="DBC149" s="61"/>
      <c r="DBD149" s="83"/>
      <c r="DBE149" s="57"/>
      <c r="DBF149" s="56"/>
      <c r="DBG149" s="59"/>
      <c r="DBH149" s="60"/>
      <c r="DBI149" s="61"/>
      <c r="DBJ149" s="83"/>
      <c r="DBK149" s="57"/>
      <c r="DBL149" s="56"/>
      <c r="DBM149" s="59"/>
      <c r="DBN149" s="60"/>
      <c r="DBO149" s="61"/>
      <c r="DBP149" s="83"/>
      <c r="DBQ149" s="57"/>
      <c r="DBR149" s="56"/>
      <c r="DBS149" s="59"/>
      <c r="DBT149" s="60"/>
      <c r="DBU149" s="61"/>
      <c r="DBV149" s="83"/>
      <c r="DBW149" s="57"/>
      <c r="DBX149" s="56"/>
      <c r="DBY149" s="59"/>
      <c r="DBZ149" s="60"/>
      <c r="DCA149" s="61"/>
      <c r="DCB149" s="83"/>
      <c r="DCC149" s="57"/>
      <c r="DCD149" s="56"/>
      <c r="DCE149" s="59"/>
      <c r="DCF149" s="60"/>
      <c r="DCG149" s="61"/>
      <c r="DCH149" s="83"/>
      <c r="DCI149" s="57"/>
      <c r="DCJ149" s="56"/>
      <c r="DCK149" s="59"/>
      <c r="DCL149" s="60"/>
      <c r="DCM149" s="61"/>
      <c r="DCN149" s="83"/>
      <c r="DCO149" s="57"/>
      <c r="DCP149" s="56"/>
      <c r="DCQ149" s="59"/>
      <c r="DCR149" s="60"/>
      <c r="DCS149" s="61"/>
      <c r="DCT149" s="83"/>
      <c r="DCU149" s="57"/>
      <c r="DCV149" s="56"/>
      <c r="DCW149" s="59"/>
      <c r="DCX149" s="60"/>
      <c r="DCY149" s="61"/>
      <c r="DCZ149" s="83"/>
      <c r="DDA149" s="57"/>
      <c r="DDB149" s="56"/>
      <c r="DDC149" s="59"/>
      <c r="DDD149" s="60"/>
      <c r="DDE149" s="61"/>
      <c r="DDF149" s="83"/>
      <c r="DDG149" s="57"/>
      <c r="DDH149" s="56"/>
      <c r="DDI149" s="59"/>
      <c r="DDJ149" s="60"/>
      <c r="DDK149" s="61"/>
      <c r="DDL149" s="83"/>
      <c r="DDM149" s="57"/>
      <c r="DDN149" s="56"/>
      <c r="DDO149" s="59"/>
      <c r="DDP149" s="60"/>
      <c r="DDQ149" s="61"/>
      <c r="DDR149" s="83"/>
      <c r="DDS149" s="57"/>
      <c r="DDT149" s="56"/>
      <c r="DDU149" s="59"/>
      <c r="DDV149" s="60"/>
      <c r="DDW149" s="61"/>
      <c r="DDX149" s="83"/>
      <c r="DDY149" s="57"/>
      <c r="DDZ149" s="56"/>
      <c r="DEA149" s="59"/>
      <c r="DEB149" s="60"/>
      <c r="DEC149" s="61"/>
      <c r="DED149" s="83"/>
      <c r="DEE149" s="57"/>
      <c r="DEF149" s="56"/>
      <c r="DEG149" s="59"/>
      <c r="DEH149" s="60"/>
      <c r="DEI149" s="61"/>
      <c r="DEJ149" s="83"/>
      <c r="DEK149" s="57"/>
      <c r="DEL149" s="56"/>
      <c r="DEM149" s="59"/>
      <c r="DEN149" s="60"/>
      <c r="DEO149" s="61"/>
      <c r="DEP149" s="83"/>
      <c r="DEQ149" s="57"/>
      <c r="DER149" s="56"/>
      <c r="DES149" s="59"/>
      <c r="DET149" s="60"/>
      <c r="DEU149" s="61"/>
      <c r="DEV149" s="83"/>
      <c r="DEW149" s="57"/>
      <c r="DEX149" s="56"/>
      <c r="DEY149" s="59"/>
      <c r="DEZ149" s="60"/>
      <c r="DFA149" s="61"/>
      <c r="DFB149" s="83"/>
      <c r="DFC149" s="57"/>
      <c r="DFD149" s="56"/>
      <c r="DFE149" s="59"/>
      <c r="DFF149" s="60"/>
      <c r="DFG149" s="61"/>
      <c r="DFH149" s="83"/>
      <c r="DFI149" s="57"/>
      <c r="DFJ149" s="56"/>
      <c r="DFK149" s="59"/>
      <c r="DFL149" s="60"/>
      <c r="DFM149" s="61"/>
      <c r="DFN149" s="83"/>
      <c r="DFO149" s="57"/>
      <c r="DFP149" s="56"/>
      <c r="DFQ149" s="59"/>
      <c r="DFR149" s="60"/>
      <c r="DFS149" s="61"/>
      <c r="DFT149" s="83"/>
      <c r="DFU149" s="57"/>
      <c r="DFV149" s="56"/>
      <c r="DFW149" s="59"/>
      <c r="DFX149" s="60"/>
      <c r="DFY149" s="61"/>
      <c r="DFZ149" s="83"/>
      <c r="DGA149" s="57"/>
      <c r="DGB149" s="56"/>
      <c r="DGC149" s="59"/>
      <c r="DGD149" s="60"/>
      <c r="DGE149" s="61"/>
      <c r="DGF149" s="83"/>
      <c r="DGG149" s="57"/>
      <c r="DGH149" s="56"/>
      <c r="DGI149" s="59"/>
      <c r="DGJ149" s="60"/>
      <c r="DGK149" s="61"/>
      <c r="DGL149" s="83"/>
      <c r="DGM149" s="57"/>
      <c r="DGN149" s="56"/>
      <c r="DGO149" s="59"/>
      <c r="DGP149" s="60"/>
      <c r="DGQ149" s="61"/>
      <c r="DGR149" s="83"/>
      <c r="DGS149" s="57"/>
      <c r="DGT149" s="56"/>
      <c r="DGU149" s="59"/>
      <c r="DGV149" s="60"/>
      <c r="DGW149" s="61"/>
      <c r="DGX149" s="83"/>
      <c r="DGY149" s="57"/>
      <c r="DGZ149" s="56"/>
      <c r="DHA149" s="59"/>
      <c r="DHB149" s="60"/>
      <c r="DHC149" s="61"/>
      <c r="DHD149" s="83"/>
      <c r="DHE149" s="57"/>
      <c r="DHF149" s="56"/>
      <c r="DHG149" s="59"/>
      <c r="DHH149" s="60"/>
      <c r="DHI149" s="61"/>
      <c r="DHJ149" s="83"/>
      <c r="DHK149" s="57"/>
      <c r="DHL149" s="56"/>
      <c r="DHM149" s="59"/>
      <c r="DHN149" s="60"/>
      <c r="DHO149" s="61"/>
      <c r="DHP149" s="83"/>
      <c r="DHQ149" s="57"/>
      <c r="DHR149" s="56"/>
      <c r="DHS149" s="59"/>
      <c r="DHT149" s="60"/>
      <c r="DHU149" s="61"/>
      <c r="DHV149" s="83"/>
      <c r="DHW149" s="57"/>
      <c r="DHX149" s="56"/>
      <c r="DHY149" s="59"/>
      <c r="DHZ149" s="60"/>
      <c r="DIA149" s="61"/>
      <c r="DIB149" s="83"/>
      <c r="DIC149" s="57"/>
      <c r="DID149" s="56"/>
      <c r="DIE149" s="59"/>
      <c r="DIF149" s="60"/>
      <c r="DIG149" s="61"/>
      <c r="DIH149" s="83"/>
      <c r="DII149" s="57"/>
      <c r="DIJ149" s="56"/>
      <c r="DIK149" s="59"/>
      <c r="DIL149" s="60"/>
      <c r="DIM149" s="61"/>
      <c r="DIN149" s="83"/>
      <c r="DIO149" s="57"/>
      <c r="DIP149" s="56"/>
      <c r="DIQ149" s="59"/>
      <c r="DIR149" s="60"/>
      <c r="DIS149" s="61"/>
      <c r="DIT149" s="83"/>
      <c r="DIU149" s="57"/>
      <c r="DIV149" s="56"/>
      <c r="DIW149" s="59"/>
      <c r="DIX149" s="60"/>
      <c r="DIY149" s="61"/>
      <c r="DIZ149" s="83"/>
      <c r="DJA149" s="57"/>
      <c r="DJB149" s="56"/>
      <c r="DJC149" s="59"/>
      <c r="DJD149" s="60"/>
      <c r="DJE149" s="61"/>
      <c r="DJF149" s="83"/>
      <c r="DJG149" s="57"/>
      <c r="DJH149" s="56"/>
      <c r="DJI149" s="59"/>
      <c r="DJJ149" s="60"/>
      <c r="DJK149" s="61"/>
      <c r="DJL149" s="83"/>
      <c r="DJM149" s="57"/>
      <c r="DJN149" s="56"/>
      <c r="DJO149" s="59"/>
      <c r="DJP149" s="60"/>
      <c r="DJQ149" s="61"/>
      <c r="DJR149" s="83"/>
      <c r="DJS149" s="57"/>
      <c r="DJT149" s="56"/>
      <c r="DJU149" s="59"/>
      <c r="DJV149" s="60"/>
      <c r="DJW149" s="61"/>
      <c r="DJX149" s="83"/>
      <c r="DJY149" s="57"/>
      <c r="DJZ149" s="56"/>
      <c r="DKA149" s="59"/>
      <c r="DKB149" s="60"/>
      <c r="DKC149" s="61"/>
      <c r="DKD149" s="83"/>
      <c r="DKE149" s="57"/>
      <c r="DKF149" s="56"/>
      <c r="DKG149" s="59"/>
      <c r="DKH149" s="60"/>
      <c r="DKI149" s="61"/>
      <c r="DKJ149" s="83"/>
      <c r="DKK149" s="57"/>
      <c r="DKL149" s="56"/>
      <c r="DKM149" s="59"/>
      <c r="DKN149" s="60"/>
      <c r="DKO149" s="61"/>
      <c r="DKP149" s="83"/>
      <c r="DKQ149" s="57"/>
      <c r="DKR149" s="56"/>
      <c r="DKS149" s="59"/>
      <c r="DKT149" s="60"/>
      <c r="DKU149" s="61"/>
      <c r="DKV149" s="83"/>
      <c r="DKW149" s="57"/>
      <c r="DKX149" s="56"/>
      <c r="DKY149" s="59"/>
      <c r="DKZ149" s="60"/>
      <c r="DLA149" s="61"/>
      <c r="DLB149" s="83"/>
      <c r="DLC149" s="57"/>
      <c r="DLD149" s="56"/>
      <c r="DLE149" s="59"/>
      <c r="DLF149" s="60"/>
      <c r="DLG149" s="61"/>
      <c r="DLH149" s="83"/>
      <c r="DLI149" s="57"/>
      <c r="DLJ149" s="56"/>
      <c r="DLK149" s="59"/>
      <c r="DLL149" s="60"/>
      <c r="DLM149" s="61"/>
      <c r="DLN149" s="83"/>
      <c r="DLO149" s="57"/>
      <c r="DLP149" s="56"/>
      <c r="DLQ149" s="59"/>
      <c r="DLR149" s="60"/>
      <c r="DLS149" s="61"/>
      <c r="DLT149" s="83"/>
      <c r="DLU149" s="57"/>
      <c r="DLV149" s="56"/>
      <c r="DLW149" s="59"/>
      <c r="DLX149" s="60"/>
      <c r="DLY149" s="61"/>
      <c r="DLZ149" s="83"/>
      <c r="DMA149" s="57"/>
      <c r="DMB149" s="56"/>
      <c r="DMC149" s="59"/>
      <c r="DMD149" s="60"/>
      <c r="DME149" s="61"/>
      <c r="DMF149" s="83"/>
      <c r="DMG149" s="57"/>
      <c r="DMH149" s="56"/>
      <c r="DMI149" s="59"/>
      <c r="DMJ149" s="60"/>
      <c r="DMK149" s="61"/>
      <c r="DML149" s="83"/>
      <c r="DMM149" s="57"/>
      <c r="DMN149" s="56"/>
      <c r="DMO149" s="59"/>
      <c r="DMP149" s="60"/>
      <c r="DMQ149" s="61"/>
      <c r="DMR149" s="83"/>
      <c r="DMS149" s="57"/>
      <c r="DMT149" s="56"/>
      <c r="DMU149" s="59"/>
      <c r="DMV149" s="60"/>
      <c r="DMW149" s="61"/>
      <c r="DMX149" s="83"/>
      <c r="DMY149" s="57"/>
      <c r="DMZ149" s="56"/>
      <c r="DNA149" s="59"/>
      <c r="DNB149" s="60"/>
      <c r="DNC149" s="61"/>
      <c r="DND149" s="83"/>
      <c r="DNE149" s="57"/>
      <c r="DNF149" s="56"/>
      <c r="DNG149" s="59"/>
      <c r="DNH149" s="60"/>
      <c r="DNI149" s="61"/>
      <c r="DNJ149" s="83"/>
      <c r="DNK149" s="57"/>
      <c r="DNL149" s="56"/>
      <c r="DNM149" s="59"/>
      <c r="DNN149" s="60"/>
      <c r="DNO149" s="61"/>
      <c r="DNP149" s="83"/>
      <c r="DNQ149" s="57"/>
      <c r="DNR149" s="56"/>
      <c r="DNS149" s="59"/>
      <c r="DNT149" s="60"/>
      <c r="DNU149" s="61"/>
      <c r="DNV149" s="83"/>
      <c r="DNW149" s="57"/>
      <c r="DNX149" s="56"/>
      <c r="DNY149" s="59"/>
      <c r="DNZ149" s="60"/>
      <c r="DOA149" s="61"/>
      <c r="DOB149" s="83"/>
      <c r="DOC149" s="57"/>
      <c r="DOD149" s="56"/>
      <c r="DOE149" s="59"/>
      <c r="DOF149" s="60"/>
      <c r="DOG149" s="61"/>
      <c r="DOH149" s="83"/>
      <c r="DOI149" s="57"/>
      <c r="DOJ149" s="56"/>
      <c r="DOK149" s="59"/>
      <c r="DOL149" s="60"/>
      <c r="DOM149" s="61"/>
      <c r="DON149" s="83"/>
      <c r="DOO149" s="57"/>
      <c r="DOP149" s="56"/>
      <c r="DOQ149" s="59"/>
      <c r="DOR149" s="60"/>
      <c r="DOS149" s="61"/>
      <c r="DOT149" s="83"/>
      <c r="DOU149" s="57"/>
      <c r="DOV149" s="56"/>
      <c r="DOW149" s="59"/>
      <c r="DOX149" s="60"/>
      <c r="DOY149" s="61"/>
      <c r="DOZ149" s="83"/>
      <c r="DPA149" s="57"/>
      <c r="DPB149" s="56"/>
      <c r="DPC149" s="59"/>
      <c r="DPD149" s="60"/>
      <c r="DPE149" s="61"/>
      <c r="DPF149" s="83"/>
      <c r="DPG149" s="57"/>
      <c r="DPH149" s="56"/>
      <c r="DPI149" s="59"/>
      <c r="DPJ149" s="60"/>
      <c r="DPK149" s="61"/>
      <c r="DPL149" s="83"/>
      <c r="DPM149" s="57"/>
      <c r="DPN149" s="56"/>
      <c r="DPO149" s="59"/>
      <c r="DPP149" s="60"/>
      <c r="DPQ149" s="61"/>
      <c r="DPR149" s="83"/>
      <c r="DPS149" s="57"/>
      <c r="DPT149" s="56"/>
      <c r="DPU149" s="59"/>
      <c r="DPV149" s="60"/>
      <c r="DPW149" s="61"/>
      <c r="DPX149" s="83"/>
      <c r="DPY149" s="57"/>
      <c r="DPZ149" s="56"/>
      <c r="DQA149" s="59"/>
      <c r="DQB149" s="60"/>
      <c r="DQC149" s="61"/>
      <c r="DQD149" s="83"/>
      <c r="DQE149" s="57"/>
      <c r="DQF149" s="56"/>
      <c r="DQG149" s="59"/>
      <c r="DQH149" s="60"/>
      <c r="DQI149" s="61"/>
      <c r="DQJ149" s="83"/>
      <c r="DQK149" s="57"/>
      <c r="DQL149" s="56"/>
      <c r="DQM149" s="59"/>
      <c r="DQN149" s="60"/>
      <c r="DQO149" s="61"/>
      <c r="DQP149" s="83"/>
      <c r="DQQ149" s="57"/>
      <c r="DQR149" s="56"/>
      <c r="DQS149" s="59"/>
      <c r="DQT149" s="60"/>
      <c r="DQU149" s="61"/>
      <c r="DQV149" s="83"/>
      <c r="DQW149" s="57"/>
      <c r="DQX149" s="56"/>
      <c r="DQY149" s="59"/>
      <c r="DQZ149" s="60"/>
      <c r="DRA149" s="61"/>
      <c r="DRB149" s="83"/>
      <c r="DRC149" s="57"/>
      <c r="DRD149" s="56"/>
      <c r="DRE149" s="59"/>
      <c r="DRF149" s="60"/>
      <c r="DRG149" s="61"/>
      <c r="DRH149" s="83"/>
      <c r="DRI149" s="57"/>
      <c r="DRJ149" s="56"/>
      <c r="DRK149" s="59"/>
      <c r="DRL149" s="60"/>
      <c r="DRM149" s="61"/>
      <c r="DRN149" s="83"/>
      <c r="DRO149" s="57"/>
      <c r="DRP149" s="56"/>
      <c r="DRQ149" s="59"/>
      <c r="DRR149" s="60"/>
      <c r="DRS149" s="61"/>
      <c r="DRT149" s="83"/>
      <c r="DRU149" s="57"/>
      <c r="DRV149" s="56"/>
      <c r="DRW149" s="59"/>
      <c r="DRX149" s="60"/>
      <c r="DRY149" s="61"/>
      <c r="DRZ149" s="83"/>
      <c r="DSA149" s="57"/>
      <c r="DSB149" s="56"/>
      <c r="DSC149" s="59"/>
      <c r="DSD149" s="60"/>
      <c r="DSE149" s="61"/>
      <c r="DSF149" s="83"/>
      <c r="DSG149" s="57"/>
      <c r="DSH149" s="56"/>
      <c r="DSI149" s="59"/>
      <c r="DSJ149" s="60"/>
      <c r="DSK149" s="61"/>
      <c r="DSL149" s="83"/>
      <c r="DSM149" s="57"/>
      <c r="DSN149" s="56"/>
      <c r="DSO149" s="59"/>
      <c r="DSP149" s="60"/>
      <c r="DSQ149" s="61"/>
      <c r="DSR149" s="83"/>
      <c r="DSS149" s="57"/>
      <c r="DST149" s="56"/>
      <c r="DSU149" s="59"/>
      <c r="DSV149" s="60"/>
      <c r="DSW149" s="61"/>
      <c r="DSX149" s="83"/>
      <c r="DSY149" s="57"/>
      <c r="DSZ149" s="56"/>
      <c r="DTA149" s="59"/>
      <c r="DTB149" s="60"/>
      <c r="DTC149" s="61"/>
      <c r="DTD149" s="83"/>
      <c r="DTE149" s="57"/>
      <c r="DTF149" s="56"/>
      <c r="DTG149" s="59"/>
      <c r="DTH149" s="60"/>
      <c r="DTI149" s="61"/>
      <c r="DTJ149" s="83"/>
      <c r="DTK149" s="57"/>
      <c r="DTL149" s="56"/>
      <c r="DTM149" s="59"/>
      <c r="DTN149" s="60"/>
      <c r="DTO149" s="61"/>
      <c r="DTP149" s="83"/>
      <c r="DTQ149" s="57"/>
      <c r="DTR149" s="56"/>
      <c r="DTS149" s="59"/>
      <c r="DTT149" s="60"/>
      <c r="DTU149" s="61"/>
      <c r="DTV149" s="83"/>
      <c r="DTW149" s="57"/>
      <c r="DTX149" s="56"/>
      <c r="DTY149" s="59"/>
      <c r="DTZ149" s="60"/>
      <c r="DUA149" s="61"/>
      <c r="DUB149" s="83"/>
      <c r="DUC149" s="57"/>
      <c r="DUD149" s="56"/>
      <c r="DUE149" s="59"/>
      <c r="DUF149" s="60"/>
      <c r="DUG149" s="61"/>
      <c r="DUH149" s="83"/>
      <c r="DUI149" s="57"/>
      <c r="DUJ149" s="56"/>
      <c r="DUK149" s="59"/>
      <c r="DUL149" s="60"/>
      <c r="DUM149" s="61"/>
      <c r="DUN149" s="83"/>
      <c r="DUO149" s="57"/>
      <c r="DUP149" s="56"/>
      <c r="DUQ149" s="59"/>
      <c r="DUR149" s="60"/>
      <c r="DUS149" s="61"/>
      <c r="DUT149" s="83"/>
      <c r="DUU149" s="57"/>
      <c r="DUV149" s="56"/>
      <c r="DUW149" s="59"/>
      <c r="DUX149" s="60"/>
      <c r="DUY149" s="61"/>
      <c r="DUZ149" s="83"/>
      <c r="DVA149" s="57"/>
      <c r="DVB149" s="56"/>
      <c r="DVC149" s="59"/>
      <c r="DVD149" s="60"/>
      <c r="DVE149" s="61"/>
      <c r="DVF149" s="83"/>
      <c r="DVG149" s="57"/>
      <c r="DVH149" s="56"/>
      <c r="DVI149" s="59"/>
      <c r="DVJ149" s="60"/>
      <c r="DVK149" s="61"/>
      <c r="DVL149" s="83"/>
      <c r="DVM149" s="57"/>
      <c r="DVN149" s="56"/>
      <c r="DVO149" s="59"/>
      <c r="DVP149" s="60"/>
      <c r="DVQ149" s="61"/>
      <c r="DVR149" s="83"/>
      <c r="DVS149" s="57"/>
      <c r="DVT149" s="56"/>
      <c r="DVU149" s="59"/>
      <c r="DVV149" s="60"/>
      <c r="DVW149" s="61"/>
      <c r="DVX149" s="83"/>
      <c r="DVY149" s="57"/>
      <c r="DVZ149" s="56"/>
      <c r="DWA149" s="59"/>
      <c r="DWB149" s="60"/>
      <c r="DWC149" s="61"/>
      <c r="DWD149" s="83"/>
      <c r="DWE149" s="57"/>
      <c r="DWF149" s="56"/>
      <c r="DWG149" s="59"/>
      <c r="DWH149" s="60"/>
      <c r="DWI149" s="61"/>
      <c r="DWJ149" s="83"/>
      <c r="DWK149" s="57"/>
      <c r="DWL149" s="56"/>
      <c r="DWM149" s="59"/>
      <c r="DWN149" s="60"/>
      <c r="DWO149" s="61"/>
      <c r="DWP149" s="83"/>
      <c r="DWQ149" s="57"/>
      <c r="DWR149" s="56"/>
      <c r="DWS149" s="59"/>
      <c r="DWT149" s="60"/>
      <c r="DWU149" s="61"/>
      <c r="DWV149" s="83"/>
      <c r="DWW149" s="57"/>
      <c r="DWX149" s="56"/>
      <c r="DWY149" s="59"/>
      <c r="DWZ149" s="60"/>
      <c r="DXA149" s="61"/>
      <c r="DXB149" s="83"/>
      <c r="DXC149" s="57"/>
      <c r="DXD149" s="56"/>
      <c r="DXE149" s="59"/>
      <c r="DXF149" s="60"/>
      <c r="DXG149" s="61"/>
      <c r="DXH149" s="83"/>
      <c r="DXI149" s="57"/>
      <c r="DXJ149" s="56"/>
      <c r="DXK149" s="59"/>
      <c r="DXL149" s="60"/>
      <c r="DXM149" s="61"/>
      <c r="DXN149" s="83"/>
      <c r="DXO149" s="57"/>
      <c r="DXP149" s="56"/>
      <c r="DXQ149" s="59"/>
      <c r="DXR149" s="60"/>
      <c r="DXS149" s="61"/>
      <c r="DXT149" s="83"/>
      <c r="DXU149" s="57"/>
      <c r="DXV149" s="56"/>
      <c r="DXW149" s="59"/>
      <c r="DXX149" s="60"/>
      <c r="DXY149" s="61"/>
      <c r="DXZ149" s="83"/>
      <c r="DYA149" s="57"/>
      <c r="DYB149" s="56"/>
      <c r="DYC149" s="59"/>
      <c r="DYD149" s="60"/>
      <c r="DYE149" s="61"/>
      <c r="DYF149" s="83"/>
      <c r="DYG149" s="57"/>
      <c r="DYH149" s="56"/>
      <c r="DYI149" s="59"/>
      <c r="DYJ149" s="60"/>
      <c r="DYK149" s="61"/>
      <c r="DYL149" s="83"/>
      <c r="DYM149" s="57"/>
      <c r="DYN149" s="56"/>
      <c r="DYO149" s="59"/>
      <c r="DYP149" s="60"/>
      <c r="DYQ149" s="61"/>
      <c r="DYR149" s="83"/>
      <c r="DYS149" s="57"/>
      <c r="DYT149" s="56"/>
      <c r="DYU149" s="59"/>
      <c r="DYV149" s="60"/>
      <c r="DYW149" s="61"/>
      <c r="DYX149" s="83"/>
      <c r="DYY149" s="57"/>
      <c r="DYZ149" s="56"/>
      <c r="DZA149" s="59"/>
      <c r="DZB149" s="60"/>
      <c r="DZC149" s="61"/>
      <c r="DZD149" s="83"/>
      <c r="DZE149" s="57"/>
      <c r="DZF149" s="56"/>
      <c r="DZG149" s="59"/>
      <c r="DZH149" s="60"/>
      <c r="DZI149" s="61"/>
      <c r="DZJ149" s="83"/>
      <c r="DZK149" s="57"/>
      <c r="DZL149" s="56"/>
      <c r="DZM149" s="59"/>
      <c r="DZN149" s="60"/>
      <c r="DZO149" s="61"/>
      <c r="DZP149" s="83"/>
      <c r="DZQ149" s="57"/>
      <c r="DZR149" s="56"/>
      <c r="DZS149" s="59"/>
      <c r="DZT149" s="60"/>
      <c r="DZU149" s="61"/>
      <c r="DZV149" s="83"/>
      <c r="DZW149" s="57"/>
      <c r="DZX149" s="56"/>
      <c r="DZY149" s="59"/>
      <c r="DZZ149" s="60"/>
      <c r="EAA149" s="61"/>
      <c r="EAB149" s="83"/>
      <c r="EAC149" s="57"/>
      <c r="EAD149" s="56"/>
      <c r="EAE149" s="59"/>
      <c r="EAF149" s="60"/>
      <c r="EAG149" s="61"/>
      <c r="EAH149" s="83"/>
      <c r="EAI149" s="57"/>
      <c r="EAJ149" s="56"/>
      <c r="EAK149" s="59"/>
      <c r="EAL149" s="60"/>
      <c r="EAM149" s="61"/>
      <c r="EAN149" s="83"/>
      <c r="EAO149" s="57"/>
      <c r="EAP149" s="56"/>
      <c r="EAQ149" s="59"/>
      <c r="EAR149" s="60"/>
      <c r="EAS149" s="61"/>
      <c r="EAT149" s="83"/>
      <c r="EAU149" s="57"/>
      <c r="EAV149" s="56"/>
      <c r="EAW149" s="59"/>
      <c r="EAX149" s="60"/>
      <c r="EAY149" s="61"/>
      <c r="EAZ149" s="83"/>
      <c r="EBA149" s="57"/>
      <c r="EBB149" s="56"/>
      <c r="EBC149" s="59"/>
      <c r="EBD149" s="60"/>
      <c r="EBE149" s="61"/>
      <c r="EBF149" s="83"/>
      <c r="EBG149" s="57"/>
      <c r="EBH149" s="56"/>
      <c r="EBI149" s="59"/>
      <c r="EBJ149" s="60"/>
      <c r="EBK149" s="61"/>
      <c r="EBL149" s="83"/>
      <c r="EBM149" s="57"/>
      <c r="EBN149" s="56"/>
      <c r="EBO149" s="59"/>
      <c r="EBP149" s="60"/>
      <c r="EBQ149" s="61"/>
      <c r="EBR149" s="83"/>
      <c r="EBS149" s="57"/>
      <c r="EBT149" s="56"/>
      <c r="EBU149" s="59"/>
      <c r="EBV149" s="60"/>
      <c r="EBW149" s="61"/>
      <c r="EBX149" s="83"/>
      <c r="EBY149" s="57"/>
      <c r="EBZ149" s="56"/>
      <c r="ECA149" s="59"/>
      <c r="ECB149" s="60"/>
      <c r="ECC149" s="61"/>
      <c r="ECD149" s="83"/>
      <c r="ECE149" s="57"/>
      <c r="ECF149" s="56"/>
      <c r="ECG149" s="59"/>
      <c r="ECH149" s="60"/>
      <c r="ECI149" s="61"/>
      <c r="ECJ149" s="83"/>
      <c r="ECK149" s="57"/>
      <c r="ECL149" s="56"/>
      <c r="ECM149" s="59"/>
      <c r="ECN149" s="60"/>
      <c r="ECO149" s="61"/>
      <c r="ECP149" s="83"/>
      <c r="ECQ149" s="57"/>
      <c r="ECR149" s="56"/>
      <c r="ECS149" s="59"/>
      <c r="ECT149" s="60"/>
      <c r="ECU149" s="61"/>
      <c r="ECV149" s="83"/>
      <c r="ECW149" s="57"/>
      <c r="ECX149" s="56"/>
      <c r="ECY149" s="59"/>
      <c r="ECZ149" s="60"/>
      <c r="EDA149" s="61"/>
      <c r="EDB149" s="83"/>
      <c r="EDC149" s="57"/>
      <c r="EDD149" s="56"/>
      <c r="EDE149" s="59"/>
      <c r="EDF149" s="60"/>
      <c r="EDG149" s="61"/>
      <c r="EDH149" s="83"/>
      <c r="EDI149" s="57"/>
      <c r="EDJ149" s="56"/>
      <c r="EDK149" s="59"/>
      <c r="EDL149" s="60"/>
      <c r="EDM149" s="61"/>
      <c r="EDN149" s="83"/>
      <c r="EDO149" s="57"/>
      <c r="EDP149" s="56"/>
      <c r="EDQ149" s="59"/>
      <c r="EDR149" s="60"/>
      <c r="EDS149" s="61"/>
      <c r="EDT149" s="83"/>
      <c r="EDU149" s="57"/>
      <c r="EDV149" s="56"/>
      <c r="EDW149" s="59"/>
      <c r="EDX149" s="60"/>
      <c r="EDY149" s="61"/>
      <c r="EDZ149" s="83"/>
      <c r="EEA149" s="57"/>
      <c r="EEB149" s="56"/>
      <c r="EEC149" s="59"/>
      <c r="EED149" s="60"/>
      <c r="EEE149" s="61"/>
      <c r="EEF149" s="83"/>
      <c r="EEG149" s="57"/>
      <c r="EEH149" s="56"/>
      <c r="EEI149" s="59"/>
      <c r="EEJ149" s="60"/>
      <c r="EEK149" s="61"/>
      <c r="EEL149" s="83"/>
      <c r="EEM149" s="57"/>
      <c r="EEN149" s="56"/>
      <c r="EEO149" s="59"/>
      <c r="EEP149" s="60"/>
      <c r="EEQ149" s="61"/>
      <c r="EER149" s="83"/>
      <c r="EES149" s="57"/>
      <c r="EET149" s="56"/>
      <c r="EEU149" s="59"/>
      <c r="EEV149" s="60"/>
      <c r="EEW149" s="61"/>
      <c r="EEX149" s="83"/>
      <c r="EEY149" s="57"/>
      <c r="EEZ149" s="56"/>
      <c r="EFA149" s="59"/>
      <c r="EFB149" s="60"/>
      <c r="EFC149" s="61"/>
      <c r="EFD149" s="83"/>
      <c r="EFE149" s="57"/>
      <c r="EFF149" s="56"/>
      <c r="EFG149" s="59"/>
      <c r="EFH149" s="60"/>
      <c r="EFI149" s="61"/>
      <c r="EFJ149" s="83"/>
      <c r="EFK149" s="57"/>
      <c r="EFL149" s="56"/>
      <c r="EFM149" s="59"/>
      <c r="EFN149" s="60"/>
      <c r="EFO149" s="61"/>
      <c r="EFP149" s="83"/>
      <c r="EFQ149" s="57"/>
      <c r="EFR149" s="56"/>
      <c r="EFS149" s="59"/>
      <c r="EFT149" s="60"/>
      <c r="EFU149" s="61"/>
      <c r="EFV149" s="83"/>
      <c r="EFW149" s="57"/>
      <c r="EFX149" s="56"/>
      <c r="EFY149" s="59"/>
      <c r="EFZ149" s="60"/>
      <c r="EGA149" s="61"/>
      <c r="EGB149" s="83"/>
      <c r="EGC149" s="57"/>
      <c r="EGD149" s="56"/>
      <c r="EGE149" s="59"/>
      <c r="EGF149" s="60"/>
      <c r="EGG149" s="61"/>
      <c r="EGH149" s="83"/>
      <c r="EGI149" s="57"/>
      <c r="EGJ149" s="56"/>
      <c r="EGK149" s="59"/>
      <c r="EGL149" s="60"/>
      <c r="EGM149" s="61"/>
      <c r="EGN149" s="83"/>
      <c r="EGO149" s="57"/>
      <c r="EGP149" s="56"/>
      <c r="EGQ149" s="59"/>
      <c r="EGR149" s="60"/>
      <c r="EGS149" s="61"/>
      <c r="EGT149" s="83"/>
      <c r="EGU149" s="57"/>
      <c r="EGV149" s="56"/>
      <c r="EGW149" s="59"/>
      <c r="EGX149" s="60"/>
      <c r="EGY149" s="61"/>
      <c r="EGZ149" s="83"/>
      <c r="EHA149" s="57"/>
      <c r="EHB149" s="56"/>
      <c r="EHC149" s="59"/>
      <c r="EHD149" s="60"/>
      <c r="EHE149" s="61"/>
      <c r="EHF149" s="83"/>
      <c r="EHG149" s="57"/>
      <c r="EHH149" s="56"/>
      <c r="EHI149" s="59"/>
      <c r="EHJ149" s="60"/>
      <c r="EHK149" s="61"/>
      <c r="EHL149" s="83"/>
      <c r="EHM149" s="57"/>
      <c r="EHN149" s="56"/>
      <c r="EHO149" s="59"/>
      <c r="EHP149" s="60"/>
      <c r="EHQ149" s="61"/>
      <c r="EHR149" s="83"/>
      <c r="EHS149" s="57"/>
      <c r="EHT149" s="56"/>
      <c r="EHU149" s="59"/>
      <c r="EHV149" s="60"/>
      <c r="EHW149" s="61"/>
      <c r="EHX149" s="83"/>
      <c r="EHY149" s="57"/>
      <c r="EHZ149" s="56"/>
      <c r="EIA149" s="59"/>
      <c r="EIB149" s="60"/>
      <c r="EIC149" s="61"/>
      <c r="EID149" s="83"/>
      <c r="EIE149" s="57"/>
      <c r="EIF149" s="56"/>
      <c r="EIG149" s="59"/>
      <c r="EIH149" s="60"/>
      <c r="EII149" s="61"/>
      <c r="EIJ149" s="83"/>
      <c r="EIK149" s="57"/>
      <c r="EIL149" s="56"/>
      <c r="EIM149" s="59"/>
      <c r="EIN149" s="60"/>
      <c r="EIO149" s="61"/>
      <c r="EIP149" s="83"/>
      <c r="EIQ149" s="57"/>
      <c r="EIR149" s="56"/>
      <c r="EIS149" s="59"/>
      <c r="EIT149" s="60"/>
      <c r="EIU149" s="61"/>
      <c r="EIV149" s="83"/>
      <c r="EIW149" s="57"/>
      <c r="EIX149" s="56"/>
      <c r="EIY149" s="59"/>
      <c r="EIZ149" s="60"/>
      <c r="EJA149" s="61"/>
      <c r="EJB149" s="83"/>
      <c r="EJC149" s="57"/>
      <c r="EJD149" s="56"/>
      <c r="EJE149" s="59"/>
      <c r="EJF149" s="60"/>
      <c r="EJG149" s="61"/>
      <c r="EJH149" s="83"/>
      <c r="EJI149" s="57"/>
      <c r="EJJ149" s="56"/>
      <c r="EJK149" s="59"/>
      <c r="EJL149" s="60"/>
      <c r="EJM149" s="61"/>
      <c r="EJN149" s="83"/>
      <c r="EJO149" s="57"/>
      <c r="EJP149" s="56"/>
      <c r="EJQ149" s="59"/>
      <c r="EJR149" s="60"/>
      <c r="EJS149" s="61"/>
      <c r="EJT149" s="83"/>
      <c r="EJU149" s="57"/>
      <c r="EJV149" s="56"/>
      <c r="EJW149" s="59"/>
      <c r="EJX149" s="60"/>
      <c r="EJY149" s="61"/>
      <c r="EJZ149" s="83"/>
      <c r="EKA149" s="57"/>
      <c r="EKB149" s="56"/>
      <c r="EKC149" s="59"/>
      <c r="EKD149" s="60"/>
      <c r="EKE149" s="61"/>
      <c r="EKF149" s="83"/>
      <c r="EKG149" s="57"/>
      <c r="EKH149" s="56"/>
      <c r="EKI149" s="59"/>
      <c r="EKJ149" s="60"/>
      <c r="EKK149" s="61"/>
      <c r="EKL149" s="83"/>
      <c r="EKM149" s="57"/>
      <c r="EKN149" s="56"/>
      <c r="EKO149" s="59"/>
      <c r="EKP149" s="60"/>
      <c r="EKQ149" s="61"/>
      <c r="EKR149" s="83"/>
      <c r="EKS149" s="57"/>
      <c r="EKT149" s="56"/>
      <c r="EKU149" s="59"/>
      <c r="EKV149" s="60"/>
      <c r="EKW149" s="61"/>
      <c r="EKX149" s="83"/>
      <c r="EKY149" s="57"/>
      <c r="EKZ149" s="56"/>
      <c r="ELA149" s="59"/>
      <c r="ELB149" s="60"/>
      <c r="ELC149" s="61"/>
      <c r="ELD149" s="83"/>
      <c r="ELE149" s="57"/>
      <c r="ELF149" s="56"/>
      <c r="ELG149" s="59"/>
      <c r="ELH149" s="60"/>
      <c r="ELI149" s="61"/>
      <c r="ELJ149" s="83"/>
      <c r="ELK149" s="57"/>
      <c r="ELL149" s="56"/>
      <c r="ELM149" s="59"/>
      <c r="ELN149" s="60"/>
      <c r="ELO149" s="61"/>
      <c r="ELP149" s="83"/>
      <c r="ELQ149" s="57"/>
      <c r="ELR149" s="56"/>
      <c r="ELS149" s="59"/>
      <c r="ELT149" s="60"/>
      <c r="ELU149" s="61"/>
      <c r="ELV149" s="83"/>
      <c r="ELW149" s="57"/>
      <c r="ELX149" s="56"/>
      <c r="ELY149" s="59"/>
      <c r="ELZ149" s="60"/>
      <c r="EMA149" s="61"/>
      <c r="EMB149" s="83"/>
      <c r="EMC149" s="57"/>
      <c r="EMD149" s="56"/>
      <c r="EME149" s="59"/>
      <c r="EMF149" s="60"/>
      <c r="EMG149" s="61"/>
      <c r="EMH149" s="83"/>
      <c r="EMI149" s="57"/>
      <c r="EMJ149" s="56"/>
      <c r="EMK149" s="59"/>
      <c r="EML149" s="60"/>
      <c r="EMM149" s="61"/>
      <c r="EMN149" s="83"/>
      <c r="EMO149" s="57"/>
      <c r="EMP149" s="56"/>
      <c r="EMQ149" s="59"/>
      <c r="EMR149" s="60"/>
      <c r="EMS149" s="61"/>
      <c r="EMT149" s="83"/>
      <c r="EMU149" s="57"/>
      <c r="EMV149" s="56"/>
      <c r="EMW149" s="59"/>
      <c r="EMX149" s="60"/>
      <c r="EMY149" s="61"/>
      <c r="EMZ149" s="83"/>
      <c r="ENA149" s="57"/>
      <c r="ENB149" s="56"/>
      <c r="ENC149" s="59"/>
      <c r="END149" s="60"/>
      <c r="ENE149" s="61"/>
      <c r="ENF149" s="83"/>
      <c r="ENG149" s="57"/>
      <c r="ENH149" s="56"/>
      <c r="ENI149" s="59"/>
      <c r="ENJ149" s="60"/>
      <c r="ENK149" s="61"/>
      <c r="ENL149" s="83"/>
      <c r="ENM149" s="57"/>
      <c r="ENN149" s="56"/>
      <c r="ENO149" s="59"/>
      <c r="ENP149" s="60"/>
      <c r="ENQ149" s="61"/>
      <c r="ENR149" s="83"/>
      <c r="ENS149" s="57"/>
      <c r="ENT149" s="56"/>
      <c r="ENU149" s="59"/>
      <c r="ENV149" s="60"/>
      <c r="ENW149" s="61"/>
      <c r="ENX149" s="83"/>
      <c r="ENY149" s="57"/>
      <c r="ENZ149" s="56"/>
      <c r="EOA149" s="59"/>
      <c r="EOB149" s="60"/>
      <c r="EOC149" s="61"/>
      <c r="EOD149" s="83"/>
      <c r="EOE149" s="57"/>
      <c r="EOF149" s="56"/>
      <c r="EOG149" s="59"/>
      <c r="EOH149" s="60"/>
      <c r="EOI149" s="61"/>
      <c r="EOJ149" s="83"/>
      <c r="EOK149" s="57"/>
      <c r="EOL149" s="56"/>
      <c r="EOM149" s="59"/>
      <c r="EON149" s="60"/>
      <c r="EOO149" s="61"/>
      <c r="EOP149" s="83"/>
      <c r="EOQ149" s="57"/>
      <c r="EOR149" s="56"/>
      <c r="EOS149" s="59"/>
      <c r="EOT149" s="60"/>
      <c r="EOU149" s="61"/>
      <c r="EOV149" s="83"/>
      <c r="EOW149" s="57"/>
      <c r="EOX149" s="56"/>
      <c r="EOY149" s="59"/>
      <c r="EOZ149" s="60"/>
      <c r="EPA149" s="61"/>
      <c r="EPB149" s="83"/>
      <c r="EPC149" s="57"/>
      <c r="EPD149" s="56"/>
      <c r="EPE149" s="59"/>
      <c r="EPF149" s="60"/>
      <c r="EPG149" s="61"/>
      <c r="EPH149" s="83"/>
      <c r="EPI149" s="57"/>
      <c r="EPJ149" s="56"/>
      <c r="EPK149" s="59"/>
      <c r="EPL149" s="60"/>
      <c r="EPM149" s="61"/>
      <c r="EPN149" s="83"/>
      <c r="EPO149" s="57"/>
      <c r="EPP149" s="56"/>
      <c r="EPQ149" s="59"/>
      <c r="EPR149" s="60"/>
      <c r="EPS149" s="61"/>
      <c r="EPT149" s="83"/>
      <c r="EPU149" s="57"/>
      <c r="EPV149" s="56"/>
      <c r="EPW149" s="59"/>
      <c r="EPX149" s="60"/>
      <c r="EPY149" s="61"/>
      <c r="EPZ149" s="83"/>
      <c r="EQA149" s="57"/>
      <c r="EQB149" s="56"/>
      <c r="EQC149" s="59"/>
      <c r="EQD149" s="60"/>
      <c r="EQE149" s="61"/>
      <c r="EQF149" s="83"/>
      <c r="EQG149" s="57"/>
      <c r="EQH149" s="56"/>
      <c r="EQI149" s="59"/>
      <c r="EQJ149" s="60"/>
      <c r="EQK149" s="61"/>
      <c r="EQL149" s="83"/>
      <c r="EQM149" s="57"/>
      <c r="EQN149" s="56"/>
      <c r="EQO149" s="59"/>
      <c r="EQP149" s="60"/>
      <c r="EQQ149" s="61"/>
      <c r="EQR149" s="83"/>
      <c r="EQS149" s="57"/>
      <c r="EQT149" s="56"/>
      <c r="EQU149" s="59"/>
      <c r="EQV149" s="60"/>
      <c r="EQW149" s="61"/>
      <c r="EQX149" s="83"/>
      <c r="EQY149" s="57"/>
      <c r="EQZ149" s="56"/>
      <c r="ERA149" s="59"/>
      <c r="ERB149" s="60"/>
      <c r="ERC149" s="61"/>
      <c r="ERD149" s="83"/>
      <c r="ERE149" s="57"/>
      <c r="ERF149" s="56"/>
      <c r="ERG149" s="59"/>
      <c r="ERH149" s="60"/>
      <c r="ERI149" s="61"/>
      <c r="ERJ149" s="83"/>
      <c r="ERK149" s="57"/>
      <c r="ERL149" s="56"/>
      <c r="ERM149" s="59"/>
      <c r="ERN149" s="60"/>
      <c r="ERO149" s="61"/>
      <c r="ERP149" s="83"/>
      <c r="ERQ149" s="57"/>
      <c r="ERR149" s="56"/>
      <c r="ERS149" s="59"/>
      <c r="ERT149" s="60"/>
      <c r="ERU149" s="61"/>
      <c r="ERV149" s="83"/>
      <c r="ERW149" s="57"/>
      <c r="ERX149" s="56"/>
      <c r="ERY149" s="59"/>
      <c r="ERZ149" s="60"/>
      <c r="ESA149" s="61"/>
      <c r="ESB149" s="83"/>
      <c r="ESC149" s="57"/>
      <c r="ESD149" s="56"/>
      <c r="ESE149" s="59"/>
      <c r="ESF149" s="60"/>
      <c r="ESG149" s="61"/>
      <c r="ESH149" s="83"/>
      <c r="ESI149" s="57"/>
      <c r="ESJ149" s="56"/>
      <c r="ESK149" s="59"/>
      <c r="ESL149" s="60"/>
      <c r="ESM149" s="61"/>
      <c r="ESN149" s="83"/>
      <c r="ESO149" s="57"/>
      <c r="ESP149" s="56"/>
      <c r="ESQ149" s="59"/>
      <c r="ESR149" s="60"/>
      <c r="ESS149" s="61"/>
      <c r="EST149" s="83"/>
      <c r="ESU149" s="57"/>
      <c r="ESV149" s="56"/>
      <c r="ESW149" s="59"/>
      <c r="ESX149" s="60"/>
      <c r="ESY149" s="61"/>
      <c r="ESZ149" s="83"/>
      <c r="ETA149" s="57"/>
      <c r="ETB149" s="56"/>
      <c r="ETC149" s="59"/>
      <c r="ETD149" s="60"/>
      <c r="ETE149" s="61"/>
      <c r="ETF149" s="83"/>
      <c r="ETG149" s="57"/>
      <c r="ETH149" s="56"/>
      <c r="ETI149" s="59"/>
      <c r="ETJ149" s="60"/>
      <c r="ETK149" s="61"/>
      <c r="ETL149" s="83"/>
      <c r="ETM149" s="57"/>
      <c r="ETN149" s="56"/>
      <c r="ETO149" s="59"/>
      <c r="ETP149" s="60"/>
      <c r="ETQ149" s="61"/>
      <c r="ETR149" s="83"/>
      <c r="ETS149" s="57"/>
      <c r="ETT149" s="56"/>
      <c r="ETU149" s="59"/>
      <c r="ETV149" s="60"/>
      <c r="ETW149" s="61"/>
      <c r="ETX149" s="83"/>
      <c r="ETY149" s="57"/>
      <c r="ETZ149" s="56"/>
      <c r="EUA149" s="59"/>
      <c r="EUB149" s="60"/>
      <c r="EUC149" s="61"/>
      <c r="EUD149" s="83"/>
      <c r="EUE149" s="57"/>
      <c r="EUF149" s="56"/>
      <c r="EUG149" s="59"/>
      <c r="EUH149" s="60"/>
      <c r="EUI149" s="61"/>
      <c r="EUJ149" s="83"/>
      <c r="EUK149" s="57"/>
      <c r="EUL149" s="56"/>
      <c r="EUM149" s="59"/>
      <c r="EUN149" s="60"/>
      <c r="EUO149" s="61"/>
      <c r="EUP149" s="83"/>
      <c r="EUQ149" s="57"/>
      <c r="EUR149" s="56"/>
      <c r="EUS149" s="59"/>
      <c r="EUT149" s="60"/>
      <c r="EUU149" s="61"/>
      <c r="EUV149" s="83"/>
      <c r="EUW149" s="57"/>
      <c r="EUX149" s="56"/>
      <c r="EUY149" s="59"/>
      <c r="EUZ149" s="60"/>
      <c r="EVA149" s="61"/>
      <c r="EVB149" s="83"/>
      <c r="EVC149" s="57"/>
      <c r="EVD149" s="56"/>
      <c r="EVE149" s="59"/>
      <c r="EVF149" s="60"/>
      <c r="EVG149" s="61"/>
      <c r="EVH149" s="83"/>
      <c r="EVI149" s="57"/>
      <c r="EVJ149" s="56"/>
      <c r="EVK149" s="59"/>
      <c r="EVL149" s="60"/>
      <c r="EVM149" s="61"/>
      <c r="EVN149" s="83"/>
      <c r="EVO149" s="57"/>
      <c r="EVP149" s="56"/>
      <c r="EVQ149" s="59"/>
      <c r="EVR149" s="60"/>
      <c r="EVS149" s="61"/>
      <c r="EVT149" s="83"/>
      <c r="EVU149" s="57"/>
      <c r="EVV149" s="56"/>
      <c r="EVW149" s="59"/>
      <c r="EVX149" s="60"/>
      <c r="EVY149" s="61"/>
      <c r="EVZ149" s="83"/>
      <c r="EWA149" s="57"/>
      <c r="EWB149" s="56"/>
      <c r="EWC149" s="59"/>
      <c r="EWD149" s="60"/>
      <c r="EWE149" s="61"/>
      <c r="EWF149" s="83"/>
      <c r="EWG149" s="57"/>
      <c r="EWH149" s="56"/>
      <c r="EWI149" s="59"/>
      <c r="EWJ149" s="60"/>
      <c r="EWK149" s="61"/>
      <c r="EWL149" s="83"/>
      <c r="EWM149" s="57"/>
      <c r="EWN149" s="56"/>
      <c r="EWO149" s="59"/>
      <c r="EWP149" s="60"/>
      <c r="EWQ149" s="61"/>
      <c r="EWR149" s="83"/>
      <c r="EWS149" s="57"/>
      <c r="EWT149" s="56"/>
      <c r="EWU149" s="59"/>
      <c r="EWV149" s="60"/>
      <c r="EWW149" s="61"/>
      <c r="EWX149" s="83"/>
      <c r="EWY149" s="57"/>
      <c r="EWZ149" s="56"/>
      <c r="EXA149" s="59"/>
      <c r="EXB149" s="60"/>
      <c r="EXC149" s="61"/>
      <c r="EXD149" s="83"/>
      <c r="EXE149" s="57"/>
      <c r="EXF149" s="56"/>
      <c r="EXG149" s="59"/>
      <c r="EXH149" s="60"/>
      <c r="EXI149" s="61"/>
      <c r="EXJ149" s="83"/>
      <c r="EXK149" s="57"/>
      <c r="EXL149" s="56"/>
      <c r="EXM149" s="59"/>
      <c r="EXN149" s="60"/>
      <c r="EXO149" s="61"/>
      <c r="EXP149" s="83"/>
      <c r="EXQ149" s="57"/>
      <c r="EXR149" s="56"/>
      <c r="EXS149" s="59"/>
      <c r="EXT149" s="60"/>
      <c r="EXU149" s="61"/>
      <c r="EXV149" s="83"/>
      <c r="EXW149" s="57"/>
      <c r="EXX149" s="56"/>
      <c r="EXY149" s="59"/>
      <c r="EXZ149" s="60"/>
      <c r="EYA149" s="61"/>
      <c r="EYB149" s="83"/>
      <c r="EYC149" s="57"/>
      <c r="EYD149" s="56"/>
      <c r="EYE149" s="59"/>
      <c r="EYF149" s="60"/>
      <c r="EYG149" s="61"/>
      <c r="EYH149" s="83"/>
      <c r="EYI149" s="57"/>
      <c r="EYJ149" s="56"/>
      <c r="EYK149" s="59"/>
      <c r="EYL149" s="60"/>
      <c r="EYM149" s="61"/>
      <c r="EYN149" s="83"/>
      <c r="EYO149" s="57"/>
      <c r="EYP149" s="56"/>
      <c r="EYQ149" s="59"/>
      <c r="EYR149" s="60"/>
      <c r="EYS149" s="61"/>
      <c r="EYT149" s="83"/>
      <c r="EYU149" s="57"/>
      <c r="EYV149" s="56"/>
      <c r="EYW149" s="59"/>
      <c r="EYX149" s="60"/>
      <c r="EYY149" s="61"/>
      <c r="EYZ149" s="83"/>
      <c r="EZA149" s="57"/>
      <c r="EZB149" s="56"/>
      <c r="EZC149" s="59"/>
      <c r="EZD149" s="60"/>
      <c r="EZE149" s="61"/>
      <c r="EZF149" s="83"/>
      <c r="EZG149" s="57"/>
      <c r="EZH149" s="56"/>
      <c r="EZI149" s="59"/>
      <c r="EZJ149" s="60"/>
      <c r="EZK149" s="61"/>
      <c r="EZL149" s="83"/>
      <c r="EZM149" s="57"/>
      <c r="EZN149" s="56"/>
      <c r="EZO149" s="59"/>
      <c r="EZP149" s="60"/>
      <c r="EZQ149" s="61"/>
      <c r="EZR149" s="83"/>
      <c r="EZS149" s="57"/>
      <c r="EZT149" s="56"/>
      <c r="EZU149" s="59"/>
      <c r="EZV149" s="60"/>
      <c r="EZW149" s="61"/>
      <c r="EZX149" s="83"/>
      <c r="EZY149" s="57"/>
      <c r="EZZ149" s="56"/>
      <c r="FAA149" s="59"/>
      <c r="FAB149" s="60"/>
      <c r="FAC149" s="61"/>
      <c r="FAD149" s="83"/>
      <c r="FAE149" s="57"/>
      <c r="FAF149" s="56"/>
      <c r="FAG149" s="59"/>
      <c r="FAH149" s="60"/>
      <c r="FAI149" s="61"/>
      <c r="FAJ149" s="83"/>
      <c r="FAK149" s="57"/>
      <c r="FAL149" s="56"/>
      <c r="FAM149" s="59"/>
      <c r="FAN149" s="60"/>
      <c r="FAO149" s="61"/>
      <c r="FAP149" s="83"/>
      <c r="FAQ149" s="57"/>
      <c r="FAR149" s="56"/>
      <c r="FAS149" s="59"/>
      <c r="FAT149" s="60"/>
      <c r="FAU149" s="61"/>
      <c r="FAV149" s="83"/>
      <c r="FAW149" s="57"/>
      <c r="FAX149" s="56"/>
      <c r="FAY149" s="59"/>
      <c r="FAZ149" s="60"/>
      <c r="FBA149" s="61"/>
      <c r="FBB149" s="83"/>
      <c r="FBC149" s="57"/>
      <c r="FBD149" s="56"/>
      <c r="FBE149" s="59"/>
      <c r="FBF149" s="60"/>
      <c r="FBG149" s="61"/>
      <c r="FBH149" s="83"/>
      <c r="FBI149" s="57"/>
      <c r="FBJ149" s="56"/>
      <c r="FBK149" s="59"/>
      <c r="FBL149" s="60"/>
      <c r="FBM149" s="61"/>
      <c r="FBN149" s="83"/>
      <c r="FBO149" s="57"/>
      <c r="FBP149" s="56"/>
      <c r="FBQ149" s="59"/>
      <c r="FBR149" s="60"/>
      <c r="FBS149" s="61"/>
      <c r="FBT149" s="83"/>
      <c r="FBU149" s="57"/>
      <c r="FBV149" s="56"/>
      <c r="FBW149" s="59"/>
      <c r="FBX149" s="60"/>
      <c r="FBY149" s="61"/>
      <c r="FBZ149" s="83"/>
      <c r="FCA149" s="57"/>
      <c r="FCB149" s="56"/>
      <c r="FCC149" s="59"/>
      <c r="FCD149" s="60"/>
      <c r="FCE149" s="61"/>
      <c r="FCF149" s="83"/>
      <c r="FCG149" s="57"/>
      <c r="FCH149" s="56"/>
      <c r="FCI149" s="59"/>
      <c r="FCJ149" s="60"/>
      <c r="FCK149" s="61"/>
      <c r="FCL149" s="83"/>
      <c r="FCM149" s="57"/>
      <c r="FCN149" s="56"/>
      <c r="FCO149" s="59"/>
      <c r="FCP149" s="60"/>
      <c r="FCQ149" s="61"/>
      <c r="FCR149" s="83"/>
      <c r="FCS149" s="57"/>
      <c r="FCT149" s="56"/>
      <c r="FCU149" s="59"/>
      <c r="FCV149" s="60"/>
      <c r="FCW149" s="61"/>
      <c r="FCX149" s="83"/>
      <c r="FCY149" s="57"/>
      <c r="FCZ149" s="56"/>
      <c r="FDA149" s="59"/>
      <c r="FDB149" s="60"/>
      <c r="FDC149" s="61"/>
      <c r="FDD149" s="83"/>
      <c r="FDE149" s="57"/>
      <c r="FDF149" s="56"/>
      <c r="FDG149" s="59"/>
      <c r="FDH149" s="60"/>
      <c r="FDI149" s="61"/>
      <c r="FDJ149" s="83"/>
      <c r="FDK149" s="57"/>
      <c r="FDL149" s="56"/>
      <c r="FDM149" s="59"/>
      <c r="FDN149" s="60"/>
      <c r="FDO149" s="61"/>
      <c r="FDP149" s="83"/>
      <c r="FDQ149" s="57"/>
      <c r="FDR149" s="56"/>
      <c r="FDS149" s="59"/>
      <c r="FDT149" s="60"/>
      <c r="FDU149" s="61"/>
      <c r="FDV149" s="83"/>
      <c r="FDW149" s="57"/>
      <c r="FDX149" s="56"/>
      <c r="FDY149" s="59"/>
      <c r="FDZ149" s="60"/>
      <c r="FEA149" s="61"/>
      <c r="FEB149" s="83"/>
      <c r="FEC149" s="57"/>
      <c r="FED149" s="56"/>
      <c r="FEE149" s="59"/>
      <c r="FEF149" s="60"/>
      <c r="FEG149" s="61"/>
      <c r="FEH149" s="83"/>
      <c r="FEI149" s="57"/>
      <c r="FEJ149" s="56"/>
      <c r="FEK149" s="59"/>
      <c r="FEL149" s="60"/>
      <c r="FEM149" s="61"/>
      <c r="FEN149" s="83"/>
      <c r="FEO149" s="57"/>
      <c r="FEP149" s="56"/>
      <c r="FEQ149" s="59"/>
      <c r="FER149" s="60"/>
      <c r="FES149" s="61"/>
      <c r="FET149" s="83"/>
      <c r="FEU149" s="57"/>
      <c r="FEV149" s="56"/>
      <c r="FEW149" s="59"/>
      <c r="FEX149" s="60"/>
      <c r="FEY149" s="61"/>
      <c r="FEZ149" s="83"/>
      <c r="FFA149" s="57"/>
      <c r="FFB149" s="56"/>
      <c r="FFC149" s="59"/>
      <c r="FFD149" s="60"/>
      <c r="FFE149" s="61"/>
      <c r="FFF149" s="83"/>
      <c r="FFG149" s="57"/>
      <c r="FFH149" s="56"/>
      <c r="FFI149" s="59"/>
      <c r="FFJ149" s="60"/>
      <c r="FFK149" s="61"/>
      <c r="FFL149" s="83"/>
      <c r="FFM149" s="57"/>
      <c r="FFN149" s="56"/>
      <c r="FFO149" s="59"/>
      <c r="FFP149" s="60"/>
      <c r="FFQ149" s="61"/>
      <c r="FFR149" s="83"/>
      <c r="FFS149" s="57"/>
      <c r="FFT149" s="56"/>
      <c r="FFU149" s="59"/>
      <c r="FFV149" s="60"/>
      <c r="FFW149" s="61"/>
      <c r="FFX149" s="83"/>
      <c r="FFY149" s="57"/>
      <c r="FFZ149" s="56"/>
      <c r="FGA149" s="59"/>
      <c r="FGB149" s="60"/>
      <c r="FGC149" s="61"/>
      <c r="FGD149" s="83"/>
      <c r="FGE149" s="57"/>
      <c r="FGF149" s="56"/>
      <c r="FGG149" s="59"/>
      <c r="FGH149" s="60"/>
      <c r="FGI149" s="61"/>
      <c r="FGJ149" s="83"/>
      <c r="FGK149" s="57"/>
      <c r="FGL149" s="56"/>
      <c r="FGM149" s="59"/>
      <c r="FGN149" s="60"/>
      <c r="FGO149" s="61"/>
      <c r="FGP149" s="83"/>
      <c r="FGQ149" s="57"/>
      <c r="FGR149" s="56"/>
      <c r="FGS149" s="59"/>
      <c r="FGT149" s="60"/>
      <c r="FGU149" s="61"/>
      <c r="FGV149" s="83"/>
      <c r="FGW149" s="57"/>
      <c r="FGX149" s="56"/>
      <c r="FGY149" s="59"/>
      <c r="FGZ149" s="60"/>
      <c r="FHA149" s="61"/>
      <c r="FHB149" s="83"/>
      <c r="FHC149" s="57"/>
      <c r="FHD149" s="56"/>
      <c r="FHE149" s="59"/>
      <c r="FHF149" s="60"/>
      <c r="FHG149" s="61"/>
      <c r="FHH149" s="83"/>
      <c r="FHI149" s="57"/>
      <c r="FHJ149" s="56"/>
      <c r="FHK149" s="59"/>
      <c r="FHL149" s="60"/>
      <c r="FHM149" s="61"/>
      <c r="FHN149" s="83"/>
      <c r="FHO149" s="57"/>
      <c r="FHP149" s="56"/>
      <c r="FHQ149" s="59"/>
      <c r="FHR149" s="60"/>
      <c r="FHS149" s="61"/>
      <c r="FHT149" s="83"/>
      <c r="FHU149" s="57"/>
      <c r="FHV149" s="56"/>
      <c r="FHW149" s="59"/>
      <c r="FHX149" s="60"/>
      <c r="FHY149" s="61"/>
      <c r="FHZ149" s="83"/>
      <c r="FIA149" s="57"/>
      <c r="FIB149" s="56"/>
      <c r="FIC149" s="59"/>
      <c r="FID149" s="60"/>
      <c r="FIE149" s="61"/>
      <c r="FIF149" s="83"/>
      <c r="FIG149" s="57"/>
      <c r="FIH149" s="56"/>
      <c r="FII149" s="59"/>
      <c r="FIJ149" s="60"/>
      <c r="FIK149" s="61"/>
      <c r="FIL149" s="83"/>
      <c r="FIM149" s="57"/>
      <c r="FIN149" s="56"/>
      <c r="FIO149" s="59"/>
      <c r="FIP149" s="60"/>
      <c r="FIQ149" s="61"/>
      <c r="FIR149" s="83"/>
      <c r="FIS149" s="57"/>
      <c r="FIT149" s="56"/>
      <c r="FIU149" s="59"/>
      <c r="FIV149" s="60"/>
      <c r="FIW149" s="61"/>
      <c r="FIX149" s="83"/>
      <c r="FIY149" s="57"/>
      <c r="FIZ149" s="56"/>
      <c r="FJA149" s="59"/>
      <c r="FJB149" s="60"/>
      <c r="FJC149" s="61"/>
      <c r="FJD149" s="83"/>
      <c r="FJE149" s="57"/>
      <c r="FJF149" s="56"/>
      <c r="FJG149" s="59"/>
      <c r="FJH149" s="60"/>
      <c r="FJI149" s="61"/>
      <c r="FJJ149" s="83"/>
      <c r="FJK149" s="57"/>
      <c r="FJL149" s="56"/>
      <c r="FJM149" s="59"/>
      <c r="FJN149" s="60"/>
      <c r="FJO149" s="61"/>
      <c r="FJP149" s="83"/>
      <c r="FJQ149" s="57"/>
      <c r="FJR149" s="56"/>
      <c r="FJS149" s="59"/>
      <c r="FJT149" s="60"/>
      <c r="FJU149" s="61"/>
      <c r="FJV149" s="83"/>
      <c r="FJW149" s="57"/>
      <c r="FJX149" s="56"/>
      <c r="FJY149" s="59"/>
      <c r="FJZ149" s="60"/>
      <c r="FKA149" s="61"/>
      <c r="FKB149" s="83"/>
      <c r="FKC149" s="57"/>
      <c r="FKD149" s="56"/>
      <c r="FKE149" s="59"/>
      <c r="FKF149" s="60"/>
      <c r="FKG149" s="61"/>
      <c r="FKH149" s="83"/>
      <c r="FKI149" s="57"/>
      <c r="FKJ149" s="56"/>
      <c r="FKK149" s="59"/>
      <c r="FKL149" s="60"/>
      <c r="FKM149" s="61"/>
      <c r="FKN149" s="83"/>
      <c r="FKO149" s="57"/>
      <c r="FKP149" s="56"/>
      <c r="FKQ149" s="59"/>
      <c r="FKR149" s="60"/>
      <c r="FKS149" s="61"/>
      <c r="FKT149" s="83"/>
      <c r="FKU149" s="57"/>
      <c r="FKV149" s="56"/>
      <c r="FKW149" s="59"/>
      <c r="FKX149" s="60"/>
      <c r="FKY149" s="61"/>
      <c r="FKZ149" s="83"/>
      <c r="FLA149" s="57"/>
      <c r="FLB149" s="56"/>
      <c r="FLC149" s="59"/>
      <c r="FLD149" s="60"/>
      <c r="FLE149" s="61"/>
      <c r="FLF149" s="83"/>
      <c r="FLG149" s="57"/>
      <c r="FLH149" s="56"/>
      <c r="FLI149" s="59"/>
      <c r="FLJ149" s="60"/>
      <c r="FLK149" s="61"/>
      <c r="FLL149" s="83"/>
      <c r="FLM149" s="57"/>
      <c r="FLN149" s="56"/>
      <c r="FLO149" s="59"/>
      <c r="FLP149" s="60"/>
      <c r="FLQ149" s="61"/>
      <c r="FLR149" s="83"/>
      <c r="FLS149" s="57"/>
      <c r="FLT149" s="56"/>
      <c r="FLU149" s="59"/>
      <c r="FLV149" s="60"/>
      <c r="FLW149" s="61"/>
      <c r="FLX149" s="83"/>
      <c r="FLY149" s="57"/>
      <c r="FLZ149" s="56"/>
      <c r="FMA149" s="59"/>
      <c r="FMB149" s="60"/>
      <c r="FMC149" s="61"/>
      <c r="FMD149" s="83"/>
      <c r="FME149" s="57"/>
      <c r="FMF149" s="56"/>
      <c r="FMG149" s="59"/>
      <c r="FMH149" s="60"/>
      <c r="FMI149" s="61"/>
      <c r="FMJ149" s="83"/>
      <c r="FMK149" s="57"/>
      <c r="FML149" s="56"/>
      <c r="FMM149" s="59"/>
      <c r="FMN149" s="60"/>
      <c r="FMO149" s="61"/>
      <c r="FMP149" s="83"/>
      <c r="FMQ149" s="57"/>
      <c r="FMR149" s="56"/>
      <c r="FMS149" s="59"/>
      <c r="FMT149" s="60"/>
      <c r="FMU149" s="61"/>
      <c r="FMV149" s="83"/>
      <c r="FMW149" s="57"/>
      <c r="FMX149" s="56"/>
      <c r="FMY149" s="59"/>
      <c r="FMZ149" s="60"/>
      <c r="FNA149" s="61"/>
      <c r="FNB149" s="83"/>
      <c r="FNC149" s="57"/>
      <c r="FND149" s="56"/>
      <c r="FNE149" s="59"/>
      <c r="FNF149" s="60"/>
      <c r="FNG149" s="61"/>
      <c r="FNH149" s="83"/>
      <c r="FNI149" s="57"/>
      <c r="FNJ149" s="56"/>
      <c r="FNK149" s="59"/>
      <c r="FNL149" s="60"/>
      <c r="FNM149" s="61"/>
      <c r="FNN149" s="83"/>
      <c r="FNO149" s="57"/>
      <c r="FNP149" s="56"/>
      <c r="FNQ149" s="59"/>
      <c r="FNR149" s="60"/>
      <c r="FNS149" s="61"/>
      <c r="FNT149" s="83"/>
      <c r="FNU149" s="57"/>
      <c r="FNV149" s="56"/>
      <c r="FNW149" s="59"/>
      <c r="FNX149" s="60"/>
      <c r="FNY149" s="61"/>
      <c r="FNZ149" s="83"/>
      <c r="FOA149" s="57"/>
      <c r="FOB149" s="56"/>
      <c r="FOC149" s="59"/>
      <c r="FOD149" s="60"/>
      <c r="FOE149" s="61"/>
      <c r="FOF149" s="83"/>
      <c r="FOG149" s="57"/>
      <c r="FOH149" s="56"/>
      <c r="FOI149" s="59"/>
      <c r="FOJ149" s="60"/>
      <c r="FOK149" s="61"/>
      <c r="FOL149" s="83"/>
      <c r="FOM149" s="57"/>
      <c r="FON149" s="56"/>
      <c r="FOO149" s="59"/>
      <c r="FOP149" s="60"/>
      <c r="FOQ149" s="61"/>
      <c r="FOR149" s="83"/>
      <c r="FOS149" s="57"/>
      <c r="FOT149" s="56"/>
      <c r="FOU149" s="59"/>
      <c r="FOV149" s="60"/>
      <c r="FOW149" s="61"/>
      <c r="FOX149" s="83"/>
      <c r="FOY149" s="57"/>
      <c r="FOZ149" s="56"/>
      <c r="FPA149" s="59"/>
      <c r="FPB149" s="60"/>
      <c r="FPC149" s="61"/>
      <c r="FPD149" s="83"/>
      <c r="FPE149" s="57"/>
      <c r="FPF149" s="56"/>
      <c r="FPG149" s="59"/>
      <c r="FPH149" s="60"/>
      <c r="FPI149" s="61"/>
      <c r="FPJ149" s="83"/>
      <c r="FPK149" s="57"/>
      <c r="FPL149" s="56"/>
      <c r="FPM149" s="59"/>
      <c r="FPN149" s="60"/>
      <c r="FPO149" s="61"/>
      <c r="FPP149" s="83"/>
      <c r="FPQ149" s="57"/>
      <c r="FPR149" s="56"/>
      <c r="FPS149" s="59"/>
      <c r="FPT149" s="60"/>
      <c r="FPU149" s="61"/>
      <c r="FPV149" s="83"/>
      <c r="FPW149" s="57"/>
      <c r="FPX149" s="56"/>
      <c r="FPY149" s="59"/>
      <c r="FPZ149" s="60"/>
      <c r="FQA149" s="61"/>
      <c r="FQB149" s="83"/>
      <c r="FQC149" s="57"/>
      <c r="FQD149" s="56"/>
      <c r="FQE149" s="59"/>
      <c r="FQF149" s="60"/>
      <c r="FQG149" s="61"/>
      <c r="FQH149" s="83"/>
      <c r="FQI149" s="57"/>
      <c r="FQJ149" s="56"/>
      <c r="FQK149" s="59"/>
      <c r="FQL149" s="60"/>
      <c r="FQM149" s="61"/>
      <c r="FQN149" s="83"/>
      <c r="FQO149" s="57"/>
      <c r="FQP149" s="56"/>
      <c r="FQQ149" s="59"/>
      <c r="FQR149" s="60"/>
      <c r="FQS149" s="61"/>
      <c r="FQT149" s="83"/>
      <c r="FQU149" s="57"/>
      <c r="FQV149" s="56"/>
      <c r="FQW149" s="59"/>
      <c r="FQX149" s="60"/>
      <c r="FQY149" s="61"/>
      <c r="FQZ149" s="83"/>
      <c r="FRA149" s="57"/>
      <c r="FRB149" s="56"/>
      <c r="FRC149" s="59"/>
      <c r="FRD149" s="60"/>
      <c r="FRE149" s="61"/>
      <c r="FRF149" s="83"/>
      <c r="FRG149" s="57"/>
      <c r="FRH149" s="56"/>
      <c r="FRI149" s="59"/>
      <c r="FRJ149" s="60"/>
      <c r="FRK149" s="61"/>
      <c r="FRL149" s="83"/>
      <c r="FRM149" s="57"/>
      <c r="FRN149" s="56"/>
      <c r="FRO149" s="59"/>
      <c r="FRP149" s="60"/>
      <c r="FRQ149" s="61"/>
      <c r="FRR149" s="83"/>
      <c r="FRS149" s="57"/>
      <c r="FRT149" s="56"/>
      <c r="FRU149" s="59"/>
      <c r="FRV149" s="60"/>
      <c r="FRW149" s="61"/>
      <c r="FRX149" s="83"/>
      <c r="FRY149" s="57"/>
      <c r="FRZ149" s="56"/>
      <c r="FSA149" s="59"/>
      <c r="FSB149" s="60"/>
      <c r="FSC149" s="61"/>
      <c r="FSD149" s="83"/>
      <c r="FSE149" s="57"/>
      <c r="FSF149" s="56"/>
      <c r="FSG149" s="59"/>
      <c r="FSH149" s="60"/>
      <c r="FSI149" s="61"/>
      <c r="FSJ149" s="83"/>
      <c r="FSK149" s="57"/>
      <c r="FSL149" s="56"/>
      <c r="FSM149" s="59"/>
      <c r="FSN149" s="60"/>
      <c r="FSO149" s="61"/>
      <c r="FSP149" s="83"/>
      <c r="FSQ149" s="57"/>
      <c r="FSR149" s="56"/>
      <c r="FSS149" s="59"/>
      <c r="FST149" s="60"/>
      <c r="FSU149" s="61"/>
      <c r="FSV149" s="83"/>
      <c r="FSW149" s="57"/>
      <c r="FSX149" s="56"/>
      <c r="FSY149" s="59"/>
      <c r="FSZ149" s="60"/>
      <c r="FTA149" s="61"/>
      <c r="FTB149" s="83"/>
      <c r="FTC149" s="57"/>
      <c r="FTD149" s="56"/>
      <c r="FTE149" s="59"/>
      <c r="FTF149" s="60"/>
      <c r="FTG149" s="61"/>
      <c r="FTH149" s="83"/>
      <c r="FTI149" s="57"/>
      <c r="FTJ149" s="56"/>
      <c r="FTK149" s="59"/>
      <c r="FTL149" s="60"/>
      <c r="FTM149" s="61"/>
      <c r="FTN149" s="83"/>
      <c r="FTO149" s="57"/>
      <c r="FTP149" s="56"/>
      <c r="FTQ149" s="59"/>
      <c r="FTR149" s="60"/>
      <c r="FTS149" s="61"/>
      <c r="FTT149" s="83"/>
      <c r="FTU149" s="57"/>
      <c r="FTV149" s="56"/>
      <c r="FTW149" s="59"/>
      <c r="FTX149" s="60"/>
      <c r="FTY149" s="61"/>
      <c r="FTZ149" s="83"/>
      <c r="FUA149" s="57"/>
      <c r="FUB149" s="56"/>
      <c r="FUC149" s="59"/>
      <c r="FUD149" s="60"/>
      <c r="FUE149" s="61"/>
      <c r="FUF149" s="83"/>
      <c r="FUG149" s="57"/>
      <c r="FUH149" s="56"/>
      <c r="FUI149" s="59"/>
      <c r="FUJ149" s="60"/>
      <c r="FUK149" s="61"/>
      <c r="FUL149" s="83"/>
      <c r="FUM149" s="57"/>
      <c r="FUN149" s="56"/>
      <c r="FUO149" s="59"/>
      <c r="FUP149" s="60"/>
      <c r="FUQ149" s="61"/>
      <c r="FUR149" s="83"/>
      <c r="FUS149" s="57"/>
      <c r="FUT149" s="56"/>
      <c r="FUU149" s="59"/>
      <c r="FUV149" s="60"/>
      <c r="FUW149" s="61"/>
      <c r="FUX149" s="83"/>
      <c r="FUY149" s="57"/>
      <c r="FUZ149" s="56"/>
      <c r="FVA149" s="59"/>
      <c r="FVB149" s="60"/>
      <c r="FVC149" s="61"/>
      <c r="FVD149" s="83"/>
      <c r="FVE149" s="57"/>
      <c r="FVF149" s="56"/>
      <c r="FVG149" s="59"/>
      <c r="FVH149" s="60"/>
      <c r="FVI149" s="61"/>
      <c r="FVJ149" s="83"/>
      <c r="FVK149" s="57"/>
      <c r="FVL149" s="56"/>
      <c r="FVM149" s="59"/>
      <c r="FVN149" s="60"/>
      <c r="FVO149" s="61"/>
      <c r="FVP149" s="83"/>
      <c r="FVQ149" s="57"/>
      <c r="FVR149" s="56"/>
      <c r="FVS149" s="59"/>
      <c r="FVT149" s="60"/>
      <c r="FVU149" s="61"/>
      <c r="FVV149" s="83"/>
      <c r="FVW149" s="57"/>
      <c r="FVX149" s="56"/>
      <c r="FVY149" s="59"/>
      <c r="FVZ149" s="60"/>
      <c r="FWA149" s="61"/>
      <c r="FWB149" s="83"/>
      <c r="FWC149" s="57"/>
      <c r="FWD149" s="56"/>
      <c r="FWE149" s="59"/>
      <c r="FWF149" s="60"/>
      <c r="FWG149" s="61"/>
      <c r="FWH149" s="83"/>
      <c r="FWI149" s="57"/>
      <c r="FWJ149" s="56"/>
      <c r="FWK149" s="59"/>
      <c r="FWL149" s="60"/>
      <c r="FWM149" s="61"/>
      <c r="FWN149" s="83"/>
      <c r="FWO149" s="57"/>
      <c r="FWP149" s="56"/>
      <c r="FWQ149" s="59"/>
      <c r="FWR149" s="60"/>
      <c r="FWS149" s="61"/>
      <c r="FWT149" s="83"/>
      <c r="FWU149" s="57"/>
      <c r="FWV149" s="56"/>
      <c r="FWW149" s="59"/>
      <c r="FWX149" s="60"/>
      <c r="FWY149" s="61"/>
      <c r="FWZ149" s="83"/>
      <c r="FXA149" s="57"/>
      <c r="FXB149" s="56"/>
      <c r="FXC149" s="59"/>
      <c r="FXD149" s="60"/>
      <c r="FXE149" s="61"/>
      <c r="FXF149" s="83"/>
      <c r="FXG149" s="57"/>
      <c r="FXH149" s="56"/>
      <c r="FXI149" s="59"/>
      <c r="FXJ149" s="60"/>
      <c r="FXK149" s="61"/>
      <c r="FXL149" s="83"/>
      <c r="FXM149" s="57"/>
      <c r="FXN149" s="56"/>
      <c r="FXO149" s="59"/>
      <c r="FXP149" s="60"/>
      <c r="FXQ149" s="61"/>
      <c r="FXR149" s="83"/>
      <c r="FXS149" s="57"/>
      <c r="FXT149" s="56"/>
      <c r="FXU149" s="59"/>
      <c r="FXV149" s="60"/>
      <c r="FXW149" s="61"/>
      <c r="FXX149" s="83"/>
      <c r="FXY149" s="57"/>
      <c r="FXZ149" s="56"/>
      <c r="FYA149" s="59"/>
      <c r="FYB149" s="60"/>
      <c r="FYC149" s="61"/>
      <c r="FYD149" s="83"/>
      <c r="FYE149" s="57"/>
      <c r="FYF149" s="56"/>
      <c r="FYG149" s="59"/>
      <c r="FYH149" s="60"/>
      <c r="FYI149" s="61"/>
      <c r="FYJ149" s="83"/>
      <c r="FYK149" s="57"/>
      <c r="FYL149" s="56"/>
      <c r="FYM149" s="59"/>
      <c r="FYN149" s="60"/>
      <c r="FYO149" s="61"/>
      <c r="FYP149" s="83"/>
      <c r="FYQ149" s="57"/>
      <c r="FYR149" s="56"/>
      <c r="FYS149" s="59"/>
      <c r="FYT149" s="60"/>
      <c r="FYU149" s="61"/>
      <c r="FYV149" s="83"/>
      <c r="FYW149" s="57"/>
      <c r="FYX149" s="56"/>
      <c r="FYY149" s="59"/>
      <c r="FYZ149" s="60"/>
      <c r="FZA149" s="61"/>
      <c r="FZB149" s="83"/>
      <c r="FZC149" s="57"/>
      <c r="FZD149" s="56"/>
      <c r="FZE149" s="59"/>
      <c r="FZF149" s="60"/>
      <c r="FZG149" s="61"/>
      <c r="FZH149" s="83"/>
      <c r="FZI149" s="57"/>
      <c r="FZJ149" s="56"/>
      <c r="FZK149" s="59"/>
      <c r="FZL149" s="60"/>
      <c r="FZM149" s="61"/>
      <c r="FZN149" s="83"/>
      <c r="FZO149" s="57"/>
      <c r="FZP149" s="56"/>
      <c r="FZQ149" s="59"/>
      <c r="FZR149" s="60"/>
      <c r="FZS149" s="61"/>
      <c r="FZT149" s="83"/>
      <c r="FZU149" s="57"/>
      <c r="FZV149" s="56"/>
      <c r="FZW149" s="59"/>
      <c r="FZX149" s="60"/>
      <c r="FZY149" s="61"/>
      <c r="FZZ149" s="83"/>
      <c r="GAA149" s="57"/>
      <c r="GAB149" s="56"/>
      <c r="GAC149" s="59"/>
      <c r="GAD149" s="60"/>
      <c r="GAE149" s="61"/>
      <c r="GAF149" s="83"/>
      <c r="GAG149" s="57"/>
      <c r="GAH149" s="56"/>
      <c r="GAI149" s="59"/>
      <c r="GAJ149" s="60"/>
      <c r="GAK149" s="61"/>
      <c r="GAL149" s="83"/>
      <c r="GAM149" s="57"/>
      <c r="GAN149" s="56"/>
      <c r="GAO149" s="59"/>
      <c r="GAP149" s="60"/>
      <c r="GAQ149" s="61"/>
      <c r="GAR149" s="83"/>
      <c r="GAS149" s="57"/>
      <c r="GAT149" s="56"/>
      <c r="GAU149" s="59"/>
      <c r="GAV149" s="60"/>
      <c r="GAW149" s="61"/>
      <c r="GAX149" s="83"/>
      <c r="GAY149" s="57"/>
      <c r="GAZ149" s="56"/>
      <c r="GBA149" s="59"/>
      <c r="GBB149" s="60"/>
      <c r="GBC149" s="61"/>
      <c r="GBD149" s="83"/>
      <c r="GBE149" s="57"/>
      <c r="GBF149" s="56"/>
      <c r="GBG149" s="59"/>
      <c r="GBH149" s="60"/>
      <c r="GBI149" s="61"/>
      <c r="GBJ149" s="83"/>
      <c r="GBK149" s="57"/>
      <c r="GBL149" s="56"/>
      <c r="GBM149" s="59"/>
      <c r="GBN149" s="60"/>
      <c r="GBO149" s="61"/>
      <c r="GBP149" s="83"/>
      <c r="GBQ149" s="57"/>
      <c r="GBR149" s="56"/>
      <c r="GBS149" s="59"/>
      <c r="GBT149" s="60"/>
      <c r="GBU149" s="61"/>
      <c r="GBV149" s="83"/>
      <c r="GBW149" s="57"/>
      <c r="GBX149" s="56"/>
      <c r="GBY149" s="59"/>
      <c r="GBZ149" s="60"/>
      <c r="GCA149" s="61"/>
      <c r="GCB149" s="83"/>
      <c r="GCC149" s="57"/>
      <c r="GCD149" s="56"/>
      <c r="GCE149" s="59"/>
      <c r="GCF149" s="60"/>
      <c r="GCG149" s="61"/>
      <c r="GCH149" s="83"/>
      <c r="GCI149" s="57"/>
      <c r="GCJ149" s="56"/>
      <c r="GCK149" s="59"/>
      <c r="GCL149" s="60"/>
      <c r="GCM149" s="61"/>
      <c r="GCN149" s="83"/>
      <c r="GCO149" s="57"/>
      <c r="GCP149" s="56"/>
      <c r="GCQ149" s="59"/>
      <c r="GCR149" s="60"/>
      <c r="GCS149" s="61"/>
      <c r="GCT149" s="83"/>
      <c r="GCU149" s="57"/>
      <c r="GCV149" s="56"/>
      <c r="GCW149" s="59"/>
      <c r="GCX149" s="60"/>
      <c r="GCY149" s="61"/>
      <c r="GCZ149" s="83"/>
      <c r="GDA149" s="57"/>
      <c r="GDB149" s="56"/>
      <c r="GDC149" s="59"/>
      <c r="GDD149" s="60"/>
      <c r="GDE149" s="61"/>
      <c r="GDF149" s="83"/>
      <c r="GDG149" s="57"/>
      <c r="GDH149" s="56"/>
      <c r="GDI149" s="59"/>
      <c r="GDJ149" s="60"/>
      <c r="GDK149" s="61"/>
      <c r="GDL149" s="83"/>
      <c r="GDM149" s="57"/>
      <c r="GDN149" s="56"/>
      <c r="GDO149" s="59"/>
      <c r="GDP149" s="60"/>
      <c r="GDQ149" s="61"/>
      <c r="GDR149" s="83"/>
      <c r="GDS149" s="57"/>
      <c r="GDT149" s="56"/>
      <c r="GDU149" s="59"/>
      <c r="GDV149" s="60"/>
      <c r="GDW149" s="61"/>
      <c r="GDX149" s="83"/>
      <c r="GDY149" s="57"/>
      <c r="GDZ149" s="56"/>
      <c r="GEA149" s="59"/>
      <c r="GEB149" s="60"/>
      <c r="GEC149" s="61"/>
      <c r="GED149" s="83"/>
      <c r="GEE149" s="57"/>
      <c r="GEF149" s="56"/>
      <c r="GEG149" s="59"/>
      <c r="GEH149" s="60"/>
      <c r="GEI149" s="61"/>
      <c r="GEJ149" s="83"/>
      <c r="GEK149" s="57"/>
      <c r="GEL149" s="56"/>
      <c r="GEM149" s="59"/>
      <c r="GEN149" s="60"/>
      <c r="GEO149" s="61"/>
      <c r="GEP149" s="83"/>
      <c r="GEQ149" s="57"/>
      <c r="GER149" s="56"/>
      <c r="GES149" s="59"/>
      <c r="GET149" s="60"/>
      <c r="GEU149" s="61"/>
      <c r="GEV149" s="83"/>
      <c r="GEW149" s="57"/>
      <c r="GEX149" s="56"/>
      <c r="GEY149" s="59"/>
      <c r="GEZ149" s="60"/>
      <c r="GFA149" s="61"/>
      <c r="GFB149" s="83"/>
      <c r="GFC149" s="57"/>
      <c r="GFD149" s="56"/>
      <c r="GFE149" s="59"/>
      <c r="GFF149" s="60"/>
      <c r="GFG149" s="61"/>
      <c r="GFH149" s="83"/>
      <c r="GFI149" s="57"/>
      <c r="GFJ149" s="56"/>
      <c r="GFK149" s="59"/>
      <c r="GFL149" s="60"/>
      <c r="GFM149" s="61"/>
      <c r="GFN149" s="83"/>
      <c r="GFO149" s="57"/>
      <c r="GFP149" s="56"/>
      <c r="GFQ149" s="59"/>
      <c r="GFR149" s="60"/>
      <c r="GFS149" s="61"/>
      <c r="GFT149" s="83"/>
      <c r="GFU149" s="57"/>
      <c r="GFV149" s="56"/>
      <c r="GFW149" s="59"/>
      <c r="GFX149" s="60"/>
      <c r="GFY149" s="61"/>
      <c r="GFZ149" s="83"/>
      <c r="GGA149" s="57"/>
      <c r="GGB149" s="56"/>
      <c r="GGC149" s="59"/>
      <c r="GGD149" s="60"/>
      <c r="GGE149" s="61"/>
      <c r="GGF149" s="83"/>
      <c r="GGG149" s="57"/>
      <c r="GGH149" s="56"/>
      <c r="GGI149" s="59"/>
      <c r="GGJ149" s="60"/>
      <c r="GGK149" s="61"/>
      <c r="GGL149" s="83"/>
      <c r="GGM149" s="57"/>
      <c r="GGN149" s="56"/>
      <c r="GGO149" s="59"/>
      <c r="GGP149" s="60"/>
      <c r="GGQ149" s="61"/>
      <c r="GGR149" s="83"/>
      <c r="GGS149" s="57"/>
      <c r="GGT149" s="56"/>
      <c r="GGU149" s="59"/>
      <c r="GGV149" s="60"/>
      <c r="GGW149" s="61"/>
      <c r="GGX149" s="83"/>
      <c r="GGY149" s="57"/>
      <c r="GGZ149" s="56"/>
      <c r="GHA149" s="59"/>
      <c r="GHB149" s="60"/>
      <c r="GHC149" s="61"/>
      <c r="GHD149" s="83"/>
      <c r="GHE149" s="57"/>
      <c r="GHF149" s="56"/>
      <c r="GHG149" s="59"/>
      <c r="GHH149" s="60"/>
      <c r="GHI149" s="61"/>
      <c r="GHJ149" s="83"/>
      <c r="GHK149" s="57"/>
      <c r="GHL149" s="56"/>
      <c r="GHM149" s="59"/>
      <c r="GHN149" s="60"/>
      <c r="GHO149" s="61"/>
      <c r="GHP149" s="83"/>
      <c r="GHQ149" s="57"/>
      <c r="GHR149" s="56"/>
      <c r="GHS149" s="59"/>
      <c r="GHT149" s="60"/>
      <c r="GHU149" s="61"/>
      <c r="GHV149" s="83"/>
      <c r="GHW149" s="57"/>
      <c r="GHX149" s="56"/>
      <c r="GHY149" s="59"/>
      <c r="GHZ149" s="60"/>
      <c r="GIA149" s="61"/>
      <c r="GIB149" s="83"/>
      <c r="GIC149" s="57"/>
      <c r="GID149" s="56"/>
      <c r="GIE149" s="59"/>
      <c r="GIF149" s="60"/>
      <c r="GIG149" s="61"/>
      <c r="GIH149" s="83"/>
      <c r="GII149" s="57"/>
      <c r="GIJ149" s="56"/>
      <c r="GIK149" s="59"/>
      <c r="GIL149" s="60"/>
      <c r="GIM149" s="61"/>
      <c r="GIN149" s="83"/>
      <c r="GIO149" s="57"/>
      <c r="GIP149" s="56"/>
      <c r="GIQ149" s="59"/>
      <c r="GIR149" s="60"/>
      <c r="GIS149" s="61"/>
      <c r="GIT149" s="83"/>
      <c r="GIU149" s="57"/>
      <c r="GIV149" s="56"/>
      <c r="GIW149" s="59"/>
      <c r="GIX149" s="60"/>
      <c r="GIY149" s="61"/>
      <c r="GIZ149" s="83"/>
      <c r="GJA149" s="57"/>
      <c r="GJB149" s="56"/>
      <c r="GJC149" s="59"/>
      <c r="GJD149" s="60"/>
      <c r="GJE149" s="61"/>
      <c r="GJF149" s="83"/>
      <c r="GJG149" s="57"/>
      <c r="GJH149" s="56"/>
      <c r="GJI149" s="59"/>
      <c r="GJJ149" s="60"/>
      <c r="GJK149" s="61"/>
      <c r="GJL149" s="83"/>
      <c r="GJM149" s="57"/>
      <c r="GJN149" s="56"/>
      <c r="GJO149" s="59"/>
      <c r="GJP149" s="60"/>
      <c r="GJQ149" s="61"/>
      <c r="GJR149" s="83"/>
      <c r="GJS149" s="57"/>
      <c r="GJT149" s="56"/>
      <c r="GJU149" s="59"/>
      <c r="GJV149" s="60"/>
      <c r="GJW149" s="61"/>
      <c r="GJX149" s="83"/>
      <c r="GJY149" s="57"/>
      <c r="GJZ149" s="56"/>
      <c r="GKA149" s="59"/>
      <c r="GKB149" s="60"/>
      <c r="GKC149" s="61"/>
      <c r="GKD149" s="83"/>
      <c r="GKE149" s="57"/>
      <c r="GKF149" s="56"/>
      <c r="GKG149" s="59"/>
      <c r="GKH149" s="60"/>
      <c r="GKI149" s="61"/>
      <c r="GKJ149" s="83"/>
      <c r="GKK149" s="57"/>
      <c r="GKL149" s="56"/>
      <c r="GKM149" s="59"/>
      <c r="GKN149" s="60"/>
      <c r="GKO149" s="61"/>
      <c r="GKP149" s="83"/>
      <c r="GKQ149" s="57"/>
      <c r="GKR149" s="56"/>
      <c r="GKS149" s="59"/>
      <c r="GKT149" s="60"/>
      <c r="GKU149" s="61"/>
      <c r="GKV149" s="83"/>
      <c r="GKW149" s="57"/>
      <c r="GKX149" s="56"/>
      <c r="GKY149" s="59"/>
      <c r="GKZ149" s="60"/>
      <c r="GLA149" s="61"/>
      <c r="GLB149" s="83"/>
      <c r="GLC149" s="57"/>
      <c r="GLD149" s="56"/>
      <c r="GLE149" s="59"/>
      <c r="GLF149" s="60"/>
      <c r="GLG149" s="61"/>
      <c r="GLH149" s="83"/>
      <c r="GLI149" s="57"/>
      <c r="GLJ149" s="56"/>
      <c r="GLK149" s="59"/>
      <c r="GLL149" s="60"/>
      <c r="GLM149" s="61"/>
      <c r="GLN149" s="83"/>
      <c r="GLO149" s="57"/>
      <c r="GLP149" s="56"/>
      <c r="GLQ149" s="59"/>
      <c r="GLR149" s="60"/>
      <c r="GLS149" s="61"/>
      <c r="GLT149" s="83"/>
      <c r="GLU149" s="57"/>
      <c r="GLV149" s="56"/>
      <c r="GLW149" s="59"/>
      <c r="GLX149" s="60"/>
      <c r="GLY149" s="61"/>
      <c r="GLZ149" s="83"/>
      <c r="GMA149" s="57"/>
      <c r="GMB149" s="56"/>
      <c r="GMC149" s="59"/>
      <c r="GMD149" s="60"/>
      <c r="GME149" s="61"/>
      <c r="GMF149" s="83"/>
      <c r="GMG149" s="57"/>
      <c r="GMH149" s="56"/>
      <c r="GMI149" s="59"/>
      <c r="GMJ149" s="60"/>
      <c r="GMK149" s="61"/>
      <c r="GML149" s="83"/>
      <c r="GMM149" s="57"/>
      <c r="GMN149" s="56"/>
      <c r="GMO149" s="59"/>
      <c r="GMP149" s="60"/>
      <c r="GMQ149" s="61"/>
      <c r="GMR149" s="83"/>
      <c r="GMS149" s="57"/>
      <c r="GMT149" s="56"/>
      <c r="GMU149" s="59"/>
      <c r="GMV149" s="60"/>
      <c r="GMW149" s="61"/>
      <c r="GMX149" s="83"/>
      <c r="GMY149" s="57"/>
      <c r="GMZ149" s="56"/>
      <c r="GNA149" s="59"/>
      <c r="GNB149" s="60"/>
      <c r="GNC149" s="61"/>
      <c r="GND149" s="83"/>
      <c r="GNE149" s="57"/>
      <c r="GNF149" s="56"/>
      <c r="GNG149" s="59"/>
      <c r="GNH149" s="60"/>
      <c r="GNI149" s="61"/>
      <c r="GNJ149" s="83"/>
      <c r="GNK149" s="57"/>
      <c r="GNL149" s="56"/>
      <c r="GNM149" s="59"/>
      <c r="GNN149" s="60"/>
      <c r="GNO149" s="61"/>
      <c r="GNP149" s="83"/>
      <c r="GNQ149" s="57"/>
      <c r="GNR149" s="56"/>
      <c r="GNS149" s="59"/>
      <c r="GNT149" s="60"/>
      <c r="GNU149" s="61"/>
      <c r="GNV149" s="83"/>
      <c r="GNW149" s="57"/>
      <c r="GNX149" s="56"/>
      <c r="GNY149" s="59"/>
      <c r="GNZ149" s="60"/>
      <c r="GOA149" s="61"/>
      <c r="GOB149" s="83"/>
      <c r="GOC149" s="57"/>
      <c r="GOD149" s="56"/>
      <c r="GOE149" s="59"/>
      <c r="GOF149" s="60"/>
      <c r="GOG149" s="61"/>
      <c r="GOH149" s="83"/>
      <c r="GOI149" s="57"/>
      <c r="GOJ149" s="56"/>
      <c r="GOK149" s="59"/>
      <c r="GOL149" s="60"/>
      <c r="GOM149" s="61"/>
      <c r="GON149" s="83"/>
      <c r="GOO149" s="57"/>
      <c r="GOP149" s="56"/>
      <c r="GOQ149" s="59"/>
      <c r="GOR149" s="60"/>
      <c r="GOS149" s="61"/>
      <c r="GOT149" s="83"/>
      <c r="GOU149" s="57"/>
      <c r="GOV149" s="56"/>
      <c r="GOW149" s="59"/>
      <c r="GOX149" s="60"/>
      <c r="GOY149" s="61"/>
      <c r="GOZ149" s="83"/>
      <c r="GPA149" s="57"/>
      <c r="GPB149" s="56"/>
      <c r="GPC149" s="59"/>
      <c r="GPD149" s="60"/>
      <c r="GPE149" s="61"/>
      <c r="GPF149" s="83"/>
      <c r="GPG149" s="57"/>
      <c r="GPH149" s="56"/>
      <c r="GPI149" s="59"/>
      <c r="GPJ149" s="60"/>
      <c r="GPK149" s="61"/>
      <c r="GPL149" s="83"/>
      <c r="GPM149" s="57"/>
      <c r="GPN149" s="56"/>
      <c r="GPO149" s="59"/>
      <c r="GPP149" s="60"/>
      <c r="GPQ149" s="61"/>
      <c r="GPR149" s="83"/>
      <c r="GPS149" s="57"/>
      <c r="GPT149" s="56"/>
      <c r="GPU149" s="59"/>
      <c r="GPV149" s="60"/>
      <c r="GPW149" s="61"/>
      <c r="GPX149" s="83"/>
      <c r="GPY149" s="57"/>
      <c r="GPZ149" s="56"/>
      <c r="GQA149" s="59"/>
      <c r="GQB149" s="60"/>
      <c r="GQC149" s="61"/>
      <c r="GQD149" s="83"/>
      <c r="GQE149" s="57"/>
      <c r="GQF149" s="56"/>
      <c r="GQG149" s="59"/>
      <c r="GQH149" s="60"/>
      <c r="GQI149" s="61"/>
      <c r="GQJ149" s="83"/>
      <c r="GQK149" s="57"/>
      <c r="GQL149" s="56"/>
      <c r="GQM149" s="59"/>
      <c r="GQN149" s="60"/>
      <c r="GQO149" s="61"/>
      <c r="GQP149" s="83"/>
      <c r="GQQ149" s="57"/>
      <c r="GQR149" s="56"/>
      <c r="GQS149" s="59"/>
      <c r="GQT149" s="60"/>
      <c r="GQU149" s="61"/>
      <c r="GQV149" s="83"/>
      <c r="GQW149" s="57"/>
      <c r="GQX149" s="56"/>
      <c r="GQY149" s="59"/>
      <c r="GQZ149" s="60"/>
      <c r="GRA149" s="61"/>
      <c r="GRB149" s="83"/>
      <c r="GRC149" s="57"/>
      <c r="GRD149" s="56"/>
      <c r="GRE149" s="59"/>
      <c r="GRF149" s="60"/>
      <c r="GRG149" s="61"/>
      <c r="GRH149" s="83"/>
      <c r="GRI149" s="57"/>
      <c r="GRJ149" s="56"/>
      <c r="GRK149" s="59"/>
      <c r="GRL149" s="60"/>
      <c r="GRM149" s="61"/>
      <c r="GRN149" s="83"/>
      <c r="GRO149" s="57"/>
      <c r="GRP149" s="56"/>
      <c r="GRQ149" s="59"/>
      <c r="GRR149" s="60"/>
      <c r="GRS149" s="61"/>
      <c r="GRT149" s="83"/>
      <c r="GRU149" s="57"/>
      <c r="GRV149" s="56"/>
      <c r="GRW149" s="59"/>
      <c r="GRX149" s="60"/>
      <c r="GRY149" s="61"/>
      <c r="GRZ149" s="83"/>
      <c r="GSA149" s="57"/>
      <c r="GSB149" s="56"/>
      <c r="GSC149" s="59"/>
      <c r="GSD149" s="60"/>
      <c r="GSE149" s="61"/>
      <c r="GSF149" s="83"/>
      <c r="GSG149" s="57"/>
      <c r="GSH149" s="56"/>
      <c r="GSI149" s="59"/>
      <c r="GSJ149" s="60"/>
      <c r="GSK149" s="61"/>
      <c r="GSL149" s="83"/>
      <c r="GSM149" s="57"/>
      <c r="GSN149" s="56"/>
      <c r="GSO149" s="59"/>
      <c r="GSP149" s="60"/>
      <c r="GSQ149" s="61"/>
      <c r="GSR149" s="83"/>
      <c r="GSS149" s="57"/>
      <c r="GST149" s="56"/>
      <c r="GSU149" s="59"/>
      <c r="GSV149" s="60"/>
      <c r="GSW149" s="61"/>
      <c r="GSX149" s="83"/>
      <c r="GSY149" s="57"/>
      <c r="GSZ149" s="56"/>
      <c r="GTA149" s="59"/>
      <c r="GTB149" s="60"/>
      <c r="GTC149" s="61"/>
      <c r="GTD149" s="83"/>
      <c r="GTE149" s="57"/>
      <c r="GTF149" s="56"/>
      <c r="GTG149" s="59"/>
      <c r="GTH149" s="60"/>
      <c r="GTI149" s="61"/>
      <c r="GTJ149" s="83"/>
      <c r="GTK149" s="57"/>
      <c r="GTL149" s="56"/>
      <c r="GTM149" s="59"/>
      <c r="GTN149" s="60"/>
      <c r="GTO149" s="61"/>
      <c r="GTP149" s="83"/>
      <c r="GTQ149" s="57"/>
      <c r="GTR149" s="56"/>
      <c r="GTS149" s="59"/>
      <c r="GTT149" s="60"/>
      <c r="GTU149" s="61"/>
      <c r="GTV149" s="83"/>
      <c r="GTW149" s="57"/>
      <c r="GTX149" s="56"/>
      <c r="GTY149" s="59"/>
      <c r="GTZ149" s="60"/>
      <c r="GUA149" s="61"/>
      <c r="GUB149" s="83"/>
      <c r="GUC149" s="57"/>
      <c r="GUD149" s="56"/>
      <c r="GUE149" s="59"/>
      <c r="GUF149" s="60"/>
      <c r="GUG149" s="61"/>
      <c r="GUH149" s="83"/>
      <c r="GUI149" s="57"/>
      <c r="GUJ149" s="56"/>
      <c r="GUK149" s="59"/>
      <c r="GUL149" s="60"/>
      <c r="GUM149" s="61"/>
      <c r="GUN149" s="83"/>
      <c r="GUO149" s="57"/>
      <c r="GUP149" s="56"/>
      <c r="GUQ149" s="59"/>
      <c r="GUR149" s="60"/>
      <c r="GUS149" s="61"/>
      <c r="GUT149" s="83"/>
      <c r="GUU149" s="57"/>
      <c r="GUV149" s="56"/>
      <c r="GUW149" s="59"/>
      <c r="GUX149" s="60"/>
      <c r="GUY149" s="61"/>
      <c r="GUZ149" s="83"/>
      <c r="GVA149" s="57"/>
      <c r="GVB149" s="56"/>
      <c r="GVC149" s="59"/>
      <c r="GVD149" s="60"/>
      <c r="GVE149" s="61"/>
      <c r="GVF149" s="83"/>
      <c r="GVG149" s="57"/>
      <c r="GVH149" s="56"/>
      <c r="GVI149" s="59"/>
      <c r="GVJ149" s="60"/>
      <c r="GVK149" s="61"/>
      <c r="GVL149" s="83"/>
      <c r="GVM149" s="57"/>
      <c r="GVN149" s="56"/>
      <c r="GVO149" s="59"/>
      <c r="GVP149" s="60"/>
      <c r="GVQ149" s="61"/>
      <c r="GVR149" s="83"/>
      <c r="GVS149" s="57"/>
      <c r="GVT149" s="56"/>
      <c r="GVU149" s="59"/>
      <c r="GVV149" s="60"/>
      <c r="GVW149" s="61"/>
      <c r="GVX149" s="83"/>
      <c r="GVY149" s="57"/>
      <c r="GVZ149" s="56"/>
      <c r="GWA149" s="59"/>
      <c r="GWB149" s="60"/>
      <c r="GWC149" s="61"/>
      <c r="GWD149" s="83"/>
      <c r="GWE149" s="57"/>
      <c r="GWF149" s="56"/>
      <c r="GWG149" s="59"/>
      <c r="GWH149" s="60"/>
      <c r="GWI149" s="61"/>
      <c r="GWJ149" s="83"/>
      <c r="GWK149" s="57"/>
      <c r="GWL149" s="56"/>
      <c r="GWM149" s="59"/>
      <c r="GWN149" s="60"/>
      <c r="GWO149" s="61"/>
      <c r="GWP149" s="83"/>
      <c r="GWQ149" s="57"/>
      <c r="GWR149" s="56"/>
      <c r="GWS149" s="59"/>
      <c r="GWT149" s="60"/>
      <c r="GWU149" s="61"/>
      <c r="GWV149" s="83"/>
      <c r="GWW149" s="57"/>
      <c r="GWX149" s="56"/>
      <c r="GWY149" s="59"/>
      <c r="GWZ149" s="60"/>
      <c r="GXA149" s="61"/>
      <c r="GXB149" s="83"/>
      <c r="GXC149" s="57"/>
      <c r="GXD149" s="56"/>
      <c r="GXE149" s="59"/>
      <c r="GXF149" s="60"/>
      <c r="GXG149" s="61"/>
      <c r="GXH149" s="83"/>
      <c r="GXI149" s="57"/>
      <c r="GXJ149" s="56"/>
      <c r="GXK149" s="59"/>
      <c r="GXL149" s="60"/>
      <c r="GXM149" s="61"/>
      <c r="GXN149" s="83"/>
      <c r="GXO149" s="57"/>
      <c r="GXP149" s="56"/>
      <c r="GXQ149" s="59"/>
      <c r="GXR149" s="60"/>
      <c r="GXS149" s="61"/>
      <c r="GXT149" s="83"/>
      <c r="GXU149" s="57"/>
      <c r="GXV149" s="56"/>
      <c r="GXW149" s="59"/>
      <c r="GXX149" s="60"/>
      <c r="GXY149" s="61"/>
      <c r="GXZ149" s="83"/>
      <c r="GYA149" s="57"/>
      <c r="GYB149" s="56"/>
      <c r="GYC149" s="59"/>
      <c r="GYD149" s="60"/>
      <c r="GYE149" s="61"/>
      <c r="GYF149" s="83"/>
      <c r="GYG149" s="57"/>
      <c r="GYH149" s="56"/>
      <c r="GYI149" s="59"/>
      <c r="GYJ149" s="60"/>
      <c r="GYK149" s="61"/>
      <c r="GYL149" s="83"/>
      <c r="GYM149" s="57"/>
      <c r="GYN149" s="56"/>
      <c r="GYO149" s="59"/>
      <c r="GYP149" s="60"/>
      <c r="GYQ149" s="61"/>
      <c r="GYR149" s="83"/>
      <c r="GYS149" s="57"/>
      <c r="GYT149" s="56"/>
      <c r="GYU149" s="59"/>
      <c r="GYV149" s="60"/>
      <c r="GYW149" s="61"/>
      <c r="GYX149" s="83"/>
      <c r="GYY149" s="57"/>
      <c r="GYZ149" s="56"/>
      <c r="GZA149" s="59"/>
      <c r="GZB149" s="60"/>
      <c r="GZC149" s="61"/>
      <c r="GZD149" s="83"/>
      <c r="GZE149" s="57"/>
      <c r="GZF149" s="56"/>
      <c r="GZG149" s="59"/>
      <c r="GZH149" s="60"/>
      <c r="GZI149" s="61"/>
      <c r="GZJ149" s="83"/>
      <c r="GZK149" s="57"/>
      <c r="GZL149" s="56"/>
      <c r="GZM149" s="59"/>
      <c r="GZN149" s="60"/>
      <c r="GZO149" s="61"/>
      <c r="GZP149" s="83"/>
      <c r="GZQ149" s="57"/>
      <c r="GZR149" s="56"/>
      <c r="GZS149" s="59"/>
      <c r="GZT149" s="60"/>
      <c r="GZU149" s="61"/>
      <c r="GZV149" s="83"/>
      <c r="GZW149" s="57"/>
      <c r="GZX149" s="56"/>
      <c r="GZY149" s="59"/>
      <c r="GZZ149" s="60"/>
      <c r="HAA149" s="61"/>
      <c r="HAB149" s="83"/>
      <c r="HAC149" s="57"/>
      <c r="HAD149" s="56"/>
      <c r="HAE149" s="59"/>
      <c r="HAF149" s="60"/>
      <c r="HAG149" s="61"/>
      <c r="HAH149" s="83"/>
      <c r="HAI149" s="57"/>
      <c r="HAJ149" s="56"/>
      <c r="HAK149" s="59"/>
      <c r="HAL149" s="60"/>
      <c r="HAM149" s="61"/>
      <c r="HAN149" s="83"/>
      <c r="HAO149" s="57"/>
      <c r="HAP149" s="56"/>
      <c r="HAQ149" s="59"/>
      <c r="HAR149" s="60"/>
      <c r="HAS149" s="61"/>
      <c r="HAT149" s="83"/>
      <c r="HAU149" s="57"/>
      <c r="HAV149" s="56"/>
      <c r="HAW149" s="59"/>
      <c r="HAX149" s="60"/>
      <c r="HAY149" s="61"/>
      <c r="HAZ149" s="83"/>
      <c r="HBA149" s="57"/>
      <c r="HBB149" s="56"/>
      <c r="HBC149" s="59"/>
      <c r="HBD149" s="60"/>
      <c r="HBE149" s="61"/>
      <c r="HBF149" s="83"/>
      <c r="HBG149" s="57"/>
      <c r="HBH149" s="56"/>
      <c r="HBI149" s="59"/>
      <c r="HBJ149" s="60"/>
      <c r="HBK149" s="61"/>
      <c r="HBL149" s="83"/>
      <c r="HBM149" s="57"/>
      <c r="HBN149" s="56"/>
      <c r="HBO149" s="59"/>
      <c r="HBP149" s="60"/>
      <c r="HBQ149" s="61"/>
      <c r="HBR149" s="83"/>
      <c r="HBS149" s="57"/>
      <c r="HBT149" s="56"/>
      <c r="HBU149" s="59"/>
      <c r="HBV149" s="60"/>
      <c r="HBW149" s="61"/>
      <c r="HBX149" s="83"/>
      <c r="HBY149" s="57"/>
      <c r="HBZ149" s="56"/>
      <c r="HCA149" s="59"/>
      <c r="HCB149" s="60"/>
      <c r="HCC149" s="61"/>
      <c r="HCD149" s="83"/>
      <c r="HCE149" s="57"/>
      <c r="HCF149" s="56"/>
      <c r="HCG149" s="59"/>
      <c r="HCH149" s="60"/>
      <c r="HCI149" s="61"/>
      <c r="HCJ149" s="83"/>
      <c r="HCK149" s="57"/>
      <c r="HCL149" s="56"/>
      <c r="HCM149" s="59"/>
      <c r="HCN149" s="60"/>
      <c r="HCO149" s="61"/>
      <c r="HCP149" s="83"/>
      <c r="HCQ149" s="57"/>
      <c r="HCR149" s="56"/>
      <c r="HCS149" s="59"/>
      <c r="HCT149" s="60"/>
      <c r="HCU149" s="61"/>
      <c r="HCV149" s="83"/>
      <c r="HCW149" s="57"/>
      <c r="HCX149" s="56"/>
      <c r="HCY149" s="59"/>
      <c r="HCZ149" s="60"/>
      <c r="HDA149" s="61"/>
      <c r="HDB149" s="83"/>
      <c r="HDC149" s="57"/>
      <c r="HDD149" s="56"/>
      <c r="HDE149" s="59"/>
      <c r="HDF149" s="60"/>
      <c r="HDG149" s="61"/>
      <c r="HDH149" s="83"/>
      <c r="HDI149" s="57"/>
      <c r="HDJ149" s="56"/>
      <c r="HDK149" s="59"/>
      <c r="HDL149" s="60"/>
      <c r="HDM149" s="61"/>
      <c r="HDN149" s="83"/>
      <c r="HDO149" s="57"/>
      <c r="HDP149" s="56"/>
      <c r="HDQ149" s="59"/>
      <c r="HDR149" s="60"/>
      <c r="HDS149" s="61"/>
      <c r="HDT149" s="83"/>
      <c r="HDU149" s="57"/>
      <c r="HDV149" s="56"/>
      <c r="HDW149" s="59"/>
      <c r="HDX149" s="60"/>
      <c r="HDY149" s="61"/>
      <c r="HDZ149" s="83"/>
      <c r="HEA149" s="57"/>
      <c r="HEB149" s="56"/>
      <c r="HEC149" s="59"/>
      <c r="HED149" s="60"/>
      <c r="HEE149" s="61"/>
      <c r="HEF149" s="83"/>
      <c r="HEG149" s="57"/>
      <c r="HEH149" s="56"/>
      <c r="HEI149" s="59"/>
      <c r="HEJ149" s="60"/>
      <c r="HEK149" s="61"/>
      <c r="HEL149" s="83"/>
      <c r="HEM149" s="57"/>
      <c r="HEN149" s="56"/>
      <c r="HEO149" s="59"/>
      <c r="HEP149" s="60"/>
      <c r="HEQ149" s="61"/>
      <c r="HER149" s="83"/>
      <c r="HES149" s="57"/>
      <c r="HET149" s="56"/>
      <c r="HEU149" s="59"/>
      <c r="HEV149" s="60"/>
      <c r="HEW149" s="61"/>
      <c r="HEX149" s="83"/>
      <c r="HEY149" s="57"/>
      <c r="HEZ149" s="56"/>
      <c r="HFA149" s="59"/>
      <c r="HFB149" s="60"/>
      <c r="HFC149" s="61"/>
      <c r="HFD149" s="83"/>
      <c r="HFE149" s="57"/>
      <c r="HFF149" s="56"/>
      <c r="HFG149" s="59"/>
      <c r="HFH149" s="60"/>
      <c r="HFI149" s="61"/>
      <c r="HFJ149" s="83"/>
      <c r="HFK149" s="57"/>
      <c r="HFL149" s="56"/>
      <c r="HFM149" s="59"/>
      <c r="HFN149" s="60"/>
      <c r="HFO149" s="61"/>
      <c r="HFP149" s="83"/>
      <c r="HFQ149" s="57"/>
      <c r="HFR149" s="56"/>
      <c r="HFS149" s="59"/>
      <c r="HFT149" s="60"/>
      <c r="HFU149" s="61"/>
      <c r="HFV149" s="83"/>
      <c r="HFW149" s="57"/>
      <c r="HFX149" s="56"/>
      <c r="HFY149" s="59"/>
      <c r="HFZ149" s="60"/>
      <c r="HGA149" s="61"/>
      <c r="HGB149" s="83"/>
      <c r="HGC149" s="57"/>
      <c r="HGD149" s="56"/>
      <c r="HGE149" s="59"/>
      <c r="HGF149" s="60"/>
      <c r="HGG149" s="61"/>
      <c r="HGH149" s="83"/>
      <c r="HGI149" s="57"/>
      <c r="HGJ149" s="56"/>
      <c r="HGK149" s="59"/>
      <c r="HGL149" s="60"/>
      <c r="HGM149" s="61"/>
      <c r="HGN149" s="83"/>
      <c r="HGO149" s="57"/>
      <c r="HGP149" s="56"/>
      <c r="HGQ149" s="59"/>
      <c r="HGR149" s="60"/>
      <c r="HGS149" s="61"/>
      <c r="HGT149" s="83"/>
      <c r="HGU149" s="57"/>
      <c r="HGV149" s="56"/>
      <c r="HGW149" s="59"/>
      <c r="HGX149" s="60"/>
      <c r="HGY149" s="61"/>
      <c r="HGZ149" s="83"/>
      <c r="HHA149" s="57"/>
      <c r="HHB149" s="56"/>
      <c r="HHC149" s="59"/>
      <c r="HHD149" s="60"/>
      <c r="HHE149" s="61"/>
      <c r="HHF149" s="83"/>
      <c r="HHG149" s="57"/>
      <c r="HHH149" s="56"/>
      <c r="HHI149" s="59"/>
      <c r="HHJ149" s="60"/>
      <c r="HHK149" s="61"/>
      <c r="HHL149" s="83"/>
      <c r="HHM149" s="57"/>
      <c r="HHN149" s="56"/>
      <c r="HHO149" s="59"/>
      <c r="HHP149" s="60"/>
      <c r="HHQ149" s="61"/>
      <c r="HHR149" s="83"/>
      <c r="HHS149" s="57"/>
      <c r="HHT149" s="56"/>
      <c r="HHU149" s="59"/>
      <c r="HHV149" s="60"/>
      <c r="HHW149" s="61"/>
      <c r="HHX149" s="83"/>
      <c r="HHY149" s="57"/>
      <c r="HHZ149" s="56"/>
      <c r="HIA149" s="59"/>
      <c r="HIB149" s="60"/>
      <c r="HIC149" s="61"/>
      <c r="HID149" s="83"/>
      <c r="HIE149" s="57"/>
      <c r="HIF149" s="56"/>
      <c r="HIG149" s="59"/>
      <c r="HIH149" s="60"/>
      <c r="HII149" s="61"/>
      <c r="HIJ149" s="83"/>
      <c r="HIK149" s="57"/>
      <c r="HIL149" s="56"/>
      <c r="HIM149" s="59"/>
      <c r="HIN149" s="60"/>
      <c r="HIO149" s="61"/>
      <c r="HIP149" s="83"/>
      <c r="HIQ149" s="57"/>
      <c r="HIR149" s="56"/>
      <c r="HIS149" s="59"/>
      <c r="HIT149" s="60"/>
      <c r="HIU149" s="61"/>
      <c r="HIV149" s="83"/>
      <c r="HIW149" s="57"/>
      <c r="HIX149" s="56"/>
      <c r="HIY149" s="59"/>
      <c r="HIZ149" s="60"/>
      <c r="HJA149" s="61"/>
      <c r="HJB149" s="83"/>
      <c r="HJC149" s="57"/>
      <c r="HJD149" s="56"/>
      <c r="HJE149" s="59"/>
      <c r="HJF149" s="60"/>
      <c r="HJG149" s="61"/>
      <c r="HJH149" s="83"/>
      <c r="HJI149" s="57"/>
      <c r="HJJ149" s="56"/>
      <c r="HJK149" s="59"/>
      <c r="HJL149" s="60"/>
      <c r="HJM149" s="61"/>
      <c r="HJN149" s="83"/>
      <c r="HJO149" s="57"/>
      <c r="HJP149" s="56"/>
      <c r="HJQ149" s="59"/>
      <c r="HJR149" s="60"/>
      <c r="HJS149" s="61"/>
      <c r="HJT149" s="83"/>
      <c r="HJU149" s="57"/>
      <c r="HJV149" s="56"/>
      <c r="HJW149" s="59"/>
      <c r="HJX149" s="60"/>
      <c r="HJY149" s="61"/>
      <c r="HJZ149" s="83"/>
      <c r="HKA149" s="57"/>
      <c r="HKB149" s="56"/>
      <c r="HKC149" s="59"/>
      <c r="HKD149" s="60"/>
      <c r="HKE149" s="61"/>
      <c r="HKF149" s="83"/>
      <c r="HKG149" s="57"/>
      <c r="HKH149" s="56"/>
      <c r="HKI149" s="59"/>
      <c r="HKJ149" s="60"/>
      <c r="HKK149" s="61"/>
      <c r="HKL149" s="83"/>
      <c r="HKM149" s="57"/>
      <c r="HKN149" s="56"/>
      <c r="HKO149" s="59"/>
      <c r="HKP149" s="60"/>
      <c r="HKQ149" s="61"/>
      <c r="HKR149" s="83"/>
      <c r="HKS149" s="57"/>
      <c r="HKT149" s="56"/>
      <c r="HKU149" s="59"/>
      <c r="HKV149" s="60"/>
      <c r="HKW149" s="61"/>
      <c r="HKX149" s="83"/>
      <c r="HKY149" s="57"/>
      <c r="HKZ149" s="56"/>
      <c r="HLA149" s="59"/>
      <c r="HLB149" s="60"/>
      <c r="HLC149" s="61"/>
      <c r="HLD149" s="83"/>
      <c r="HLE149" s="57"/>
      <c r="HLF149" s="56"/>
      <c r="HLG149" s="59"/>
      <c r="HLH149" s="60"/>
      <c r="HLI149" s="61"/>
      <c r="HLJ149" s="83"/>
      <c r="HLK149" s="57"/>
      <c r="HLL149" s="56"/>
      <c r="HLM149" s="59"/>
      <c r="HLN149" s="60"/>
      <c r="HLO149" s="61"/>
      <c r="HLP149" s="83"/>
      <c r="HLQ149" s="57"/>
      <c r="HLR149" s="56"/>
      <c r="HLS149" s="59"/>
      <c r="HLT149" s="60"/>
      <c r="HLU149" s="61"/>
      <c r="HLV149" s="83"/>
      <c r="HLW149" s="57"/>
      <c r="HLX149" s="56"/>
      <c r="HLY149" s="59"/>
      <c r="HLZ149" s="60"/>
      <c r="HMA149" s="61"/>
      <c r="HMB149" s="83"/>
      <c r="HMC149" s="57"/>
      <c r="HMD149" s="56"/>
      <c r="HME149" s="59"/>
      <c r="HMF149" s="60"/>
      <c r="HMG149" s="61"/>
      <c r="HMH149" s="83"/>
      <c r="HMI149" s="57"/>
      <c r="HMJ149" s="56"/>
      <c r="HMK149" s="59"/>
      <c r="HML149" s="60"/>
      <c r="HMM149" s="61"/>
      <c r="HMN149" s="83"/>
      <c r="HMO149" s="57"/>
      <c r="HMP149" s="56"/>
      <c r="HMQ149" s="59"/>
      <c r="HMR149" s="60"/>
      <c r="HMS149" s="61"/>
      <c r="HMT149" s="83"/>
      <c r="HMU149" s="57"/>
      <c r="HMV149" s="56"/>
      <c r="HMW149" s="59"/>
      <c r="HMX149" s="60"/>
      <c r="HMY149" s="61"/>
      <c r="HMZ149" s="83"/>
      <c r="HNA149" s="57"/>
      <c r="HNB149" s="56"/>
      <c r="HNC149" s="59"/>
      <c r="HND149" s="60"/>
      <c r="HNE149" s="61"/>
      <c r="HNF149" s="83"/>
      <c r="HNG149" s="57"/>
      <c r="HNH149" s="56"/>
      <c r="HNI149" s="59"/>
      <c r="HNJ149" s="60"/>
      <c r="HNK149" s="61"/>
      <c r="HNL149" s="83"/>
      <c r="HNM149" s="57"/>
      <c r="HNN149" s="56"/>
      <c r="HNO149" s="59"/>
      <c r="HNP149" s="60"/>
      <c r="HNQ149" s="61"/>
      <c r="HNR149" s="83"/>
      <c r="HNS149" s="57"/>
      <c r="HNT149" s="56"/>
      <c r="HNU149" s="59"/>
      <c r="HNV149" s="60"/>
      <c r="HNW149" s="61"/>
      <c r="HNX149" s="83"/>
      <c r="HNY149" s="57"/>
      <c r="HNZ149" s="56"/>
      <c r="HOA149" s="59"/>
      <c r="HOB149" s="60"/>
      <c r="HOC149" s="61"/>
      <c r="HOD149" s="83"/>
      <c r="HOE149" s="57"/>
      <c r="HOF149" s="56"/>
      <c r="HOG149" s="59"/>
      <c r="HOH149" s="60"/>
      <c r="HOI149" s="61"/>
      <c r="HOJ149" s="83"/>
      <c r="HOK149" s="57"/>
      <c r="HOL149" s="56"/>
      <c r="HOM149" s="59"/>
      <c r="HON149" s="60"/>
      <c r="HOO149" s="61"/>
      <c r="HOP149" s="83"/>
      <c r="HOQ149" s="57"/>
      <c r="HOR149" s="56"/>
      <c r="HOS149" s="59"/>
      <c r="HOT149" s="60"/>
      <c r="HOU149" s="61"/>
      <c r="HOV149" s="83"/>
      <c r="HOW149" s="57"/>
      <c r="HOX149" s="56"/>
      <c r="HOY149" s="59"/>
      <c r="HOZ149" s="60"/>
      <c r="HPA149" s="61"/>
      <c r="HPB149" s="83"/>
      <c r="HPC149" s="57"/>
      <c r="HPD149" s="56"/>
      <c r="HPE149" s="59"/>
      <c r="HPF149" s="60"/>
      <c r="HPG149" s="61"/>
      <c r="HPH149" s="83"/>
      <c r="HPI149" s="57"/>
      <c r="HPJ149" s="56"/>
      <c r="HPK149" s="59"/>
      <c r="HPL149" s="60"/>
      <c r="HPM149" s="61"/>
      <c r="HPN149" s="83"/>
      <c r="HPO149" s="57"/>
      <c r="HPP149" s="56"/>
      <c r="HPQ149" s="59"/>
      <c r="HPR149" s="60"/>
      <c r="HPS149" s="61"/>
      <c r="HPT149" s="83"/>
      <c r="HPU149" s="57"/>
      <c r="HPV149" s="56"/>
      <c r="HPW149" s="59"/>
      <c r="HPX149" s="60"/>
      <c r="HPY149" s="61"/>
      <c r="HPZ149" s="83"/>
      <c r="HQA149" s="57"/>
      <c r="HQB149" s="56"/>
      <c r="HQC149" s="59"/>
      <c r="HQD149" s="60"/>
      <c r="HQE149" s="61"/>
      <c r="HQF149" s="83"/>
      <c r="HQG149" s="57"/>
      <c r="HQH149" s="56"/>
      <c r="HQI149" s="59"/>
      <c r="HQJ149" s="60"/>
      <c r="HQK149" s="61"/>
      <c r="HQL149" s="83"/>
      <c r="HQM149" s="57"/>
      <c r="HQN149" s="56"/>
      <c r="HQO149" s="59"/>
      <c r="HQP149" s="60"/>
      <c r="HQQ149" s="61"/>
      <c r="HQR149" s="83"/>
      <c r="HQS149" s="57"/>
      <c r="HQT149" s="56"/>
      <c r="HQU149" s="59"/>
      <c r="HQV149" s="60"/>
      <c r="HQW149" s="61"/>
      <c r="HQX149" s="83"/>
      <c r="HQY149" s="57"/>
      <c r="HQZ149" s="56"/>
      <c r="HRA149" s="59"/>
      <c r="HRB149" s="60"/>
      <c r="HRC149" s="61"/>
      <c r="HRD149" s="83"/>
      <c r="HRE149" s="57"/>
      <c r="HRF149" s="56"/>
      <c r="HRG149" s="59"/>
      <c r="HRH149" s="60"/>
      <c r="HRI149" s="61"/>
      <c r="HRJ149" s="83"/>
      <c r="HRK149" s="57"/>
      <c r="HRL149" s="56"/>
      <c r="HRM149" s="59"/>
      <c r="HRN149" s="60"/>
      <c r="HRO149" s="61"/>
      <c r="HRP149" s="83"/>
      <c r="HRQ149" s="57"/>
      <c r="HRR149" s="56"/>
      <c r="HRS149" s="59"/>
      <c r="HRT149" s="60"/>
      <c r="HRU149" s="61"/>
      <c r="HRV149" s="83"/>
      <c r="HRW149" s="57"/>
      <c r="HRX149" s="56"/>
      <c r="HRY149" s="59"/>
      <c r="HRZ149" s="60"/>
      <c r="HSA149" s="61"/>
      <c r="HSB149" s="83"/>
      <c r="HSC149" s="57"/>
      <c r="HSD149" s="56"/>
      <c r="HSE149" s="59"/>
      <c r="HSF149" s="60"/>
      <c r="HSG149" s="61"/>
      <c r="HSH149" s="83"/>
      <c r="HSI149" s="57"/>
      <c r="HSJ149" s="56"/>
      <c r="HSK149" s="59"/>
      <c r="HSL149" s="60"/>
      <c r="HSM149" s="61"/>
      <c r="HSN149" s="83"/>
      <c r="HSO149" s="57"/>
      <c r="HSP149" s="56"/>
      <c r="HSQ149" s="59"/>
      <c r="HSR149" s="60"/>
      <c r="HSS149" s="61"/>
      <c r="HST149" s="83"/>
      <c r="HSU149" s="57"/>
      <c r="HSV149" s="56"/>
      <c r="HSW149" s="59"/>
      <c r="HSX149" s="60"/>
      <c r="HSY149" s="61"/>
      <c r="HSZ149" s="83"/>
      <c r="HTA149" s="57"/>
      <c r="HTB149" s="56"/>
      <c r="HTC149" s="59"/>
      <c r="HTD149" s="60"/>
      <c r="HTE149" s="61"/>
      <c r="HTF149" s="83"/>
      <c r="HTG149" s="57"/>
      <c r="HTH149" s="56"/>
      <c r="HTI149" s="59"/>
      <c r="HTJ149" s="60"/>
      <c r="HTK149" s="61"/>
      <c r="HTL149" s="83"/>
      <c r="HTM149" s="57"/>
      <c r="HTN149" s="56"/>
      <c r="HTO149" s="59"/>
      <c r="HTP149" s="60"/>
      <c r="HTQ149" s="61"/>
      <c r="HTR149" s="83"/>
      <c r="HTS149" s="57"/>
      <c r="HTT149" s="56"/>
      <c r="HTU149" s="59"/>
      <c r="HTV149" s="60"/>
      <c r="HTW149" s="61"/>
      <c r="HTX149" s="83"/>
      <c r="HTY149" s="57"/>
      <c r="HTZ149" s="56"/>
      <c r="HUA149" s="59"/>
      <c r="HUB149" s="60"/>
      <c r="HUC149" s="61"/>
      <c r="HUD149" s="83"/>
      <c r="HUE149" s="57"/>
      <c r="HUF149" s="56"/>
      <c r="HUG149" s="59"/>
      <c r="HUH149" s="60"/>
      <c r="HUI149" s="61"/>
      <c r="HUJ149" s="83"/>
      <c r="HUK149" s="57"/>
      <c r="HUL149" s="56"/>
      <c r="HUM149" s="59"/>
      <c r="HUN149" s="60"/>
      <c r="HUO149" s="61"/>
      <c r="HUP149" s="83"/>
      <c r="HUQ149" s="57"/>
      <c r="HUR149" s="56"/>
      <c r="HUS149" s="59"/>
      <c r="HUT149" s="60"/>
      <c r="HUU149" s="61"/>
      <c r="HUV149" s="83"/>
      <c r="HUW149" s="57"/>
      <c r="HUX149" s="56"/>
      <c r="HUY149" s="59"/>
      <c r="HUZ149" s="60"/>
      <c r="HVA149" s="61"/>
      <c r="HVB149" s="83"/>
      <c r="HVC149" s="57"/>
      <c r="HVD149" s="56"/>
      <c r="HVE149" s="59"/>
      <c r="HVF149" s="60"/>
      <c r="HVG149" s="61"/>
      <c r="HVH149" s="83"/>
      <c r="HVI149" s="57"/>
      <c r="HVJ149" s="56"/>
      <c r="HVK149" s="59"/>
      <c r="HVL149" s="60"/>
      <c r="HVM149" s="61"/>
      <c r="HVN149" s="83"/>
      <c r="HVO149" s="57"/>
      <c r="HVP149" s="56"/>
      <c r="HVQ149" s="59"/>
      <c r="HVR149" s="60"/>
      <c r="HVS149" s="61"/>
      <c r="HVT149" s="83"/>
      <c r="HVU149" s="57"/>
      <c r="HVV149" s="56"/>
      <c r="HVW149" s="59"/>
      <c r="HVX149" s="60"/>
      <c r="HVY149" s="61"/>
      <c r="HVZ149" s="83"/>
      <c r="HWA149" s="57"/>
      <c r="HWB149" s="56"/>
      <c r="HWC149" s="59"/>
      <c r="HWD149" s="60"/>
      <c r="HWE149" s="61"/>
      <c r="HWF149" s="83"/>
      <c r="HWG149" s="57"/>
      <c r="HWH149" s="56"/>
      <c r="HWI149" s="59"/>
      <c r="HWJ149" s="60"/>
      <c r="HWK149" s="61"/>
      <c r="HWL149" s="83"/>
      <c r="HWM149" s="57"/>
      <c r="HWN149" s="56"/>
      <c r="HWO149" s="59"/>
      <c r="HWP149" s="60"/>
      <c r="HWQ149" s="61"/>
      <c r="HWR149" s="83"/>
      <c r="HWS149" s="57"/>
      <c r="HWT149" s="56"/>
      <c r="HWU149" s="59"/>
      <c r="HWV149" s="60"/>
      <c r="HWW149" s="61"/>
      <c r="HWX149" s="83"/>
      <c r="HWY149" s="57"/>
      <c r="HWZ149" s="56"/>
      <c r="HXA149" s="59"/>
      <c r="HXB149" s="60"/>
      <c r="HXC149" s="61"/>
      <c r="HXD149" s="83"/>
      <c r="HXE149" s="57"/>
      <c r="HXF149" s="56"/>
      <c r="HXG149" s="59"/>
      <c r="HXH149" s="60"/>
      <c r="HXI149" s="61"/>
      <c r="HXJ149" s="83"/>
      <c r="HXK149" s="57"/>
      <c r="HXL149" s="56"/>
      <c r="HXM149" s="59"/>
      <c r="HXN149" s="60"/>
      <c r="HXO149" s="61"/>
      <c r="HXP149" s="83"/>
      <c r="HXQ149" s="57"/>
      <c r="HXR149" s="56"/>
      <c r="HXS149" s="59"/>
      <c r="HXT149" s="60"/>
      <c r="HXU149" s="61"/>
      <c r="HXV149" s="83"/>
      <c r="HXW149" s="57"/>
      <c r="HXX149" s="56"/>
      <c r="HXY149" s="59"/>
      <c r="HXZ149" s="60"/>
      <c r="HYA149" s="61"/>
      <c r="HYB149" s="83"/>
      <c r="HYC149" s="57"/>
      <c r="HYD149" s="56"/>
      <c r="HYE149" s="59"/>
      <c r="HYF149" s="60"/>
      <c r="HYG149" s="61"/>
      <c r="HYH149" s="83"/>
      <c r="HYI149" s="57"/>
      <c r="HYJ149" s="56"/>
      <c r="HYK149" s="59"/>
      <c r="HYL149" s="60"/>
      <c r="HYM149" s="61"/>
      <c r="HYN149" s="83"/>
      <c r="HYO149" s="57"/>
      <c r="HYP149" s="56"/>
      <c r="HYQ149" s="59"/>
      <c r="HYR149" s="60"/>
      <c r="HYS149" s="61"/>
      <c r="HYT149" s="83"/>
      <c r="HYU149" s="57"/>
      <c r="HYV149" s="56"/>
      <c r="HYW149" s="59"/>
      <c r="HYX149" s="60"/>
      <c r="HYY149" s="61"/>
      <c r="HYZ149" s="83"/>
      <c r="HZA149" s="57"/>
      <c r="HZB149" s="56"/>
      <c r="HZC149" s="59"/>
      <c r="HZD149" s="60"/>
      <c r="HZE149" s="61"/>
      <c r="HZF149" s="83"/>
      <c r="HZG149" s="57"/>
      <c r="HZH149" s="56"/>
      <c r="HZI149" s="59"/>
      <c r="HZJ149" s="60"/>
      <c r="HZK149" s="61"/>
      <c r="HZL149" s="83"/>
      <c r="HZM149" s="57"/>
      <c r="HZN149" s="56"/>
      <c r="HZO149" s="59"/>
      <c r="HZP149" s="60"/>
      <c r="HZQ149" s="61"/>
      <c r="HZR149" s="83"/>
      <c r="HZS149" s="57"/>
      <c r="HZT149" s="56"/>
      <c r="HZU149" s="59"/>
      <c r="HZV149" s="60"/>
      <c r="HZW149" s="61"/>
      <c r="HZX149" s="83"/>
      <c r="HZY149" s="57"/>
      <c r="HZZ149" s="56"/>
      <c r="IAA149" s="59"/>
      <c r="IAB149" s="60"/>
      <c r="IAC149" s="61"/>
      <c r="IAD149" s="83"/>
      <c r="IAE149" s="57"/>
      <c r="IAF149" s="56"/>
      <c r="IAG149" s="59"/>
      <c r="IAH149" s="60"/>
      <c r="IAI149" s="61"/>
      <c r="IAJ149" s="83"/>
      <c r="IAK149" s="57"/>
      <c r="IAL149" s="56"/>
      <c r="IAM149" s="59"/>
      <c r="IAN149" s="60"/>
      <c r="IAO149" s="61"/>
      <c r="IAP149" s="83"/>
      <c r="IAQ149" s="57"/>
      <c r="IAR149" s="56"/>
      <c r="IAS149" s="59"/>
      <c r="IAT149" s="60"/>
      <c r="IAU149" s="61"/>
      <c r="IAV149" s="83"/>
      <c r="IAW149" s="57"/>
      <c r="IAX149" s="56"/>
      <c r="IAY149" s="59"/>
      <c r="IAZ149" s="60"/>
      <c r="IBA149" s="61"/>
      <c r="IBB149" s="83"/>
      <c r="IBC149" s="57"/>
      <c r="IBD149" s="56"/>
      <c r="IBE149" s="59"/>
      <c r="IBF149" s="60"/>
      <c r="IBG149" s="61"/>
      <c r="IBH149" s="83"/>
      <c r="IBI149" s="57"/>
      <c r="IBJ149" s="56"/>
      <c r="IBK149" s="59"/>
      <c r="IBL149" s="60"/>
      <c r="IBM149" s="61"/>
      <c r="IBN149" s="83"/>
      <c r="IBO149" s="57"/>
      <c r="IBP149" s="56"/>
      <c r="IBQ149" s="59"/>
      <c r="IBR149" s="60"/>
      <c r="IBS149" s="61"/>
      <c r="IBT149" s="83"/>
      <c r="IBU149" s="57"/>
      <c r="IBV149" s="56"/>
      <c r="IBW149" s="59"/>
      <c r="IBX149" s="60"/>
      <c r="IBY149" s="61"/>
      <c r="IBZ149" s="83"/>
      <c r="ICA149" s="57"/>
      <c r="ICB149" s="56"/>
      <c r="ICC149" s="59"/>
      <c r="ICD149" s="60"/>
      <c r="ICE149" s="61"/>
      <c r="ICF149" s="83"/>
      <c r="ICG149" s="57"/>
      <c r="ICH149" s="56"/>
      <c r="ICI149" s="59"/>
      <c r="ICJ149" s="60"/>
      <c r="ICK149" s="61"/>
      <c r="ICL149" s="83"/>
      <c r="ICM149" s="57"/>
      <c r="ICN149" s="56"/>
      <c r="ICO149" s="59"/>
      <c r="ICP149" s="60"/>
      <c r="ICQ149" s="61"/>
      <c r="ICR149" s="83"/>
      <c r="ICS149" s="57"/>
      <c r="ICT149" s="56"/>
      <c r="ICU149" s="59"/>
      <c r="ICV149" s="60"/>
      <c r="ICW149" s="61"/>
      <c r="ICX149" s="83"/>
      <c r="ICY149" s="57"/>
      <c r="ICZ149" s="56"/>
      <c r="IDA149" s="59"/>
      <c r="IDB149" s="60"/>
      <c r="IDC149" s="61"/>
      <c r="IDD149" s="83"/>
      <c r="IDE149" s="57"/>
      <c r="IDF149" s="56"/>
      <c r="IDG149" s="59"/>
      <c r="IDH149" s="60"/>
      <c r="IDI149" s="61"/>
      <c r="IDJ149" s="83"/>
      <c r="IDK149" s="57"/>
      <c r="IDL149" s="56"/>
      <c r="IDM149" s="59"/>
      <c r="IDN149" s="60"/>
      <c r="IDO149" s="61"/>
      <c r="IDP149" s="83"/>
      <c r="IDQ149" s="57"/>
      <c r="IDR149" s="56"/>
      <c r="IDS149" s="59"/>
      <c r="IDT149" s="60"/>
      <c r="IDU149" s="61"/>
      <c r="IDV149" s="83"/>
      <c r="IDW149" s="57"/>
      <c r="IDX149" s="56"/>
      <c r="IDY149" s="59"/>
      <c r="IDZ149" s="60"/>
      <c r="IEA149" s="61"/>
      <c r="IEB149" s="83"/>
      <c r="IEC149" s="57"/>
      <c r="IED149" s="56"/>
      <c r="IEE149" s="59"/>
      <c r="IEF149" s="60"/>
      <c r="IEG149" s="61"/>
      <c r="IEH149" s="83"/>
      <c r="IEI149" s="57"/>
      <c r="IEJ149" s="56"/>
      <c r="IEK149" s="59"/>
      <c r="IEL149" s="60"/>
      <c r="IEM149" s="61"/>
      <c r="IEN149" s="83"/>
      <c r="IEO149" s="57"/>
      <c r="IEP149" s="56"/>
      <c r="IEQ149" s="59"/>
      <c r="IER149" s="60"/>
      <c r="IES149" s="61"/>
      <c r="IET149" s="83"/>
      <c r="IEU149" s="57"/>
      <c r="IEV149" s="56"/>
      <c r="IEW149" s="59"/>
      <c r="IEX149" s="60"/>
      <c r="IEY149" s="61"/>
      <c r="IEZ149" s="83"/>
      <c r="IFA149" s="57"/>
      <c r="IFB149" s="56"/>
      <c r="IFC149" s="59"/>
      <c r="IFD149" s="60"/>
      <c r="IFE149" s="61"/>
      <c r="IFF149" s="83"/>
      <c r="IFG149" s="57"/>
      <c r="IFH149" s="56"/>
      <c r="IFI149" s="59"/>
      <c r="IFJ149" s="60"/>
      <c r="IFK149" s="61"/>
      <c r="IFL149" s="83"/>
      <c r="IFM149" s="57"/>
      <c r="IFN149" s="56"/>
      <c r="IFO149" s="59"/>
      <c r="IFP149" s="60"/>
      <c r="IFQ149" s="61"/>
      <c r="IFR149" s="83"/>
      <c r="IFS149" s="57"/>
      <c r="IFT149" s="56"/>
      <c r="IFU149" s="59"/>
      <c r="IFV149" s="60"/>
      <c r="IFW149" s="61"/>
      <c r="IFX149" s="83"/>
      <c r="IFY149" s="57"/>
      <c r="IFZ149" s="56"/>
      <c r="IGA149" s="59"/>
      <c r="IGB149" s="60"/>
      <c r="IGC149" s="61"/>
      <c r="IGD149" s="83"/>
      <c r="IGE149" s="57"/>
      <c r="IGF149" s="56"/>
      <c r="IGG149" s="59"/>
      <c r="IGH149" s="60"/>
      <c r="IGI149" s="61"/>
      <c r="IGJ149" s="83"/>
      <c r="IGK149" s="57"/>
      <c r="IGL149" s="56"/>
      <c r="IGM149" s="59"/>
      <c r="IGN149" s="60"/>
      <c r="IGO149" s="61"/>
      <c r="IGP149" s="83"/>
      <c r="IGQ149" s="57"/>
      <c r="IGR149" s="56"/>
      <c r="IGS149" s="59"/>
      <c r="IGT149" s="60"/>
      <c r="IGU149" s="61"/>
      <c r="IGV149" s="83"/>
      <c r="IGW149" s="57"/>
      <c r="IGX149" s="56"/>
      <c r="IGY149" s="59"/>
      <c r="IGZ149" s="60"/>
      <c r="IHA149" s="61"/>
      <c r="IHB149" s="83"/>
      <c r="IHC149" s="57"/>
      <c r="IHD149" s="56"/>
      <c r="IHE149" s="59"/>
      <c r="IHF149" s="60"/>
      <c r="IHG149" s="61"/>
      <c r="IHH149" s="83"/>
      <c r="IHI149" s="57"/>
      <c r="IHJ149" s="56"/>
      <c r="IHK149" s="59"/>
      <c r="IHL149" s="60"/>
      <c r="IHM149" s="61"/>
      <c r="IHN149" s="83"/>
      <c r="IHO149" s="57"/>
      <c r="IHP149" s="56"/>
      <c r="IHQ149" s="59"/>
      <c r="IHR149" s="60"/>
      <c r="IHS149" s="61"/>
      <c r="IHT149" s="83"/>
      <c r="IHU149" s="57"/>
      <c r="IHV149" s="56"/>
      <c r="IHW149" s="59"/>
      <c r="IHX149" s="60"/>
      <c r="IHY149" s="61"/>
      <c r="IHZ149" s="83"/>
      <c r="IIA149" s="57"/>
      <c r="IIB149" s="56"/>
      <c r="IIC149" s="59"/>
      <c r="IID149" s="60"/>
      <c r="IIE149" s="61"/>
      <c r="IIF149" s="83"/>
      <c r="IIG149" s="57"/>
      <c r="IIH149" s="56"/>
      <c r="III149" s="59"/>
      <c r="IIJ149" s="60"/>
      <c r="IIK149" s="61"/>
      <c r="IIL149" s="83"/>
      <c r="IIM149" s="57"/>
      <c r="IIN149" s="56"/>
      <c r="IIO149" s="59"/>
      <c r="IIP149" s="60"/>
      <c r="IIQ149" s="61"/>
      <c r="IIR149" s="83"/>
      <c r="IIS149" s="57"/>
      <c r="IIT149" s="56"/>
      <c r="IIU149" s="59"/>
      <c r="IIV149" s="60"/>
      <c r="IIW149" s="61"/>
      <c r="IIX149" s="83"/>
      <c r="IIY149" s="57"/>
      <c r="IIZ149" s="56"/>
      <c r="IJA149" s="59"/>
      <c r="IJB149" s="60"/>
      <c r="IJC149" s="61"/>
      <c r="IJD149" s="83"/>
      <c r="IJE149" s="57"/>
      <c r="IJF149" s="56"/>
      <c r="IJG149" s="59"/>
      <c r="IJH149" s="60"/>
      <c r="IJI149" s="61"/>
      <c r="IJJ149" s="83"/>
      <c r="IJK149" s="57"/>
      <c r="IJL149" s="56"/>
      <c r="IJM149" s="59"/>
      <c r="IJN149" s="60"/>
      <c r="IJO149" s="61"/>
      <c r="IJP149" s="83"/>
      <c r="IJQ149" s="57"/>
      <c r="IJR149" s="56"/>
      <c r="IJS149" s="59"/>
      <c r="IJT149" s="60"/>
      <c r="IJU149" s="61"/>
      <c r="IJV149" s="83"/>
      <c r="IJW149" s="57"/>
      <c r="IJX149" s="56"/>
      <c r="IJY149" s="59"/>
      <c r="IJZ149" s="60"/>
      <c r="IKA149" s="61"/>
      <c r="IKB149" s="83"/>
      <c r="IKC149" s="57"/>
      <c r="IKD149" s="56"/>
      <c r="IKE149" s="59"/>
      <c r="IKF149" s="60"/>
      <c r="IKG149" s="61"/>
      <c r="IKH149" s="83"/>
      <c r="IKI149" s="57"/>
      <c r="IKJ149" s="56"/>
      <c r="IKK149" s="59"/>
      <c r="IKL149" s="60"/>
      <c r="IKM149" s="61"/>
      <c r="IKN149" s="83"/>
      <c r="IKO149" s="57"/>
      <c r="IKP149" s="56"/>
      <c r="IKQ149" s="59"/>
      <c r="IKR149" s="60"/>
      <c r="IKS149" s="61"/>
      <c r="IKT149" s="83"/>
      <c r="IKU149" s="57"/>
      <c r="IKV149" s="56"/>
      <c r="IKW149" s="59"/>
      <c r="IKX149" s="60"/>
      <c r="IKY149" s="61"/>
      <c r="IKZ149" s="83"/>
      <c r="ILA149" s="57"/>
      <c r="ILB149" s="56"/>
      <c r="ILC149" s="59"/>
      <c r="ILD149" s="60"/>
      <c r="ILE149" s="61"/>
      <c r="ILF149" s="83"/>
      <c r="ILG149" s="57"/>
      <c r="ILH149" s="56"/>
      <c r="ILI149" s="59"/>
      <c r="ILJ149" s="60"/>
      <c r="ILK149" s="61"/>
      <c r="ILL149" s="83"/>
      <c r="ILM149" s="57"/>
      <c r="ILN149" s="56"/>
      <c r="ILO149" s="59"/>
      <c r="ILP149" s="60"/>
      <c r="ILQ149" s="61"/>
      <c r="ILR149" s="83"/>
      <c r="ILS149" s="57"/>
      <c r="ILT149" s="56"/>
      <c r="ILU149" s="59"/>
      <c r="ILV149" s="60"/>
      <c r="ILW149" s="61"/>
      <c r="ILX149" s="83"/>
      <c r="ILY149" s="57"/>
      <c r="ILZ149" s="56"/>
      <c r="IMA149" s="59"/>
      <c r="IMB149" s="60"/>
      <c r="IMC149" s="61"/>
      <c r="IMD149" s="83"/>
      <c r="IME149" s="57"/>
      <c r="IMF149" s="56"/>
      <c r="IMG149" s="59"/>
      <c r="IMH149" s="60"/>
      <c r="IMI149" s="61"/>
      <c r="IMJ149" s="83"/>
      <c r="IMK149" s="57"/>
      <c r="IML149" s="56"/>
      <c r="IMM149" s="59"/>
      <c r="IMN149" s="60"/>
      <c r="IMO149" s="61"/>
      <c r="IMP149" s="83"/>
      <c r="IMQ149" s="57"/>
      <c r="IMR149" s="56"/>
      <c r="IMS149" s="59"/>
      <c r="IMT149" s="60"/>
      <c r="IMU149" s="61"/>
      <c r="IMV149" s="83"/>
      <c r="IMW149" s="57"/>
      <c r="IMX149" s="56"/>
      <c r="IMY149" s="59"/>
      <c r="IMZ149" s="60"/>
      <c r="INA149" s="61"/>
      <c r="INB149" s="83"/>
      <c r="INC149" s="57"/>
      <c r="IND149" s="56"/>
      <c r="INE149" s="59"/>
      <c r="INF149" s="60"/>
      <c r="ING149" s="61"/>
      <c r="INH149" s="83"/>
      <c r="INI149" s="57"/>
      <c r="INJ149" s="56"/>
      <c r="INK149" s="59"/>
      <c r="INL149" s="60"/>
      <c r="INM149" s="61"/>
      <c r="INN149" s="83"/>
      <c r="INO149" s="57"/>
      <c r="INP149" s="56"/>
      <c r="INQ149" s="59"/>
      <c r="INR149" s="60"/>
      <c r="INS149" s="61"/>
      <c r="INT149" s="83"/>
      <c r="INU149" s="57"/>
      <c r="INV149" s="56"/>
      <c r="INW149" s="59"/>
      <c r="INX149" s="60"/>
      <c r="INY149" s="61"/>
      <c r="INZ149" s="83"/>
      <c r="IOA149" s="57"/>
      <c r="IOB149" s="56"/>
      <c r="IOC149" s="59"/>
      <c r="IOD149" s="60"/>
      <c r="IOE149" s="61"/>
      <c r="IOF149" s="83"/>
      <c r="IOG149" s="57"/>
      <c r="IOH149" s="56"/>
      <c r="IOI149" s="59"/>
      <c r="IOJ149" s="60"/>
      <c r="IOK149" s="61"/>
      <c r="IOL149" s="83"/>
      <c r="IOM149" s="57"/>
      <c r="ION149" s="56"/>
      <c r="IOO149" s="59"/>
      <c r="IOP149" s="60"/>
      <c r="IOQ149" s="61"/>
      <c r="IOR149" s="83"/>
      <c r="IOS149" s="57"/>
      <c r="IOT149" s="56"/>
      <c r="IOU149" s="59"/>
      <c r="IOV149" s="60"/>
      <c r="IOW149" s="61"/>
      <c r="IOX149" s="83"/>
      <c r="IOY149" s="57"/>
      <c r="IOZ149" s="56"/>
      <c r="IPA149" s="59"/>
      <c r="IPB149" s="60"/>
      <c r="IPC149" s="61"/>
      <c r="IPD149" s="83"/>
      <c r="IPE149" s="57"/>
      <c r="IPF149" s="56"/>
      <c r="IPG149" s="59"/>
      <c r="IPH149" s="60"/>
      <c r="IPI149" s="61"/>
      <c r="IPJ149" s="83"/>
      <c r="IPK149" s="57"/>
      <c r="IPL149" s="56"/>
      <c r="IPM149" s="59"/>
      <c r="IPN149" s="60"/>
      <c r="IPO149" s="61"/>
      <c r="IPP149" s="83"/>
      <c r="IPQ149" s="57"/>
      <c r="IPR149" s="56"/>
      <c r="IPS149" s="59"/>
      <c r="IPT149" s="60"/>
      <c r="IPU149" s="61"/>
      <c r="IPV149" s="83"/>
      <c r="IPW149" s="57"/>
      <c r="IPX149" s="56"/>
      <c r="IPY149" s="59"/>
      <c r="IPZ149" s="60"/>
      <c r="IQA149" s="61"/>
      <c r="IQB149" s="83"/>
      <c r="IQC149" s="57"/>
      <c r="IQD149" s="56"/>
      <c r="IQE149" s="59"/>
      <c r="IQF149" s="60"/>
      <c r="IQG149" s="61"/>
      <c r="IQH149" s="83"/>
      <c r="IQI149" s="57"/>
      <c r="IQJ149" s="56"/>
      <c r="IQK149" s="59"/>
      <c r="IQL149" s="60"/>
      <c r="IQM149" s="61"/>
      <c r="IQN149" s="83"/>
      <c r="IQO149" s="57"/>
      <c r="IQP149" s="56"/>
      <c r="IQQ149" s="59"/>
      <c r="IQR149" s="60"/>
      <c r="IQS149" s="61"/>
      <c r="IQT149" s="83"/>
      <c r="IQU149" s="57"/>
      <c r="IQV149" s="56"/>
      <c r="IQW149" s="59"/>
      <c r="IQX149" s="60"/>
      <c r="IQY149" s="61"/>
      <c r="IQZ149" s="83"/>
      <c r="IRA149" s="57"/>
      <c r="IRB149" s="56"/>
      <c r="IRC149" s="59"/>
      <c r="IRD149" s="60"/>
      <c r="IRE149" s="61"/>
      <c r="IRF149" s="83"/>
      <c r="IRG149" s="57"/>
      <c r="IRH149" s="56"/>
      <c r="IRI149" s="59"/>
      <c r="IRJ149" s="60"/>
      <c r="IRK149" s="61"/>
      <c r="IRL149" s="83"/>
      <c r="IRM149" s="57"/>
      <c r="IRN149" s="56"/>
      <c r="IRO149" s="59"/>
      <c r="IRP149" s="60"/>
      <c r="IRQ149" s="61"/>
      <c r="IRR149" s="83"/>
      <c r="IRS149" s="57"/>
      <c r="IRT149" s="56"/>
      <c r="IRU149" s="59"/>
      <c r="IRV149" s="60"/>
      <c r="IRW149" s="61"/>
      <c r="IRX149" s="83"/>
      <c r="IRY149" s="57"/>
      <c r="IRZ149" s="56"/>
      <c r="ISA149" s="59"/>
      <c r="ISB149" s="60"/>
      <c r="ISC149" s="61"/>
      <c r="ISD149" s="83"/>
      <c r="ISE149" s="57"/>
      <c r="ISF149" s="56"/>
      <c r="ISG149" s="59"/>
      <c r="ISH149" s="60"/>
      <c r="ISI149" s="61"/>
      <c r="ISJ149" s="83"/>
      <c r="ISK149" s="57"/>
      <c r="ISL149" s="56"/>
      <c r="ISM149" s="59"/>
      <c r="ISN149" s="60"/>
      <c r="ISO149" s="61"/>
      <c r="ISP149" s="83"/>
      <c r="ISQ149" s="57"/>
      <c r="ISR149" s="56"/>
      <c r="ISS149" s="59"/>
      <c r="IST149" s="60"/>
      <c r="ISU149" s="61"/>
      <c r="ISV149" s="83"/>
      <c r="ISW149" s="57"/>
      <c r="ISX149" s="56"/>
      <c r="ISY149" s="59"/>
      <c r="ISZ149" s="60"/>
      <c r="ITA149" s="61"/>
      <c r="ITB149" s="83"/>
      <c r="ITC149" s="57"/>
      <c r="ITD149" s="56"/>
      <c r="ITE149" s="59"/>
      <c r="ITF149" s="60"/>
      <c r="ITG149" s="61"/>
      <c r="ITH149" s="83"/>
      <c r="ITI149" s="57"/>
      <c r="ITJ149" s="56"/>
      <c r="ITK149" s="59"/>
      <c r="ITL149" s="60"/>
      <c r="ITM149" s="61"/>
      <c r="ITN149" s="83"/>
      <c r="ITO149" s="57"/>
      <c r="ITP149" s="56"/>
      <c r="ITQ149" s="59"/>
      <c r="ITR149" s="60"/>
      <c r="ITS149" s="61"/>
      <c r="ITT149" s="83"/>
      <c r="ITU149" s="57"/>
      <c r="ITV149" s="56"/>
      <c r="ITW149" s="59"/>
      <c r="ITX149" s="60"/>
      <c r="ITY149" s="61"/>
      <c r="ITZ149" s="83"/>
      <c r="IUA149" s="57"/>
      <c r="IUB149" s="56"/>
      <c r="IUC149" s="59"/>
      <c r="IUD149" s="60"/>
      <c r="IUE149" s="61"/>
      <c r="IUF149" s="83"/>
      <c r="IUG149" s="57"/>
      <c r="IUH149" s="56"/>
      <c r="IUI149" s="59"/>
      <c r="IUJ149" s="60"/>
      <c r="IUK149" s="61"/>
      <c r="IUL149" s="83"/>
      <c r="IUM149" s="57"/>
      <c r="IUN149" s="56"/>
      <c r="IUO149" s="59"/>
      <c r="IUP149" s="60"/>
      <c r="IUQ149" s="61"/>
      <c r="IUR149" s="83"/>
      <c r="IUS149" s="57"/>
      <c r="IUT149" s="56"/>
      <c r="IUU149" s="59"/>
      <c r="IUV149" s="60"/>
      <c r="IUW149" s="61"/>
      <c r="IUX149" s="83"/>
      <c r="IUY149" s="57"/>
      <c r="IUZ149" s="56"/>
      <c r="IVA149" s="59"/>
      <c r="IVB149" s="60"/>
      <c r="IVC149" s="61"/>
      <c r="IVD149" s="83"/>
      <c r="IVE149" s="57"/>
      <c r="IVF149" s="56"/>
      <c r="IVG149" s="59"/>
      <c r="IVH149" s="60"/>
      <c r="IVI149" s="61"/>
      <c r="IVJ149" s="83"/>
      <c r="IVK149" s="57"/>
      <c r="IVL149" s="56"/>
      <c r="IVM149" s="59"/>
      <c r="IVN149" s="60"/>
      <c r="IVO149" s="61"/>
      <c r="IVP149" s="83"/>
      <c r="IVQ149" s="57"/>
      <c r="IVR149" s="56"/>
      <c r="IVS149" s="59"/>
      <c r="IVT149" s="60"/>
      <c r="IVU149" s="61"/>
      <c r="IVV149" s="83"/>
      <c r="IVW149" s="57"/>
      <c r="IVX149" s="56"/>
      <c r="IVY149" s="59"/>
      <c r="IVZ149" s="60"/>
      <c r="IWA149" s="61"/>
      <c r="IWB149" s="83"/>
      <c r="IWC149" s="57"/>
      <c r="IWD149" s="56"/>
      <c r="IWE149" s="59"/>
      <c r="IWF149" s="60"/>
      <c r="IWG149" s="61"/>
      <c r="IWH149" s="83"/>
      <c r="IWI149" s="57"/>
      <c r="IWJ149" s="56"/>
      <c r="IWK149" s="59"/>
      <c r="IWL149" s="60"/>
      <c r="IWM149" s="61"/>
      <c r="IWN149" s="83"/>
      <c r="IWO149" s="57"/>
      <c r="IWP149" s="56"/>
      <c r="IWQ149" s="59"/>
      <c r="IWR149" s="60"/>
      <c r="IWS149" s="61"/>
      <c r="IWT149" s="83"/>
      <c r="IWU149" s="57"/>
      <c r="IWV149" s="56"/>
      <c r="IWW149" s="59"/>
      <c r="IWX149" s="60"/>
      <c r="IWY149" s="61"/>
      <c r="IWZ149" s="83"/>
      <c r="IXA149" s="57"/>
      <c r="IXB149" s="56"/>
      <c r="IXC149" s="59"/>
      <c r="IXD149" s="60"/>
      <c r="IXE149" s="61"/>
      <c r="IXF149" s="83"/>
      <c r="IXG149" s="57"/>
      <c r="IXH149" s="56"/>
      <c r="IXI149" s="59"/>
      <c r="IXJ149" s="60"/>
      <c r="IXK149" s="61"/>
      <c r="IXL149" s="83"/>
      <c r="IXM149" s="57"/>
      <c r="IXN149" s="56"/>
      <c r="IXO149" s="59"/>
      <c r="IXP149" s="60"/>
      <c r="IXQ149" s="61"/>
      <c r="IXR149" s="83"/>
      <c r="IXS149" s="57"/>
      <c r="IXT149" s="56"/>
      <c r="IXU149" s="59"/>
      <c r="IXV149" s="60"/>
      <c r="IXW149" s="61"/>
      <c r="IXX149" s="83"/>
      <c r="IXY149" s="57"/>
      <c r="IXZ149" s="56"/>
      <c r="IYA149" s="59"/>
      <c r="IYB149" s="60"/>
      <c r="IYC149" s="61"/>
      <c r="IYD149" s="83"/>
      <c r="IYE149" s="57"/>
      <c r="IYF149" s="56"/>
      <c r="IYG149" s="59"/>
      <c r="IYH149" s="60"/>
      <c r="IYI149" s="61"/>
      <c r="IYJ149" s="83"/>
      <c r="IYK149" s="57"/>
      <c r="IYL149" s="56"/>
      <c r="IYM149" s="59"/>
      <c r="IYN149" s="60"/>
      <c r="IYO149" s="61"/>
      <c r="IYP149" s="83"/>
      <c r="IYQ149" s="57"/>
      <c r="IYR149" s="56"/>
      <c r="IYS149" s="59"/>
      <c r="IYT149" s="60"/>
      <c r="IYU149" s="61"/>
      <c r="IYV149" s="83"/>
      <c r="IYW149" s="57"/>
      <c r="IYX149" s="56"/>
      <c r="IYY149" s="59"/>
      <c r="IYZ149" s="60"/>
      <c r="IZA149" s="61"/>
      <c r="IZB149" s="83"/>
      <c r="IZC149" s="57"/>
      <c r="IZD149" s="56"/>
      <c r="IZE149" s="59"/>
      <c r="IZF149" s="60"/>
      <c r="IZG149" s="61"/>
      <c r="IZH149" s="83"/>
      <c r="IZI149" s="57"/>
      <c r="IZJ149" s="56"/>
      <c r="IZK149" s="59"/>
      <c r="IZL149" s="60"/>
      <c r="IZM149" s="61"/>
      <c r="IZN149" s="83"/>
      <c r="IZO149" s="57"/>
      <c r="IZP149" s="56"/>
      <c r="IZQ149" s="59"/>
      <c r="IZR149" s="60"/>
      <c r="IZS149" s="61"/>
      <c r="IZT149" s="83"/>
      <c r="IZU149" s="57"/>
      <c r="IZV149" s="56"/>
      <c r="IZW149" s="59"/>
      <c r="IZX149" s="60"/>
      <c r="IZY149" s="61"/>
      <c r="IZZ149" s="83"/>
      <c r="JAA149" s="57"/>
      <c r="JAB149" s="56"/>
      <c r="JAC149" s="59"/>
      <c r="JAD149" s="60"/>
      <c r="JAE149" s="61"/>
      <c r="JAF149" s="83"/>
      <c r="JAG149" s="57"/>
      <c r="JAH149" s="56"/>
      <c r="JAI149" s="59"/>
      <c r="JAJ149" s="60"/>
      <c r="JAK149" s="61"/>
      <c r="JAL149" s="83"/>
      <c r="JAM149" s="57"/>
      <c r="JAN149" s="56"/>
      <c r="JAO149" s="59"/>
      <c r="JAP149" s="60"/>
      <c r="JAQ149" s="61"/>
      <c r="JAR149" s="83"/>
      <c r="JAS149" s="57"/>
      <c r="JAT149" s="56"/>
      <c r="JAU149" s="59"/>
      <c r="JAV149" s="60"/>
      <c r="JAW149" s="61"/>
      <c r="JAX149" s="83"/>
      <c r="JAY149" s="57"/>
      <c r="JAZ149" s="56"/>
      <c r="JBA149" s="59"/>
      <c r="JBB149" s="60"/>
      <c r="JBC149" s="61"/>
      <c r="JBD149" s="83"/>
      <c r="JBE149" s="57"/>
      <c r="JBF149" s="56"/>
      <c r="JBG149" s="59"/>
      <c r="JBH149" s="60"/>
      <c r="JBI149" s="61"/>
      <c r="JBJ149" s="83"/>
      <c r="JBK149" s="57"/>
      <c r="JBL149" s="56"/>
      <c r="JBM149" s="59"/>
      <c r="JBN149" s="60"/>
      <c r="JBO149" s="61"/>
      <c r="JBP149" s="83"/>
      <c r="JBQ149" s="57"/>
      <c r="JBR149" s="56"/>
      <c r="JBS149" s="59"/>
      <c r="JBT149" s="60"/>
      <c r="JBU149" s="61"/>
      <c r="JBV149" s="83"/>
      <c r="JBW149" s="57"/>
      <c r="JBX149" s="56"/>
      <c r="JBY149" s="59"/>
      <c r="JBZ149" s="60"/>
      <c r="JCA149" s="61"/>
      <c r="JCB149" s="83"/>
      <c r="JCC149" s="57"/>
      <c r="JCD149" s="56"/>
      <c r="JCE149" s="59"/>
      <c r="JCF149" s="60"/>
      <c r="JCG149" s="61"/>
      <c r="JCH149" s="83"/>
      <c r="JCI149" s="57"/>
      <c r="JCJ149" s="56"/>
      <c r="JCK149" s="59"/>
      <c r="JCL149" s="60"/>
      <c r="JCM149" s="61"/>
      <c r="JCN149" s="83"/>
      <c r="JCO149" s="57"/>
      <c r="JCP149" s="56"/>
      <c r="JCQ149" s="59"/>
      <c r="JCR149" s="60"/>
      <c r="JCS149" s="61"/>
      <c r="JCT149" s="83"/>
      <c r="JCU149" s="57"/>
      <c r="JCV149" s="56"/>
      <c r="JCW149" s="59"/>
      <c r="JCX149" s="60"/>
      <c r="JCY149" s="61"/>
      <c r="JCZ149" s="83"/>
      <c r="JDA149" s="57"/>
      <c r="JDB149" s="56"/>
      <c r="JDC149" s="59"/>
      <c r="JDD149" s="60"/>
      <c r="JDE149" s="61"/>
      <c r="JDF149" s="83"/>
      <c r="JDG149" s="57"/>
      <c r="JDH149" s="56"/>
      <c r="JDI149" s="59"/>
      <c r="JDJ149" s="60"/>
      <c r="JDK149" s="61"/>
      <c r="JDL149" s="83"/>
      <c r="JDM149" s="57"/>
      <c r="JDN149" s="56"/>
      <c r="JDO149" s="59"/>
      <c r="JDP149" s="60"/>
      <c r="JDQ149" s="61"/>
      <c r="JDR149" s="83"/>
      <c r="JDS149" s="57"/>
      <c r="JDT149" s="56"/>
      <c r="JDU149" s="59"/>
      <c r="JDV149" s="60"/>
      <c r="JDW149" s="61"/>
      <c r="JDX149" s="83"/>
      <c r="JDY149" s="57"/>
      <c r="JDZ149" s="56"/>
      <c r="JEA149" s="59"/>
      <c r="JEB149" s="60"/>
      <c r="JEC149" s="61"/>
      <c r="JED149" s="83"/>
      <c r="JEE149" s="57"/>
      <c r="JEF149" s="56"/>
      <c r="JEG149" s="59"/>
      <c r="JEH149" s="60"/>
      <c r="JEI149" s="61"/>
      <c r="JEJ149" s="83"/>
      <c r="JEK149" s="57"/>
      <c r="JEL149" s="56"/>
      <c r="JEM149" s="59"/>
      <c r="JEN149" s="60"/>
      <c r="JEO149" s="61"/>
      <c r="JEP149" s="83"/>
      <c r="JEQ149" s="57"/>
      <c r="JER149" s="56"/>
      <c r="JES149" s="59"/>
      <c r="JET149" s="60"/>
      <c r="JEU149" s="61"/>
      <c r="JEV149" s="83"/>
      <c r="JEW149" s="57"/>
      <c r="JEX149" s="56"/>
      <c r="JEY149" s="59"/>
      <c r="JEZ149" s="60"/>
      <c r="JFA149" s="61"/>
      <c r="JFB149" s="83"/>
      <c r="JFC149" s="57"/>
      <c r="JFD149" s="56"/>
      <c r="JFE149" s="59"/>
      <c r="JFF149" s="60"/>
      <c r="JFG149" s="61"/>
      <c r="JFH149" s="83"/>
      <c r="JFI149" s="57"/>
      <c r="JFJ149" s="56"/>
      <c r="JFK149" s="59"/>
      <c r="JFL149" s="60"/>
      <c r="JFM149" s="61"/>
      <c r="JFN149" s="83"/>
      <c r="JFO149" s="57"/>
      <c r="JFP149" s="56"/>
      <c r="JFQ149" s="59"/>
      <c r="JFR149" s="60"/>
      <c r="JFS149" s="61"/>
      <c r="JFT149" s="83"/>
      <c r="JFU149" s="57"/>
      <c r="JFV149" s="56"/>
      <c r="JFW149" s="59"/>
      <c r="JFX149" s="60"/>
      <c r="JFY149" s="61"/>
      <c r="JFZ149" s="83"/>
      <c r="JGA149" s="57"/>
      <c r="JGB149" s="56"/>
      <c r="JGC149" s="59"/>
      <c r="JGD149" s="60"/>
      <c r="JGE149" s="61"/>
      <c r="JGF149" s="83"/>
      <c r="JGG149" s="57"/>
      <c r="JGH149" s="56"/>
      <c r="JGI149" s="59"/>
      <c r="JGJ149" s="60"/>
      <c r="JGK149" s="61"/>
      <c r="JGL149" s="83"/>
      <c r="JGM149" s="57"/>
      <c r="JGN149" s="56"/>
      <c r="JGO149" s="59"/>
      <c r="JGP149" s="60"/>
      <c r="JGQ149" s="61"/>
      <c r="JGR149" s="83"/>
      <c r="JGS149" s="57"/>
      <c r="JGT149" s="56"/>
      <c r="JGU149" s="59"/>
      <c r="JGV149" s="60"/>
      <c r="JGW149" s="61"/>
      <c r="JGX149" s="83"/>
      <c r="JGY149" s="57"/>
      <c r="JGZ149" s="56"/>
      <c r="JHA149" s="59"/>
      <c r="JHB149" s="60"/>
      <c r="JHC149" s="61"/>
      <c r="JHD149" s="83"/>
      <c r="JHE149" s="57"/>
      <c r="JHF149" s="56"/>
      <c r="JHG149" s="59"/>
      <c r="JHH149" s="60"/>
      <c r="JHI149" s="61"/>
      <c r="JHJ149" s="83"/>
      <c r="JHK149" s="57"/>
      <c r="JHL149" s="56"/>
      <c r="JHM149" s="59"/>
      <c r="JHN149" s="60"/>
      <c r="JHO149" s="61"/>
      <c r="JHP149" s="83"/>
      <c r="JHQ149" s="57"/>
      <c r="JHR149" s="56"/>
      <c r="JHS149" s="59"/>
      <c r="JHT149" s="60"/>
      <c r="JHU149" s="61"/>
      <c r="JHV149" s="83"/>
      <c r="JHW149" s="57"/>
      <c r="JHX149" s="56"/>
      <c r="JHY149" s="59"/>
      <c r="JHZ149" s="60"/>
      <c r="JIA149" s="61"/>
      <c r="JIB149" s="83"/>
      <c r="JIC149" s="57"/>
      <c r="JID149" s="56"/>
      <c r="JIE149" s="59"/>
      <c r="JIF149" s="60"/>
      <c r="JIG149" s="61"/>
      <c r="JIH149" s="83"/>
      <c r="JII149" s="57"/>
      <c r="JIJ149" s="56"/>
      <c r="JIK149" s="59"/>
      <c r="JIL149" s="60"/>
      <c r="JIM149" s="61"/>
      <c r="JIN149" s="83"/>
      <c r="JIO149" s="57"/>
      <c r="JIP149" s="56"/>
      <c r="JIQ149" s="59"/>
      <c r="JIR149" s="60"/>
      <c r="JIS149" s="61"/>
      <c r="JIT149" s="83"/>
      <c r="JIU149" s="57"/>
      <c r="JIV149" s="56"/>
      <c r="JIW149" s="59"/>
      <c r="JIX149" s="60"/>
      <c r="JIY149" s="61"/>
      <c r="JIZ149" s="83"/>
      <c r="JJA149" s="57"/>
      <c r="JJB149" s="56"/>
      <c r="JJC149" s="59"/>
      <c r="JJD149" s="60"/>
      <c r="JJE149" s="61"/>
      <c r="JJF149" s="83"/>
      <c r="JJG149" s="57"/>
      <c r="JJH149" s="56"/>
      <c r="JJI149" s="59"/>
      <c r="JJJ149" s="60"/>
      <c r="JJK149" s="61"/>
      <c r="JJL149" s="83"/>
      <c r="JJM149" s="57"/>
      <c r="JJN149" s="56"/>
      <c r="JJO149" s="59"/>
      <c r="JJP149" s="60"/>
      <c r="JJQ149" s="61"/>
      <c r="JJR149" s="83"/>
      <c r="JJS149" s="57"/>
      <c r="JJT149" s="56"/>
      <c r="JJU149" s="59"/>
      <c r="JJV149" s="60"/>
      <c r="JJW149" s="61"/>
      <c r="JJX149" s="83"/>
      <c r="JJY149" s="57"/>
      <c r="JJZ149" s="56"/>
      <c r="JKA149" s="59"/>
      <c r="JKB149" s="60"/>
      <c r="JKC149" s="61"/>
      <c r="JKD149" s="83"/>
      <c r="JKE149" s="57"/>
      <c r="JKF149" s="56"/>
      <c r="JKG149" s="59"/>
      <c r="JKH149" s="60"/>
      <c r="JKI149" s="61"/>
      <c r="JKJ149" s="83"/>
      <c r="JKK149" s="57"/>
      <c r="JKL149" s="56"/>
      <c r="JKM149" s="59"/>
      <c r="JKN149" s="60"/>
      <c r="JKO149" s="61"/>
      <c r="JKP149" s="83"/>
      <c r="JKQ149" s="57"/>
      <c r="JKR149" s="56"/>
      <c r="JKS149" s="59"/>
      <c r="JKT149" s="60"/>
      <c r="JKU149" s="61"/>
      <c r="JKV149" s="83"/>
      <c r="JKW149" s="57"/>
      <c r="JKX149" s="56"/>
      <c r="JKY149" s="59"/>
      <c r="JKZ149" s="60"/>
      <c r="JLA149" s="61"/>
      <c r="JLB149" s="83"/>
      <c r="JLC149" s="57"/>
      <c r="JLD149" s="56"/>
      <c r="JLE149" s="59"/>
      <c r="JLF149" s="60"/>
      <c r="JLG149" s="61"/>
      <c r="JLH149" s="83"/>
      <c r="JLI149" s="57"/>
      <c r="JLJ149" s="56"/>
      <c r="JLK149" s="59"/>
      <c r="JLL149" s="60"/>
      <c r="JLM149" s="61"/>
      <c r="JLN149" s="83"/>
      <c r="JLO149" s="57"/>
      <c r="JLP149" s="56"/>
      <c r="JLQ149" s="59"/>
      <c r="JLR149" s="60"/>
      <c r="JLS149" s="61"/>
      <c r="JLT149" s="83"/>
      <c r="JLU149" s="57"/>
      <c r="JLV149" s="56"/>
      <c r="JLW149" s="59"/>
      <c r="JLX149" s="60"/>
      <c r="JLY149" s="61"/>
      <c r="JLZ149" s="83"/>
      <c r="JMA149" s="57"/>
      <c r="JMB149" s="56"/>
      <c r="JMC149" s="59"/>
      <c r="JMD149" s="60"/>
      <c r="JME149" s="61"/>
      <c r="JMF149" s="83"/>
      <c r="JMG149" s="57"/>
      <c r="JMH149" s="56"/>
      <c r="JMI149" s="59"/>
      <c r="JMJ149" s="60"/>
      <c r="JMK149" s="61"/>
      <c r="JML149" s="83"/>
      <c r="JMM149" s="57"/>
      <c r="JMN149" s="56"/>
      <c r="JMO149" s="59"/>
      <c r="JMP149" s="60"/>
      <c r="JMQ149" s="61"/>
      <c r="JMR149" s="83"/>
      <c r="JMS149" s="57"/>
      <c r="JMT149" s="56"/>
      <c r="JMU149" s="59"/>
      <c r="JMV149" s="60"/>
      <c r="JMW149" s="61"/>
      <c r="JMX149" s="83"/>
      <c r="JMY149" s="57"/>
      <c r="JMZ149" s="56"/>
      <c r="JNA149" s="59"/>
      <c r="JNB149" s="60"/>
      <c r="JNC149" s="61"/>
      <c r="JND149" s="83"/>
      <c r="JNE149" s="57"/>
      <c r="JNF149" s="56"/>
      <c r="JNG149" s="59"/>
      <c r="JNH149" s="60"/>
      <c r="JNI149" s="61"/>
      <c r="JNJ149" s="83"/>
      <c r="JNK149" s="57"/>
      <c r="JNL149" s="56"/>
      <c r="JNM149" s="59"/>
      <c r="JNN149" s="60"/>
      <c r="JNO149" s="61"/>
      <c r="JNP149" s="83"/>
      <c r="JNQ149" s="57"/>
      <c r="JNR149" s="56"/>
      <c r="JNS149" s="59"/>
      <c r="JNT149" s="60"/>
      <c r="JNU149" s="61"/>
      <c r="JNV149" s="83"/>
      <c r="JNW149" s="57"/>
      <c r="JNX149" s="56"/>
      <c r="JNY149" s="59"/>
      <c r="JNZ149" s="60"/>
      <c r="JOA149" s="61"/>
      <c r="JOB149" s="83"/>
      <c r="JOC149" s="57"/>
      <c r="JOD149" s="56"/>
      <c r="JOE149" s="59"/>
      <c r="JOF149" s="60"/>
      <c r="JOG149" s="61"/>
      <c r="JOH149" s="83"/>
      <c r="JOI149" s="57"/>
      <c r="JOJ149" s="56"/>
      <c r="JOK149" s="59"/>
      <c r="JOL149" s="60"/>
      <c r="JOM149" s="61"/>
      <c r="JON149" s="83"/>
      <c r="JOO149" s="57"/>
      <c r="JOP149" s="56"/>
      <c r="JOQ149" s="59"/>
      <c r="JOR149" s="60"/>
      <c r="JOS149" s="61"/>
      <c r="JOT149" s="83"/>
      <c r="JOU149" s="57"/>
      <c r="JOV149" s="56"/>
      <c r="JOW149" s="59"/>
      <c r="JOX149" s="60"/>
      <c r="JOY149" s="61"/>
      <c r="JOZ149" s="83"/>
      <c r="JPA149" s="57"/>
      <c r="JPB149" s="56"/>
      <c r="JPC149" s="59"/>
      <c r="JPD149" s="60"/>
      <c r="JPE149" s="61"/>
      <c r="JPF149" s="83"/>
      <c r="JPG149" s="57"/>
      <c r="JPH149" s="56"/>
      <c r="JPI149" s="59"/>
      <c r="JPJ149" s="60"/>
      <c r="JPK149" s="61"/>
      <c r="JPL149" s="83"/>
      <c r="JPM149" s="57"/>
      <c r="JPN149" s="56"/>
      <c r="JPO149" s="59"/>
      <c r="JPP149" s="60"/>
      <c r="JPQ149" s="61"/>
      <c r="JPR149" s="83"/>
      <c r="JPS149" s="57"/>
      <c r="JPT149" s="56"/>
      <c r="JPU149" s="59"/>
      <c r="JPV149" s="60"/>
      <c r="JPW149" s="61"/>
      <c r="JPX149" s="83"/>
      <c r="JPY149" s="57"/>
      <c r="JPZ149" s="56"/>
      <c r="JQA149" s="59"/>
      <c r="JQB149" s="60"/>
      <c r="JQC149" s="61"/>
      <c r="JQD149" s="83"/>
      <c r="JQE149" s="57"/>
      <c r="JQF149" s="56"/>
      <c r="JQG149" s="59"/>
      <c r="JQH149" s="60"/>
      <c r="JQI149" s="61"/>
      <c r="JQJ149" s="83"/>
      <c r="JQK149" s="57"/>
      <c r="JQL149" s="56"/>
      <c r="JQM149" s="59"/>
      <c r="JQN149" s="60"/>
      <c r="JQO149" s="61"/>
      <c r="JQP149" s="83"/>
      <c r="JQQ149" s="57"/>
      <c r="JQR149" s="56"/>
      <c r="JQS149" s="59"/>
      <c r="JQT149" s="60"/>
      <c r="JQU149" s="61"/>
      <c r="JQV149" s="83"/>
      <c r="JQW149" s="57"/>
      <c r="JQX149" s="56"/>
      <c r="JQY149" s="59"/>
      <c r="JQZ149" s="60"/>
      <c r="JRA149" s="61"/>
      <c r="JRB149" s="83"/>
      <c r="JRC149" s="57"/>
      <c r="JRD149" s="56"/>
      <c r="JRE149" s="59"/>
      <c r="JRF149" s="60"/>
      <c r="JRG149" s="61"/>
      <c r="JRH149" s="83"/>
      <c r="JRI149" s="57"/>
      <c r="JRJ149" s="56"/>
      <c r="JRK149" s="59"/>
      <c r="JRL149" s="60"/>
      <c r="JRM149" s="61"/>
      <c r="JRN149" s="83"/>
      <c r="JRO149" s="57"/>
      <c r="JRP149" s="56"/>
      <c r="JRQ149" s="59"/>
      <c r="JRR149" s="60"/>
      <c r="JRS149" s="61"/>
      <c r="JRT149" s="83"/>
      <c r="JRU149" s="57"/>
      <c r="JRV149" s="56"/>
      <c r="JRW149" s="59"/>
      <c r="JRX149" s="60"/>
      <c r="JRY149" s="61"/>
      <c r="JRZ149" s="83"/>
      <c r="JSA149" s="57"/>
      <c r="JSB149" s="56"/>
      <c r="JSC149" s="59"/>
      <c r="JSD149" s="60"/>
      <c r="JSE149" s="61"/>
      <c r="JSF149" s="83"/>
      <c r="JSG149" s="57"/>
      <c r="JSH149" s="56"/>
      <c r="JSI149" s="59"/>
      <c r="JSJ149" s="60"/>
      <c r="JSK149" s="61"/>
      <c r="JSL149" s="83"/>
      <c r="JSM149" s="57"/>
      <c r="JSN149" s="56"/>
      <c r="JSO149" s="59"/>
      <c r="JSP149" s="60"/>
      <c r="JSQ149" s="61"/>
      <c r="JSR149" s="83"/>
      <c r="JSS149" s="57"/>
      <c r="JST149" s="56"/>
      <c r="JSU149" s="59"/>
      <c r="JSV149" s="60"/>
      <c r="JSW149" s="61"/>
      <c r="JSX149" s="83"/>
      <c r="JSY149" s="57"/>
      <c r="JSZ149" s="56"/>
      <c r="JTA149" s="59"/>
      <c r="JTB149" s="60"/>
      <c r="JTC149" s="61"/>
      <c r="JTD149" s="83"/>
      <c r="JTE149" s="57"/>
      <c r="JTF149" s="56"/>
      <c r="JTG149" s="59"/>
      <c r="JTH149" s="60"/>
      <c r="JTI149" s="61"/>
      <c r="JTJ149" s="83"/>
      <c r="JTK149" s="57"/>
      <c r="JTL149" s="56"/>
      <c r="JTM149" s="59"/>
      <c r="JTN149" s="60"/>
      <c r="JTO149" s="61"/>
      <c r="JTP149" s="83"/>
      <c r="JTQ149" s="57"/>
      <c r="JTR149" s="56"/>
      <c r="JTS149" s="59"/>
      <c r="JTT149" s="60"/>
      <c r="JTU149" s="61"/>
      <c r="JTV149" s="83"/>
      <c r="JTW149" s="57"/>
      <c r="JTX149" s="56"/>
      <c r="JTY149" s="59"/>
      <c r="JTZ149" s="60"/>
      <c r="JUA149" s="61"/>
      <c r="JUB149" s="83"/>
      <c r="JUC149" s="57"/>
      <c r="JUD149" s="56"/>
      <c r="JUE149" s="59"/>
      <c r="JUF149" s="60"/>
      <c r="JUG149" s="61"/>
      <c r="JUH149" s="83"/>
      <c r="JUI149" s="57"/>
      <c r="JUJ149" s="56"/>
      <c r="JUK149" s="59"/>
      <c r="JUL149" s="60"/>
      <c r="JUM149" s="61"/>
      <c r="JUN149" s="83"/>
      <c r="JUO149" s="57"/>
      <c r="JUP149" s="56"/>
      <c r="JUQ149" s="59"/>
      <c r="JUR149" s="60"/>
      <c r="JUS149" s="61"/>
      <c r="JUT149" s="83"/>
      <c r="JUU149" s="57"/>
      <c r="JUV149" s="56"/>
      <c r="JUW149" s="59"/>
      <c r="JUX149" s="60"/>
      <c r="JUY149" s="61"/>
      <c r="JUZ149" s="83"/>
      <c r="JVA149" s="57"/>
      <c r="JVB149" s="56"/>
      <c r="JVC149" s="59"/>
      <c r="JVD149" s="60"/>
      <c r="JVE149" s="61"/>
      <c r="JVF149" s="83"/>
      <c r="JVG149" s="57"/>
      <c r="JVH149" s="56"/>
      <c r="JVI149" s="59"/>
      <c r="JVJ149" s="60"/>
      <c r="JVK149" s="61"/>
      <c r="JVL149" s="83"/>
      <c r="JVM149" s="57"/>
      <c r="JVN149" s="56"/>
      <c r="JVO149" s="59"/>
      <c r="JVP149" s="60"/>
      <c r="JVQ149" s="61"/>
      <c r="JVR149" s="83"/>
      <c r="JVS149" s="57"/>
      <c r="JVT149" s="56"/>
      <c r="JVU149" s="59"/>
      <c r="JVV149" s="60"/>
      <c r="JVW149" s="61"/>
      <c r="JVX149" s="83"/>
      <c r="JVY149" s="57"/>
      <c r="JVZ149" s="56"/>
      <c r="JWA149" s="59"/>
      <c r="JWB149" s="60"/>
      <c r="JWC149" s="61"/>
      <c r="JWD149" s="83"/>
      <c r="JWE149" s="57"/>
      <c r="JWF149" s="56"/>
      <c r="JWG149" s="59"/>
      <c r="JWH149" s="60"/>
      <c r="JWI149" s="61"/>
      <c r="JWJ149" s="83"/>
      <c r="JWK149" s="57"/>
      <c r="JWL149" s="56"/>
      <c r="JWM149" s="59"/>
      <c r="JWN149" s="60"/>
      <c r="JWO149" s="61"/>
      <c r="JWP149" s="83"/>
      <c r="JWQ149" s="57"/>
      <c r="JWR149" s="56"/>
      <c r="JWS149" s="59"/>
      <c r="JWT149" s="60"/>
      <c r="JWU149" s="61"/>
      <c r="JWV149" s="83"/>
      <c r="JWW149" s="57"/>
      <c r="JWX149" s="56"/>
      <c r="JWY149" s="59"/>
      <c r="JWZ149" s="60"/>
      <c r="JXA149" s="61"/>
      <c r="JXB149" s="83"/>
      <c r="JXC149" s="57"/>
      <c r="JXD149" s="56"/>
      <c r="JXE149" s="59"/>
      <c r="JXF149" s="60"/>
      <c r="JXG149" s="61"/>
      <c r="JXH149" s="83"/>
      <c r="JXI149" s="57"/>
      <c r="JXJ149" s="56"/>
      <c r="JXK149" s="59"/>
      <c r="JXL149" s="60"/>
      <c r="JXM149" s="61"/>
      <c r="JXN149" s="83"/>
      <c r="JXO149" s="57"/>
      <c r="JXP149" s="56"/>
      <c r="JXQ149" s="59"/>
      <c r="JXR149" s="60"/>
      <c r="JXS149" s="61"/>
      <c r="JXT149" s="83"/>
      <c r="JXU149" s="57"/>
      <c r="JXV149" s="56"/>
      <c r="JXW149" s="59"/>
      <c r="JXX149" s="60"/>
      <c r="JXY149" s="61"/>
      <c r="JXZ149" s="83"/>
      <c r="JYA149" s="57"/>
      <c r="JYB149" s="56"/>
      <c r="JYC149" s="59"/>
      <c r="JYD149" s="60"/>
      <c r="JYE149" s="61"/>
      <c r="JYF149" s="83"/>
      <c r="JYG149" s="57"/>
      <c r="JYH149" s="56"/>
      <c r="JYI149" s="59"/>
      <c r="JYJ149" s="60"/>
      <c r="JYK149" s="61"/>
      <c r="JYL149" s="83"/>
      <c r="JYM149" s="57"/>
      <c r="JYN149" s="56"/>
      <c r="JYO149" s="59"/>
      <c r="JYP149" s="60"/>
      <c r="JYQ149" s="61"/>
      <c r="JYR149" s="83"/>
      <c r="JYS149" s="57"/>
      <c r="JYT149" s="56"/>
      <c r="JYU149" s="59"/>
      <c r="JYV149" s="60"/>
      <c r="JYW149" s="61"/>
      <c r="JYX149" s="83"/>
      <c r="JYY149" s="57"/>
      <c r="JYZ149" s="56"/>
      <c r="JZA149" s="59"/>
      <c r="JZB149" s="60"/>
      <c r="JZC149" s="61"/>
      <c r="JZD149" s="83"/>
      <c r="JZE149" s="57"/>
      <c r="JZF149" s="56"/>
      <c r="JZG149" s="59"/>
      <c r="JZH149" s="60"/>
      <c r="JZI149" s="61"/>
      <c r="JZJ149" s="83"/>
      <c r="JZK149" s="57"/>
      <c r="JZL149" s="56"/>
      <c r="JZM149" s="59"/>
      <c r="JZN149" s="60"/>
      <c r="JZO149" s="61"/>
      <c r="JZP149" s="83"/>
      <c r="JZQ149" s="57"/>
      <c r="JZR149" s="56"/>
      <c r="JZS149" s="59"/>
      <c r="JZT149" s="60"/>
      <c r="JZU149" s="61"/>
      <c r="JZV149" s="83"/>
      <c r="JZW149" s="57"/>
      <c r="JZX149" s="56"/>
      <c r="JZY149" s="59"/>
      <c r="JZZ149" s="60"/>
      <c r="KAA149" s="61"/>
      <c r="KAB149" s="83"/>
      <c r="KAC149" s="57"/>
      <c r="KAD149" s="56"/>
      <c r="KAE149" s="59"/>
      <c r="KAF149" s="60"/>
      <c r="KAG149" s="61"/>
      <c r="KAH149" s="83"/>
      <c r="KAI149" s="57"/>
      <c r="KAJ149" s="56"/>
      <c r="KAK149" s="59"/>
      <c r="KAL149" s="60"/>
      <c r="KAM149" s="61"/>
      <c r="KAN149" s="83"/>
      <c r="KAO149" s="57"/>
      <c r="KAP149" s="56"/>
      <c r="KAQ149" s="59"/>
      <c r="KAR149" s="60"/>
      <c r="KAS149" s="61"/>
      <c r="KAT149" s="83"/>
      <c r="KAU149" s="57"/>
      <c r="KAV149" s="56"/>
      <c r="KAW149" s="59"/>
      <c r="KAX149" s="60"/>
      <c r="KAY149" s="61"/>
      <c r="KAZ149" s="83"/>
      <c r="KBA149" s="57"/>
      <c r="KBB149" s="56"/>
      <c r="KBC149" s="59"/>
      <c r="KBD149" s="60"/>
      <c r="KBE149" s="61"/>
      <c r="KBF149" s="83"/>
      <c r="KBG149" s="57"/>
      <c r="KBH149" s="56"/>
      <c r="KBI149" s="59"/>
      <c r="KBJ149" s="60"/>
      <c r="KBK149" s="61"/>
      <c r="KBL149" s="83"/>
      <c r="KBM149" s="57"/>
      <c r="KBN149" s="56"/>
      <c r="KBO149" s="59"/>
      <c r="KBP149" s="60"/>
      <c r="KBQ149" s="61"/>
      <c r="KBR149" s="83"/>
      <c r="KBS149" s="57"/>
      <c r="KBT149" s="56"/>
      <c r="KBU149" s="59"/>
      <c r="KBV149" s="60"/>
      <c r="KBW149" s="61"/>
      <c r="KBX149" s="83"/>
      <c r="KBY149" s="57"/>
      <c r="KBZ149" s="56"/>
      <c r="KCA149" s="59"/>
      <c r="KCB149" s="60"/>
      <c r="KCC149" s="61"/>
      <c r="KCD149" s="83"/>
      <c r="KCE149" s="57"/>
      <c r="KCF149" s="56"/>
      <c r="KCG149" s="59"/>
      <c r="KCH149" s="60"/>
      <c r="KCI149" s="61"/>
      <c r="KCJ149" s="83"/>
      <c r="KCK149" s="57"/>
      <c r="KCL149" s="56"/>
      <c r="KCM149" s="59"/>
      <c r="KCN149" s="60"/>
      <c r="KCO149" s="61"/>
      <c r="KCP149" s="83"/>
      <c r="KCQ149" s="57"/>
      <c r="KCR149" s="56"/>
      <c r="KCS149" s="59"/>
      <c r="KCT149" s="60"/>
      <c r="KCU149" s="61"/>
      <c r="KCV149" s="83"/>
      <c r="KCW149" s="57"/>
      <c r="KCX149" s="56"/>
      <c r="KCY149" s="59"/>
      <c r="KCZ149" s="60"/>
      <c r="KDA149" s="61"/>
      <c r="KDB149" s="83"/>
      <c r="KDC149" s="57"/>
      <c r="KDD149" s="56"/>
      <c r="KDE149" s="59"/>
      <c r="KDF149" s="60"/>
      <c r="KDG149" s="61"/>
      <c r="KDH149" s="83"/>
      <c r="KDI149" s="57"/>
      <c r="KDJ149" s="56"/>
      <c r="KDK149" s="59"/>
      <c r="KDL149" s="60"/>
      <c r="KDM149" s="61"/>
      <c r="KDN149" s="83"/>
      <c r="KDO149" s="57"/>
      <c r="KDP149" s="56"/>
      <c r="KDQ149" s="59"/>
      <c r="KDR149" s="60"/>
      <c r="KDS149" s="61"/>
      <c r="KDT149" s="83"/>
      <c r="KDU149" s="57"/>
      <c r="KDV149" s="56"/>
      <c r="KDW149" s="59"/>
      <c r="KDX149" s="60"/>
      <c r="KDY149" s="61"/>
      <c r="KDZ149" s="83"/>
      <c r="KEA149" s="57"/>
      <c r="KEB149" s="56"/>
      <c r="KEC149" s="59"/>
      <c r="KED149" s="60"/>
      <c r="KEE149" s="61"/>
      <c r="KEF149" s="83"/>
      <c r="KEG149" s="57"/>
      <c r="KEH149" s="56"/>
      <c r="KEI149" s="59"/>
      <c r="KEJ149" s="60"/>
      <c r="KEK149" s="61"/>
      <c r="KEL149" s="83"/>
      <c r="KEM149" s="57"/>
      <c r="KEN149" s="56"/>
      <c r="KEO149" s="59"/>
      <c r="KEP149" s="60"/>
      <c r="KEQ149" s="61"/>
      <c r="KER149" s="83"/>
      <c r="KES149" s="57"/>
      <c r="KET149" s="56"/>
      <c r="KEU149" s="59"/>
      <c r="KEV149" s="60"/>
      <c r="KEW149" s="61"/>
      <c r="KEX149" s="83"/>
      <c r="KEY149" s="57"/>
      <c r="KEZ149" s="56"/>
      <c r="KFA149" s="59"/>
      <c r="KFB149" s="60"/>
      <c r="KFC149" s="61"/>
      <c r="KFD149" s="83"/>
      <c r="KFE149" s="57"/>
      <c r="KFF149" s="56"/>
      <c r="KFG149" s="59"/>
      <c r="KFH149" s="60"/>
      <c r="KFI149" s="61"/>
      <c r="KFJ149" s="83"/>
      <c r="KFK149" s="57"/>
      <c r="KFL149" s="56"/>
      <c r="KFM149" s="59"/>
      <c r="KFN149" s="60"/>
      <c r="KFO149" s="61"/>
      <c r="KFP149" s="83"/>
      <c r="KFQ149" s="57"/>
      <c r="KFR149" s="56"/>
      <c r="KFS149" s="59"/>
      <c r="KFT149" s="60"/>
      <c r="KFU149" s="61"/>
      <c r="KFV149" s="83"/>
      <c r="KFW149" s="57"/>
      <c r="KFX149" s="56"/>
      <c r="KFY149" s="59"/>
      <c r="KFZ149" s="60"/>
      <c r="KGA149" s="61"/>
      <c r="KGB149" s="83"/>
      <c r="KGC149" s="57"/>
      <c r="KGD149" s="56"/>
      <c r="KGE149" s="59"/>
      <c r="KGF149" s="60"/>
      <c r="KGG149" s="61"/>
      <c r="KGH149" s="83"/>
      <c r="KGI149" s="57"/>
      <c r="KGJ149" s="56"/>
      <c r="KGK149" s="59"/>
      <c r="KGL149" s="60"/>
      <c r="KGM149" s="61"/>
      <c r="KGN149" s="83"/>
      <c r="KGO149" s="57"/>
      <c r="KGP149" s="56"/>
      <c r="KGQ149" s="59"/>
      <c r="KGR149" s="60"/>
      <c r="KGS149" s="61"/>
      <c r="KGT149" s="83"/>
      <c r="KGU149" s="57"/>
      <c r="KGV149" s="56"/>
      <c r="KGW149" s="59"/>
      <c r="KGX149" s="60"/>
      <c r="KGY149" s="61"/>
      <c r="KGZ149" s="83"/>
      <c r="KHA149" s="57"/>
      <c r="KHB149" s="56"/>
      <c r="KHC149" s="59"/>
      <c r="KHD149" s="60"/>
      <c r="KHE149" s="61"/>
      <c r="KHF149" s="83"/>
      <c r="KHG149" s="57"/>
      <c r="KHH149" s="56"/>
      <c r="KHI149" s="59"/>
      <c r="KHJ149" s="60"/>
      <c r="KHK149" s="61"/>
      <c r="KHL149" s="83"/>
      <c r="KHM149" s="57"/>
      <c r="KHN149" s="56"/>
      <c r="KHO149" s="59"/>
      <c r="KHP149" s="60"/>
      <c r="KHQ149" s="61"/>
      <c r="KHR149" s="83"/>
      <c r="KHS149" s="57"/>
      <c r="KHT149" s="56"/>
      <c r="KHU149" s="59"/>
      <c r="KHV149" s="60"/>
      <c r="KHW149" s="61"/>
      <c r="KHX149" s="83"/>
      <c r="KHY149" s="57"/>
      <c r="KHZ149" s="56"/>
      <c r="KIA149" s="59"/>
      <c r="KIB149" s="60"/>
      <c r="KIC149" s="61"/>
      <c r="KID149" s="83"/>
      <c r="KIE149" s="57"/>
      <c r="KIF149" s="56"/>
      <c r="KIG149" s="59"/>
      <c r="KIH149" s="60"/>
      <c r="KII149" s="61"/>
      <c r="KIJ149" s="83"/>
      <c r="KIK149" s="57"/>
      <c r="KIL149" s="56"/>
      <c r="KIM149" s="59"/>
      <c r="KIN149" s="60"/>
      <c r="KIO149" s="61"/>
      <c r="KIP149" s="83"/>
      <c r="KIQ149" s="57"/>
      <c r="KIR149" s="56"/>
      <c r="KIS149" s="59"/>
      <c r="KIT149" s="60"/>
      <c r="KIU149" s="61"/>
      <c r="KIV149" s="83"/>
      <c r="KIW149" s="57"/>
      <c r="KIX149" s="56"/>
      <c r="KIY149" s="59"/>
      <c r="KIZ149" s="60"/>
      <c r="KJA149" s="61"/>
      <c r="KJB149" s="83"/>
      <c r="KJC149" s="57"/>
      <c r="KJD149" s="56"/>
      <c r="KJE149" s="59"/>
      <c r="KJF149" s="60"/>
      <c r="KJG149" s="61"/>
      <c r="KJH149" s="83"/>
      <c r="KJI149" s="57"/>
      <c r="KJJ149" s="56"/>
      <c r="KJK149" s="59"/>
      <c r="KJL149" s="60"/>
      <c r="KJM149" s="61"/>
      <c r="KJN149" s="83"/>
      <c r="KJO149" s="57"/>
      <c r="KJP149" s="56"/>
      <c r="KJQ149" s="59"/>
      <c r="KJR149" s="60"/>
      <c r="KJS149" s="61"/>
      <c r="KJT149" s="83"/>
      <c r="KJU149" s="57"/>
      <c r="KJV149" s="56"/>
      <c r="KJW149" s="59"/>
      <c r="KJX149" s="60"/>
      <c r="KJY149" s="61"/>
      <c r="KJZ149" s="83"/>
      <c r="KKA149" s="57"/>
      <c r="KKB149" s="56"/>
      <c r="KKC149" s="59"/>
      <c r="KKD149" s="60"/>
      <c r="KKE149" s="61"/>
      <c r="KKF149" s="83"/>
      <c r="KKG149" s="57"/>
      <c r="KKH149" s="56"/>
      <c r="KKI149" s="59"/>
      <c r="KKJ149" s="60"/>
      <c r="KKK149" s="61"/>
      <c r="KKL149" s="83"/>
      <c r="KKM149" s="57"/>
      <c r="KKN149" s="56"/>
      <c r="KKO149" s="59"/>
      <c r="KKP149" s="60"/>
      <c r="KKQ149" s="61"/>
      <c r="KKR149" s="83"/>
      <c r="KKS149" s="57"/>
      <c r="KKT149" s="56"/>
      <c r="KKU149" s="59"/>
      <c r="KKV149" s="60"/>
      <c r="KKW149" s="61"/>
      <c r="KKX149" s="83"/>
      <c r="KKY149" s="57"/>
      <c r="KKZ149" s="56"/>
      <c r="KLA149" s="59"/>
      <c r="KLB149" s="60"/>
      <c r="KLC149" s="61"/>
      <c r="KLD149" s="83"/>
      <c r="KLE149" s="57"/>
      <c r="KLF149" s="56"/>
      <c r="KLG149" s="59"/>
      <c r="KLH149" s="60"/>
      <c r="KLI149" s="61"/>
      <c r="KLJ149" s="83"/>
      <c r="KLK149" s="57"/>
      <c r="KLL149" s="56"/>
      <c r="KLM149" s="59"/>
      <c r="KLN149" s="60"/>
      <c r="KLO149" s="61"/>
      <c r="KLP149" s="83"/>
      <c r="KLQ149" s="57"/>
      <c r="KLR149" s="56"/>
      <c r="KLS149" s="59"/>
      <c r="KLT149" s="60"/>
      <c r="KLU149" s="61"/>
      <c r="KLV149" s="83"/>
      <c r="KLW149" s="57"/>
      <c r="KLX149" s="56"/>
      <c r="KLY149" s="59"/>
      <c r="KLZ149" s="60"/>
      <c r="KMA149" s="61"/>
      <c r="KMB149" s="83"/>
      <c r="KMC149" s="57"/>
      <c r="KMD149" s="56"/>
      <c r="KME149" s="59"/>
      <c r="KMF149" s="60"/>
      <c r="KMG149" s="61"/>
      <c r="KMH149" s="83"/>
      <c r="KMI149" s="57"/>
      <c r="KMJ149" s="56"/>
      <c r="KMK149" s="59"/>
      <c r="KML149" s="60"/>
      <c r="KMM149" s="61"/>
      <c r="KMN149" s="83"/>
      <c r="KMO149" s="57"/>
      <c r="KMP149" s="56"/>
      <c r="KMQ149" s="59"/>
      <c r="KMR149" s="60"/>
      <c r="KMS149" s="61"/>
      <c r="KMT149" s="83"/>
      <c r="KMU149" s="57"/>
      <c r="KMV149" s="56"/>
      <c r="KMW149" s="59"/>
      <c r="KMX149" s="60"/>
      <c r="KMY149" s="61"/>
      <c r="KMZ149" s="83"/>
      <c r="KNA149" s="57"/>
      <c r="KNB149" s="56"/>
      <c r="KNC149" s="59"/>
      <c r="KND149" s="60"/>
      <c r="KNE149" s="61"/>
      <c r="KNF149" s="83"/>
      <c r="KNG149" s="57"/>
      <c r="KNH149" s="56"/>
      <c r="KNI149" s="59"/>
      <c r="KNJ149" s="60"/>
      <c r="KNK149" s="61"/>
      <c r="KNL149" s="83"/>
      <c r="KNM149" s="57"/>
      <c r="KNN149" s="56"/>
      <c r="KNO149" s="59"/>
      <c r="KNP149" s="60"/>
      <c r="KNQ149" s="61"/>
      <c r="KNR149" s="83"/>
      <c r="KNS149" s="57"/>
      <c r="KNT149" s="56"/>
      <c r="KNU149" s="59"/>
      <c r="KNV149" s="60"/>
      <c r="KNW149" s="61"/>
      <c r="KNX149" s="83"/>
      <c r="KNY149" s="57"/>
      <c r="KNZ149" s="56"/>
      <c r="KOA149" s="59"/>
      <c r="KOB149" s="60"/>
      <c r="KOC149" s="61"/>
      <c r="KOD149" s="83"/>
      <c r="KOE149" s="57"/>
      <c r="KOF149" s="56"/>
      <c r="KOG149" s="59"/>
      <c r="KOH149" s="60"/>
      <c r="KOI149" s="61"/>
      <c r="KOJ149" s="83"/>
      <c r="KOK149" s="57"/>
      <c r="KOL149" s="56"/>
      <c r="KOM149" s="59"/>
      <c r="KON149" s="60"/>
      <c r="KOO149" s="61"/>
      <c r="KOP149" s="83"/>
      <c r="KOQ149" s="57"/>
      <c r="KOR149" s="56"/>
      <c r="KOS149" s="59"/>
      <c r="KOT149" s="60"/>
      <c r="KOU149" s="61"/>
      <c r="KOV149" s="83"/>
      <c r="KOW149" s="57"/>
      <c r="KOX149" s="56"/>
      <c r="KOY149" s="59"/>
      <c r="KOZ149" s="60"/>
      <c r="KPA149" s="61"/>
      <c r="KPB149" s="83"/>
      <c r="KPC149" s="57"/>
      <c r="KPD149" s="56"/>
      <c r="KPE149" s="59"/>
      <c r="KPF149" s="60"/>
      <c r="KPG149" s="61"/>
      <c r="KPH149" s="83"/>
      <c r="KPI149" s="57"/>
      <c r="KPJ149" s="56"/>
      <c r="KPK149" s="59"/>
      <c r="KPL149" s="60"/>
      <c r="KPM149" s="61"/>
      <c r="KPN149" s="83"/>
      <c r="KPO149" s="57"/>
      <c r="KPP149" s="56"/>
      <c r="KPQ149" s="59"/>
      <c r="KPR149" s="60"/>
      <c r="KPS149" s="61"/>
      <c r="KPT149" s="83"/>
      <c r="KPU149" s="57"/>
      <c r="KPV149" s="56"/>
      <c r="KPW149" s="59"/>
      <c r="KPX149" s="60"/>
      <c r="KPY149" s="61"/>
      <c r="KPZ149" s="83"/>
      <c r="KQA149" s="57"/>
      <c r="KQB149" s="56"/>
      <c r="KQC149" s="59"/>
      <c r="KQD149" s="60"/>
      <c r="KQE149" s="61"/>
      <c r="KQF149" s="83"/>
      <c r="KQG149" s="57"/>
      <c r="KQH149" s="56"/>
      <c r="KQI149" s="59"/>
      <c r="KQJ149" s="60"/>
      <c r="KQK149" s="61"/>
      <c r="KQL149" s="83"/>
      <c r="KQM149" s="57"/>
      <c r="KQN149" s="56"/>
      <c r="KQO149" s="59"/>
      <c r="KQP149" s="60"/>
      <c r="KQQ149" s="61"/>
      <c r="KQR149" s="83"/>
      <c r="KQS149" s="57"/>
      <c r="KQT149" s="56"/>
      <c r="KQU149" s="59"/>
      <c r="KQV149" s="60"/>
      <c r="KQW149" s="61"/>
      <c r="KQX149" s="83"/>
      <c r="KQY149" s="57"/>
      <c r="KQZ149" s="56"/>
      <c r="KRA149" s="59"/>
      <c r="KRB149" s="60"/>
      <c r="KRC149" s="61"/>
      <c r="KRD149" s="83"/>
      <c r="KRE149" s="57"/>
      <c r="KRF149" s="56"/>
      <c r="KRG149" s="59"/>
      <c r="KRH149" s="60"/>
      <c r="KRI149" s="61"/>
      <c r="KRJ149" s="83"/>
      <c r="KRK149" s="57"/>
      <c r="KRL149" s="56"/>
      <c r="KRM149" s="59"/>
      <c r="KRN149" s="60"/>
      <c r="KRO149" s="61"/>
      <c r="KRP149" s="83"/>
      <c r="KRQ149" s="57"/>
      <c r="KRR149" s="56"/>
      <c r="KRS149" s="59"/>
      <c r="KRT149" s="60"/>
      <c r="KRU149" s="61"/>
      <c r="KRV149" s="83"/>
      <c r="KRW149" s="57"/>
      <c r="KRX149" s="56"/>
      <c r="KRY149" s="59"/>
      <c r="KRZ149" s="60"/>
      <c r="KSA149" s="61"/>
      <c r="KSB149" s="83"/>
      <c r="KSC149" s="57"/>
      <c r="KSD149" s="56"/>
      <c r="KSE149" s="59"/>
      <c r="KSF149" s="60"/>
      <c r="KSG149" s="61"/>
      <c r="KSH149" s="83"/>
      <c r="KSI149" s="57"/>
      <c r="KSJ149" s="56"/>
      <c r="KSK149" s="59"/>
      <c r="KSL149" s="60"/>
      <c r="KSM149" s="61"/>
      <c r="KSN149" s="83"/>
      <c r="KSO149" s="57"/>
      <c r="KSP149" s="56"/>
      <c r="KSQ149" s="59"/>
      <c r="KSR149" s="60"/>
      <c r="KSS149" s="61"/>
      <c r="KST149" s="83"/>
      <c r="KSU149" s="57"/>
      <c r="KSV149" s="56"/>
      <c r="KSW149" s="59"/>
      <c r="KSX149" s="60"/>
      <c r="KSY149" s="61"/>
      <c r="KSZ149" s="83"/>
      <c r="KTA149" s="57"/>
      <c r="KTB149" s="56"/>
      <c r="KTC149" s="59"/>
      <c r="KTD149" s="60"/>
      <c r="KTE149" s="61"/>
      <c r="KTF149" s="83"/>
      <c r="KTG149" s="57"/>
      <c r="KTH149" s="56"/>
      <c r="KTI149" s="59"/>
      <c r="KTJ149" s="60"/>
      <c r="KTK149" s="61"/>
      <c r="KTL149" s="83"/>
      <c r="KTM149" s="57"/>
      <c r="KTN149" s="56"/>
      <c r="KTO149" s="59"/>
      <c r="KTP149" s="60"/>
      <c r="KTQ149" s="61"/>
      <c r="KTR149" s="83"/>
      <c r="KTS149" s="57"/>
      <c r="KTT149" s="56"/>
      <c r="KTU149" s="59"/>
      <c r="KTV149" s="60"/>
      <c r="KTW149" s="61"/>
      <c r="KTX149" s="83"/>
      <c r="KTY149" s="57"/>
      <c r="KTZ149" s="56"/>
      <c r="KUA149" s="59"/>
      <c r="KUB149" s="60"/>
      <c r="KUC149" s="61"/>
      <c r="KUD149" s="83"/>
      <c r="KUE149" s="57"/>
      <c r="KUF149" s="56"/>
      <c r="KUG149" s="59"/>
      <c r="KUH149" s="60"/>
      <c r="KUI149" s="61"/>
      <c r="KUJ149" s="83"/>
      <c r="KUK149" s="57"/>
      <c r="KUL149" s="56"/>
      <c r="KUM149" s="59"/>
      <c r="KUN149" s="60"/>
      <c r="KUO149" s="61"/>
      <c r="KUP149" s="83"/>
      <c r="KUQ149" s="57"/>
      <c r="KUR149" s="56"/>
      <c r="KUS149" s="59"/>
      <c r="KUT149" s="60"/>
      <c r="KUU149" s="61"/>
      <c r="KUV149" s="83"/>
      <c r="KUW149" s="57"/>
      <c r="KUX149" s="56"/>
      <c r="KUY149" s="59"/>
      <c r="KUZ149" s="60"/>
      <c r="KVA149" s="61"/>
      <c r="KVB149" s="83"/>
      <c r="KVC149" s="57"/>
      <c r="KVD149" s="56"/>
      <c r="KVE149" s="59"/>
      <c r="KVF149" s="60"/>
      <c r="KVG149" s="61"/>
      <c r="KVH149" s="83"/>
      <c r="KVI149" s="57"/>
      <c r="KVJ149" s="56"/>
      <c r="KVK149" s="59"/>
      <c r="KVL149" s="60"/>
      <c r="KVM149" s="61"/>
      <c r="KVN149" s="83"/>
      <c r="KVO149" s="57"/>
      <c r="KVP149" s="56"/>
      <c r="KVQ149" s="59"/>
      <c r="KVR149" s="60"/>
      <c r="KVS149" s="61"/>
      <c r="KVT149" s="83"/>
      <c r="KVU149" s="57"/>
      <c r="KVV149" s="56"/>
      <c r="KVW149" s="59"/>
      <c r="KVX149" s="60"/>
      <c r="KVY149" s="61"/>
      <c r="KVZ149" s="83"/>
      <c r="KWA149" s="57"/>
      <c r="KWB149" s="56"/>
      <c r="KWC149" s="59"/>
      <c r="KWD149" s="60"/>
      <c r="KWE149" s="61"/>
      <c r="KWF149" s="83"/>
      <c r="KWG149" s="57"/>
      <c r="KWH149" s="56"/>
      <c r="KWI149" s="59"/>
      <c r="KWJ149" s="60"/>
      <c r="KWK149" s="61"/>
      <c r="KWL149" s="83"/>
      <c r="KWM149" s="57"/>
      <c r="KWN149" s="56"/>
      <c r="KWO149" s="59"/>
      <c r="KWP149" s="60"/>
      <c r="KWQ149" s="61"/>
      <c r="KWR149" s="83"/>
      <c r="KWS149" s="57"/>
      <c r="KWT149" s="56"/>
      <c r="KWU149" s="59"/>
      <c r="KWV149" s="60"/>
      <c r="KWW149" s="61"/>
      <c r="KWX149" s="83"/>
      <c r="KWY149" s="57"/>
      <c r="KWZ149" s="56"/>
      <c r="KXA149" s="59"/>
      <c r="KXB149" s="60"/>
      <c r="KXC149" s="61"/>
      <c r="KXD149" s="83"/>
      <c r="KXE149" s="57"/>
      <c r="KXF149" s="56"/>
      <c r="KXG149" s="59"/>
      <c r="KXH149" s="60"/>
      <c r="KXI149" s="61"/>
      <c r="KXJ149" s="83"/>
      <c r="KXK149" s="57"/>
      <c r="KXL149" s="56"/>
      <c r="KXM149" s="59"/>
      <c r="KXN149" s="60"/>
      <c r="KXO149" s="61"/>
      <c r="KXP149" s="83"/>
      <c r="KXQ149" s="57"/>
      <c r="KXR149" s="56"/>
      <c r="KXS149" s="59"/>
      <c r="KXT149" s="60"/>
      <c r="KXU149" s="61"/>
      <c r="KXV149" s="83"/>
      <c r="KXW149" s="57"/>
      <c r="KXX149" s="56"/>
      <c r="KXY149" s="59"/>
      <c r="KXZ149" s="60"/>
      <c r="KYA149" s="61"/>
      <c r="KYB149" s="83"/>
      <c r="KYC149" s="57"/>
      <c r="KYD149" s="56"/>
      <c r="KYE149" s="59"/>
      <c r="KYF149" s="60"/>
      <c r="KYG149" s="61"/>
      <c r="KYH149" s="83"/>
      <c r="KYI149" s="57"/>
      <c r="KYJ149" s="56"/>
      <c r="KYK149" s="59"/>
      <c r="KYL149" s="60"/>
      <c r="KYM149" s="61"/>
      <c r="KYN149" s="83"/>
      <c r="KYO149" s="57"/>
      <c r="KYP149" s="56"/>
      <c r="KYQ149" s="59"/>
      <c r="KYR149" s="60"/>
      <c r="KYS149" s="61"/>
      <c r="KYT149" s="83"/>
      <c r="KYU149" s="57"/>
      <c r="KYV149" s="56"/>
      <c r="KYW149" s="59"/>
      <c r="KYX149" s="60"/>
      <c r="KYY149" s="61"/>
      <c r="KYZ149" s="83"/>
      <c r="KZA149" s="57"/>
      <c r="KZB149" s="56"/>
      <c r="KZC149" s="59"/>
      <c r="KZD149" s="60"/>
      <c r="KZE149" s="61"/>
      <c r="KZF149" s="83"/>
      <c r="KZG149" s="57"/>
      <c r="KZH149" s="56"/>
      <c r="KZI149" s="59"/>
      <c r="KZJ149" s="60"/>
      <c r="KZK149" s="61"/>
      <c r="KZL149" s="83"/>
      <c r="KZM149" s="57"/>
      <c r="KZN149" s="56"/>
      <c r="KZO149" s="59"/>
      <c r="KZP149" s="60"/>
      <c r="KZQ149" s="61"/>
      <c r="KZR149" s="83"/>
      <c r="KZS149" s="57"/>
      <c r="KZT149" s="56"/>
      <c r="KZU149" s="59"/>
      <c r="KZV149" s="60"/>
      <c r="KZW149" s="61"/>
      <c r="KZX149" s="83"/>
      <c r="KZY149" s="57"/>
      <c r="KZZ149" s="56"/>
      <c r="LAA149" s="59"/>
      <c r="LAB149" s="60"/>
      <c r="LAC149" s="61"/>
      <c r="LAD149" s="83"/>
      <c r="LAE149" s="57"/>
      <c r="LAF149" s="56"/>
      <c r="LAG149" s="59"/>
      <c r="LAH149" s="60"/>
      <c r="LAI149" s="61"/>
      <c r="LAJ149" s="83"/>
      <c r="LAK149" s="57"/>
      <c r="LAL149" s="56"/>
      <c r="LAM149" s="59"/>
      <c r="LAN149" s="60"/>
      <c r="LAO149" s="61"/>
      <c r="LAP149" s="83"/>
      <c r="LAQ149" s="57"/>
      <c r="LAR149" s="56"/>
      <c r="LAS149" s="59"/>
      <c r="LAT149" s="60"/>
      <c r="LAU149" s="61"/>
      <c r="LAV149" s="83"/>
      <c r="LAW149" s="57"/>
      <c r="LAX149" s="56"/>
      <c r="LAY149" s="59"/>
      <c r="LAZ149" s="60"/>
      <c r="LBA149" s="61"/>
      <c r="LBB149" s="83"/>
      <c r="LBC149" s="57"/>
      <c r="LBD149" s="56"/>
      <c r="LBE149" s="59"/>
      <c r="LBF149" s="60"/>
      <c r="LBG149" s="61"/>
      <c r="LBH149" s="83"/>
      <c r="LBI149" s="57"/>
      <c r="LBJ149" s="56"/>
      <c r="LBK149" s="59"/>
      <c r="LBL149" s="60"/>
      <c r="LBM149" s="61"/>
      <c r="LBN149" s="83"/>
      <c r="LBO149" s="57"/>
      <c r="LBP149" s="56"/>
      <c r="LBQ149" s="59"/>
      <c r="LBR149" s="60"/>
      <c r="LBS149" s="61"/>
      <c r="LBT149" s="83"/>
      <c r="LBU149" s="57"/>
      <c r="LBV149" s="56"/>
      <c r="LBW149" s="59"/>
      <c r="LBX149" s="60"/>
      <c r="LBY149" s="61"/>
      <c r="LBZ149" s="83"/>
      <c r="LCA149" s="57"/>
      <c r="LCB149" s="56"/>
      <c r="LCC149" s="59"/>
      <c r="LCD149" s="60"/>
      <c r="LCE149" s="61"/>
      <c r="LCF149" s="83"/>
      <c r="LCG149" s="57"/>
      <c r="LCH149" s="56"/>
      <c r="LCI149" s="59"/>
      <c r="LCJ149" s="60"/>
      <c r="LCK149" s="61"/>
      <c r="LCL149" s="83"/>
      <c r="LCM149" s="57"/>
      <c r="LCN149" s="56"/>
      <c r="LCO149" s="59"/>
      <c r="LCP149" s="60"/>
      <c r="LCQ149" s="61"/>
      <c r="LCR149" s="83"/>
      <c r="LCS149" s="57"/>
      <c r="LCT149" s="56"/>
      <c r="LCU149" s="59"/>
      <c r="LCV149" s="60"/>
      <c r="LCW149" s="61"/>
      <c r="LCX149" s="83"/>
      <c r="LCY149" s="57"/>
      <c r="LCZ149" s="56"/>
      <c r="LDA149" s="59"/>
      <c r="LDB149" s="60"/>
      <c r="LDC149" s="61"/>
      <c r="LDD149" s="83"/>
      <c r="LDE149" s="57"/>
      <c r="LDF149" s="56"/>
      <c r="LDG149" s="59"/>
      <c r="LDH149" s="60"/>
      <c r="LDI149" s="61"/>
      <c r="LDJ149" s="83"/>
      <c r="LDK149" s="57"/>
      <c r="LDL149" s="56"/>
      <c r="LDM149" s="59"/>
      <c r="LDN149" s="60"/>
      <c r="LDO149" s="61"/>
      <c r="LDP149" s="83"/>
      <c r="LDQ149" s="57"/>
      <c r="LDR149" s="56"/>
      <c r="LDS149" s="59"/>
      <c r="LDT149" s="60"/>
      <c r="LDU149" s="61"/>
      <c r="LDV149" s="83"/>
      <c r="LDW149" s="57"/>
      <c r="LDX149" s="56"/>
      <c r="LDY149" s="59"/>
      <c r="LDZ149" s="60"/>
      <c r="LEA149" s="61"/>
      <c r="LEB149" s="83"/>
      <c r="LEC149" s="57"/>
      <c r="LED149" s="56"/>
      <c r="LEE149" s="59"/>
      <c r="LEF149" s="60"/>
      <c r="LEG149" s="61"/>
      <c r="LEH149" s="83"/>
      <c r="LEI149" s="57"/>
      <c r="LEJ149" s="56"/>
      <c r="LEK149" s="59"/>
      <c r="LEL149" s="60"/>
      <c r="LEM149" s="61"/>
      <c r="LEN149" s="83"/>
      <c r="LEO149" s="57"/>
      <c r="LEP149" s="56"/>
      <c r="LEQ149" s="59"/>
      <c r="LER149" s="60"/>
      <c r="LES149" s="61"/>
      <c r="LET149" s="83"/>
      <c r="LEU149" s="57"/>
      <c r="LEV149" s="56"/>
      <c r="LEW149" s="59"/>
      <c r="LEX149" s="60"/>
      <c r="LEY149" s="61"/>
      <c r="LEZ149" s="83"/>
      <c r="LFA149" s="57"/>
      <c r="LFB149" s="56"/>
      <c r="LFC149" s="59"/>
      <c r="LFD149" s="60"/>
      <c r="LFE149" s="61"/>
      <c r="LFF149" s="83"/>
      <c r="LFG149" s="57"/>
      <c r="LFH149" s="56"/>
      <c r="LFI149" s="59"/>
      <c r="LFJ149" s="60"/>
      <c r="LFK149" s="61"/>
      <c r="LFL149" s="83"/>
      <c r="LFM149" s="57"/>
      <c r="LFN149" s="56"/>
      <c r="LFO149" s="59"/>
      <c r="LFP149" s="60"/>
      <c r="LFQ149" s="61"/>
      <c r="LFR149" s="83"/>
      <c r="LFS149" s="57"/>
      <c r="LFT149" s="56"/>
      <c r="LFU149" s="59"/>
      <c r="LFV149" s="60"/>
      <c r="LFW149" s="61"/>
      <c r="LFX149" s="83"/>
      <c r="LFY149" s="57"/>
      <c r="LFZ149" s="56"/>
      <c r="LGA149" s="59"/>
      <c r="LGB149" s="60"/>
      <c r="LGC149" s="61"/>
      <c r="LGD149" s="83"/>
      <c r="LGE149" s="57"/>
      <c r="LGF149" s="56"/>
      <c r="LGG149" s="59"/>
      <c r="LGH149" s="60"/>
      <c r="LGI149" s="61"/>
      <c r="LGJ149" s="83"/>
      <c r="LGK149" s="57"/>
      <c r="LGL149" s="56"/>
      <c r="LGM149" s="59"/>
      <c r="LGN149" s="60"/>
      <c r="LGO149" s="61"/>
      <c r="LGP149" s="83"/>
      <c r="LGQ149" s="57"/>
      <c r="LGR149" s="56"/>
      <c r="LGS149" s="59"/>
      <c r="LGT149" s="60"/>
      <c r="LGU149" s="61"/>
      <c r="LGV149" s="83"/>
      <c r="LGW149" s="57"/>
      <c r="LGX149" s="56"/>
      <c r="LGY149" s="59"/>
      <c r="LGZ149" s="60"/>
      <c r="LHA149" s="61"/>
      <c r="LHB149" s="83"/>
      <c r="LHC149" s="57"/>
      <c r="LHD149" s="56"/>
      <c r="LHE149" s="59"/>
      <c r="LHF149" s="60"/>
      <c r="LHG149" s="61"/>
      <c r="LHH149" s="83"/>
      <c r="LHI149" s="57"/>
      <c r="LHJ149" s="56"/>
      <c r="LHK149" s="59"/>
      <c r="LHL149" s="60"/>
      <c r="LHM149" s="61"/>
      <c r="LHN149" s="83"/>
      <c r="LHO149" s="57"/>
      <c r="LHP149" s="56"/>
      <c r="LHQ149" s="59"/>
      <c r="LHR149" s="60"/>
      <c r="LHS149" s="61"/>
      <c r="LHT149" s="83"/>
      <c r="LHU149" s="57"/>
      <c r="LHV149" s="56"/>
      <c r="LHW149" s="59"/>
      <c r="LHX149" s="60"/>
      <c r="LHY149" s="61"/>
      <c r="LHZ149" s="83"/>
      <c r="LIA149" s="57"/>
      <c r="LIB149" s="56"/>
      <c r="LIC149" s="59"/>
      <c r="LID149" s="60"/>
      <c r="LIE149" s="61"/>
      <c r="LIF149" s="83"/>
      <c r="LIG149" s="57"/>
      <c r="LIH149" s="56"/>
      <c r="LII149" s="59"/>
      <c r="LIJ149" s="60"/>
      <c r="LIK149" s="61"/>
      <c r="LIL149" s="83"/>
      <c r="LIM149" s="57"/>
      <c r="LIN149" s="56"/>
      <c r="LIO149" s="59"/>
      <c r="LIP149" s="60"/>
      <c r="LIQ149" s="61"/>
      <c r="LIR149" s="83"/>
      <c r="LIS149" s="57"/>
      <c r="LIT149" s="56"/>
      <c r="LIU149" s="59"/>
      <c r="LIV149" s="60"/>
      <c r="LIW149" s="61"/>
      <c r="LIX149" s="83"/>
      <c r="LIY149" s="57"/>
      <c r="LIZ149" s="56"/>
      <c r="LJA149" s="59"/>
      <c r="LJB149" s="60"/>
      <c r="LJC149" s="61"/>
      <c r="LJD149" s="83"/>
      <c r="LJE149" s="57"/>
      <c r="LJF149" s="56"/>
      <c r="LJG149" s="59"/>
      <c r="LJH149" s="60"/>
      <c r="LJI149" s="61"/>
      <c r="LJJ149" s="83"/>
      <c r="LJK149" s="57"/>
      <c r="LJL149" s="56"/>
      <c r="LJM149" s="59"/>
      <c r="LJN149" s="60"/>
      <c r="LJO149" s="61"/>
      <c r="LJP149" s="83"/>
      <c r="LJQ149" s="57"/>
      <c r="LJR149" s="56"/>
      <c r="LJS149" s="59"/>
      <c r="LJT149" s="60"/>
      <c r="LJU149" s="61"/>
      <c r="LJV149" s="83"/>
      <c r="LJW149" s="57"/>
      <c r="LJX149" s="56"/>
      <c r="LJY149" s="59"/>
      <c r="LJZ149" s="60"/>
      <c r="LKA149" s="61"/>
      <c r="LKB149" s="83"/>
      <c r="LKC149" s="57"/>
      <c r="LKD149" s="56"/>
      <c r="LKE149" s="59"/>
      <c r="LKF149" s="60"/>
      <c r="LKG149" s="61"/>
      <c r="LKH149" s="83"/>
      <c r="LKI149" s="57"/>
      <c r="LKJ149" s="56"/>
      <c r="LKK149" s="59"/>
      <c r="LKL149" s="60"/>
      <c r="LKM149" s="61"/>
      <c r="LKN149" s="83"/>
      <c r="LKO149" s="57"/>
      <c r="LKP149" s="56"/>
      <c r="LKQ149" s="59"/>
      <c r="LKR149" s="60"/>
      <c r="LKS149" s="61"/>
      <c r="LKT149" s="83"/>
      <c r="LKU149" s="57"/>
      <c r="LKV149" s="56"/>
      <c r="LKW149" s="59"/>
      <c r="LKX149" s="60"/>
      <c r="LKY149" s="61"/>
      <c r="LKZ149" s="83"/>
      <c r="LLA149" s="57"/>
      <c r="LLB149" s="56"/>
      <c r="LLC149" s="59"/>
      <c r="LLD149" s="60"/>
      <c r="LLE149" s="61"/>
      <c r="LLF149" s="83"/>
      <c r="LLG149" s="57"/>
      <c r="LLH149" s="56"/>
      <c r="LLI149" s="59"/>
      <c r="LLJ149" s="60"/>
      <c r="LLK149" s="61"/>
      <c r="LLL149" s="83"/>
      <c r="LLM149" s="57"/>
      <c r="LLN149" s="56"/>
      <c r="LLO149" s="59"/>
      <c r="LLP149" s="60"/>
      <c r="LLQ149" s="61"/>
      <c r="LLR149" s="83"/>
      <c r="LLS149" s="57"/>
      <c r="LLT149" s="56"/>
      <c r="LLU149" s="59"/>
      <c r="LLV149" s="60"/>
      <c r="LLW149" s="61"/>
      <c r="LLX149" s="83"/>
      <c r="LLY149" s="57"/>
      <c r="LLZ149" s="56"/>
      <c r="LMA149" s="59"/>
      <c r="LMB149" s="60"/>
      <c r="LMC149" s="61"/>
      <c r="LMD149" s="83"/>
      <c r="LME149" s="57"/>
      <c r="LMF149" s="56"/>
      <c r="LMG149" s="59"/>
      <c r="LMH149" s="60"/>
      <c r="LMI149" s="61"/>
      <c r="LMJ149" s="83"/>
      <c r="LMK149" s="57"/>
      <c r="LML149" s="56"/>
      <c r="LMM149" s="59"/>
      <c r="LMN149" s="60"/>
      <c r="LMO149" s="61"/>
      <c r="LMP149" s="83"/>
      <c r="LMQ149" s="57"/>
      <c r="LMR149" s="56"/>
      <c r="LMS149" s="59"/>
      <c r="LMT149" s="60"/>
      <c r="LMU149" s="61"/>
      <c r="LMV149" s="83"/>
      <c r="LMW149" s="57"/>
      <c r="LMX149" s="56"/>
      <c r="LMY149" s="59"/>
      <c r="LMZ149" s="60"/>
      <c r="LNA149" s="61"/>
      <c r="LNB149" s="83"/>
      <c r="LNC149" s="57"/>
      <c r="LND149" s="56"/>
      <c r="LNE149" s="59"/>
      <c r="LNF149" s="60"/>
      <c r="LNG149" s="61"/>
      <c r="LNH149" s="83"/>
      <c r="LNI149" s="57"/>
      <c r="LNJ149" s="56"/>
      <c r="LNK149" s="59"/>
      <c r="LNL149" s="60"/>
      <c r="LNM149" s="61"/>
      <c r="LNN149" s="83"/>
      <c r="LNO149" s="57"/>
      <c r="LNP149" s="56"/>
      <c r="LNQ149" s="59"/>
      <c r="LNR149" s="60"/>
      <c r="LNS149" s="61"/>
      <c r="LNT149" s="83"/>
      <c r="LNU149" s="57"/>
      <c r="LNV149" s="56"/>
      <c r="LNW149" s="59"/>
      <c r="LNX149" s="60"/>
      <c r="LNY149" s="61"/>
      <c r="LNZ149" s="83"/>
      <c r="LOA149" s="57"/>
      <c r="LOB149" s="56"/>
      <c r="LOC149" s="59"/>
      <c r="LOD149" s="60"/>
      <c r="LOE149" s="61"/>
      <c r="LOF149" s="83"/>
      <c r="LOG149" s="57"/>
      <c r="LOH149" s="56"/>
      <c r="LOI149" s="59"/>
      <c r="LOJ149" s="60"/>
      <c r="LOK149" s="61"/>
      <c r="LOL149" s="83"/>
      <c r="LOM149" s="57"/>
      <c r="LON149" s="56"/>
      <c r="LOO149" s="59"/>
      <c r="LOP149" s="60"/>
      <c r="LOQ149" s="61"/>
      <c r="LOR149" s="83"/>
      <c r="LOS149" s="57"/>
      <c r="LOT149" s="56"/>
      <c r="LOU149" s="59"/>
      <c r="LOV149" s="60"/>
      <c r="LOW149" s="61"/>
      <c r="LOX149" s="83"/>
      <c r="LOY149" s="57"/>
      <c r="LOZ149" s="56"/>
      <c r="LPA149" s="59"/>
      <c r="LPB149" s="60"/>
      <c r="LPC149" s="61"/>
      <c r="LPD149" s="83"/>
      <c r="LPE149" s="57"/>
      <c r="LPF149" s="56"/>
      <c r="LPG149" s="59"/>
      <c r="LPH149" s="60"/>
      <c r="LPI149" s="61"/>
      <c r="LPJ149" s="83"/>
      <c r="LPK149" s="57"/>
      <c r="LPL149" s="56"/>
      <c r="LPM149" s="59"/>
      <c r="LPN149" s="60"/>
      <c r="LPO149" s="61"/>
      <c r="LPP149" s="83"/>
      <c r="LPQ149" s="57"/>
      <c r="LPR149" s="56"/>
      <c r="LPS149" s="59"/>
      <c r="LPT149" s="60"/>
      <c r="LPU149" s="61"/>
      <c r="LPV149" s="83"/>
      <c r="LPW149" s="57"/>
      <c r="LPX149" s="56"/>
      <c r="LPY149" s="59"/>
      <c r="LPZ149" s="60"/>
      <c r="LQA149" s="61"/>
      <c r="LQB149" s="83"/>
      <c r="LQC149" s="57"/>
      <c r="LQD149" s="56"/>
      <c r="LQE149" s="59"/>
      <c r="LQF149" s="60"/>
      <c r="LQG149" s="61"/>
      <c r="LQH149" s="83"/>
      <c r="LQI149" s="57"/>
      <c r="LQJ149" s="56"/>
      <c r="LQK149" s="59"/>
      <c r="LQL149" s="60"/>
      <c r="LQM149" s="61"/>
      <c r="LQN149" s="83"/>
      <c r="LQO149" s="57"/>
      <c r="LQP149" s="56"/>
      <c r="LQQ149" s="59"/>
      <c r="LQR149" s="60"/>
      <c r="LQS149" s="61"/>
      <c r="LQT149" s="83"/>
      <c r="LQU149" s="57"/>
      <c r="LQV149" s="56"/>
      <c r="LQW149" s="59"/>
      <c r="LQX149" s="60"/>
      <c r="LQY149" s="61"/>
      <c r="LQZ149" s="83"/>
      <c r="LRA149" s="57"/>
      <c r="LRB149" s="56"/>
      <c r="LRC149" s="59"/>
      <c r="LRD149" s="60"/>
      <c r="LRE149" s="61"/>
      <c r="LRF149" s="83"/>
      <c r="LRG149" s="57"/>
      <c r="LRH149" s="56"/>
      <c r="LRI149" s="59"/>
      <c r="LRJ149" s="60"/>
      <c r="LRK149" s="61"/>
      <c r="LRL149" s="83"/>
      <c r="LRM149" s="57"/>
      <c r="LRN149" s="56"/>
      <c r="LRO149" s="59"/>
      <c r="LRP149" s="60"/>
      <c r="LRQ149" s="61"/>
      <c r="LRR149" s="83"/>
      <c r="LRS149" s="57"/>
      <c r="LRT149" s="56"/>
      <c r="LRU149" s="59"/>
      <c r="LRV149" s="60"/>
      <c r="LRW149" s="61"/>
      <c r="LRX149" s="83"/>
      <c r="LRY149" s="57"/>
      <c r="LRZ149" s="56"/>
      <c r="LSA149" s="59"/>
      <c r="LSB149" s="60"/>
      <c r="LSC149" s="61"/>
      <c r="LSD149" s="83"/>
      <c r="LSE149" s="57"/>
      <c r="LSF149" s="56"/>
      <c r="LSG149" s="59"/>
      <c r="LSH149" s="60"/>
      <c r="LSI149" s="61"/>
      <c r="LSJ149" s="83"/>
      <c r="LSK149" s="57"/>
      <c r="LSL149" s="56"/>
      <c r="LSM149" s="59"/>
      <c r="LSN149" s="60"/>
      <c r="LSO149" s="61"/>
      <c r="LSP149" s="83"/>
      <c r="LSQ149" s="57"/>
      <c r="LSR149" s="56"/>
      <c r="LSS149" s="59"/>
      <c r="LST149" s="60"/>
      <c r="LSU149" s="61"/>
      <c r="LSV149" s="83"/>
      <c r="LSW149" s="57"/>
      <c r="LSX149" s="56"/>
      <c r="LSY149" s="59"/>
      <c r="LSZ149" s="60"/>
      <c r="LTA149" s="61"/>
      <c r="LTB149" s="83"/>
      <c r="LTC149" s="57"/>
      <c r="LTD149" s="56"/>
      <c r="LTE149" s="59"/>
      <c r="LTF149" s="60"/>
      <c r="LTG149" s="61"/>
      <c r="LTH149" s="83"/>
      <c r="LTI149" s="57"/>
      <c r="LTJ149" s="56"/>
      <c r="LTK149" s="59"/>
      <c r="LTL149" s="60"/>
      <c r="LTM149" s="61"/>
      <c r="LTN149" s="83"/>
      <c r="LTO149" s="57"/>
      <c r="LTP149" s="56"/>
      <c r="LTQ149" s="59"/>
      <c r="LTR149" s="60"/>
      <c r="LTS149" s="61"/>
      <c r="LTT149" s="83"/>
      <c r="LTU149" s="57"/>
      <c r="LTV149" s="56"/>
      <c r="LTW149" s="59"/>
      <c r="LTX149" s="60"/>
      <c r="LTY149" s="61"/>
      <c r="LTZ149" s="83"/>
      <c r="LUA149" s="57"/>
      <c r="LUB149" s="56"/>
      <c r="LUC149" s="59"/>
      <c r="LUD149" s="60"/>
      <c r="LUE149" s="61"/>
      <c r="LUF149" s="83"/>
      <c r="LUG149" s="57"/>
      <c r="LUH149" s="56"/>
      <c r="LUI149" s="59"/>
      <c r="LUJ149" s="60"/>
      <c r="LUK149" s="61"/>
      <c r="LUL149" s="83"/>
      <c r="LUM149" s="57"/>
      <c r="LUN149" s="56"/>
      <c r="LUO149" s="59"/>
      <c r="LUP149" s="60"/>
      <c r="LUQ149" s="61"/>
      <c r="LUR149" s="83"/>
      <c r="LUS149" s="57"/>
      <c r="LUT149" s="56"/>
      <c r="LUU149" s="59"/>
      <c r="LUV149" s="60"/>
      <c r="LUW149" s="61"/>
      <c r="LUX149" s="83"/>
      <c r="LUY149" s="57"/>
      <c r="LUZ149" s="56"/>
      <c r="LVA149" s="59"/>
      <c r="LVB149" s="60"/>
      <c r="LVC149" s="61"/>
      <c r="LVD149" s="83"/>
      <c r="LVE149" s="57"/>
      <c r="LVF149" s="56"/>
      <c r="LVG149" s="59"/>
      <c r="LVH149" s="60"/>
      <c r="LVI149" s="61"/>
      <c r="LVJ149" s="83"/>
      <c r="LVK149" s="57"/>
      <c r="LVL149" s="56"/>
      <c r="LVM149" s="59"/>
      <c r="LVN149" s="60"/>
      <c r="LVO149" s="61"/>
      <c r="LVP149" s="83"/>
      <c r="LVQ149" s="57"/>
      <c r="LVR149" s="56"/>
      <c r="LVS149" s="59"/>
      <c r="LVT149" s="60"/>
      <c r="LVU149" s="61"/>
      <c r="LVV149" s="83"/>
      <c r="LVW149" s="57"/>
      <c r="LVX149" s="56"/>
      <c r="LVY149" s="59"/>
      <c r="LVZ149" s="60"/>
      <c r="LWA149" s="61"/>
      <c r="LWB149" s="83"/>
      <c r="LWC149" s="57"/>
      <c r="LWD149" s="56"/>
      <c r="LWE149" s="59"/>
      <c r="LWF149" s="60"/>
      <c r="LWG149" s="61"/>
      <c r="LWH149" s="83"/>
      <c r="LWI149" s="57"/>
      <c r="LWJ149" s="56"/>
      <c r="LWK149" s="59"/>
      <c r="LWL149" s="60"/>
      <c r="LWM149" s="61"/>
      <c r="LWN149" s="83"/>
      <c r="LWO149" s="57"/>
      <c r="LWP149" s="56"/>
      <c r="LWQ149" s="59"/>
      <c r="LWR149" s="60"/>
      <c r="LWS149" s="61"/>
      <c r="LWT149" s="83"/>
      <c r="LWU149" s="57"/>
      <c r="LWV149" s="56"/>
      <c r="LWW149" s="59"/>
      <c r="LWX149" s="60"/>
      <c r="LWY149" s="61"/>
      <c r="LWZ149" s="83"/>
      <c r="LXA149" s="57"/>
      <c r="LXB149" s="56"/>
      <c r="LXC149" s="59"/>
      <c r="LXD149" s="60"/>
      <c r="LXE149" s="61"/>
      <c r="LXF149" s="83"/>
      <c r="LXG149" s="57"/>
      <c r="LXH149" s="56"/>
      <c r="LXI149" s="59"/>
      <c r="LXJ149" s="60"/>
      <c r="LXK149" s="61"/>
      <c r="LXL149" s="83"/>
      <c r="LXM149" s="57"/>
      <c r="LXN149" s="56"/>
      <c r="LXO149" s="59"/>
      <c r="LXP149" s="60"/>
      <c r="LXQ149" s="61"/>
      <c r="LXR149" s="83"/>
      <c r="LXS149" s="57"/>
      <c r="LXT149" s="56"/>
      <c r="LXU149" s="59"/>
      <c r="LXV149" s="60"/>
      <c r="LXW149" s="61"/>
      <c r="LXX149" s="83"/>
      <c r="LXY149" s="57"/>
      <c r="LXZ149" s="56"/>
      <c r="LYA149" s="59"/>
      <c r="LYB149" s="60"/>
      <c r="LYC149" s="61"/>
      <c r="LYD149" s="83"/>
      <c r="LYE149" s="57"/>
      <c r="LYF149" s="56"/>
      <c r="LYG149" s="59"/>
      <c r="LYH149" s="60"/>
      <c r="LYI149" s="61"/>
      <c r="LYJ149" s="83"/>
      <c r="LYK149" s="57"/>
      <c r="LYL149" s="56"/>
      <c r="LYM149" s="59"/>
      <c r="LYN149" s="60"/>
      <c r="LYO149" s="61"/>
      <c r="LYP149" s="83"/>
      <c r="LYQ149" s="57"/>
      <c r="LYR149" s="56"/>
      <c r="LYS149" s="59"/>
      <c r="LYT149" s="60"/>
      <c r="LYU149" s="61"/>
      <c r="LYV149" s="83"/>
      <c r="LYW149" s="57"/>
      <c r="LYX149" s="56"/>
      <c r="LYY149" s="59"/>
      <c r="LYZ149" s="60"/>
      <c r="LZA149" s="61"/>
      <c r="LZB149" s="83"/>
      <c r="LZC149" s="57"/>
      <c r="LZD149" s="56"/>
      <c r="LZE149" s="59"/>
      <c r="LZF149" s="60"/>
      <c r="LZG149" s="61"/>
      <c r="LZH149" s="83"/>
      <c r="LZI149" s="57"/>
      <c r="LZJ149" s="56"/>
      <c r="LZK149" s="59"/>
      <c r="LZL149" s="60"/>
      <c r="LZM149" s="61"/>
      <c r="LZN149" s="83"/>
      <c r="LZO149" s="57"/>
      <c r="LZP149" s="56"/>
      <c r="LZQ149" s="59"/>
      <c r="LZR149" s="60"/>
      <c r="LZS149" s="61"/>
      <c r="LZT149" s="83"/>
      <c r="LZU149" s="57"/>
      <c r="LZV149" s="56"/>
      <c r="LZW149" s="59"/>
      <c r="LZX149" s="60"/>
      <c r="LZY149" s="61"/>
      <c r="LZZ149" s="83"/>
      <c r="MAA149" s="57"/>
      <c r="MAB149" s="56"/>
      <c r="MAC149" s="59"/>
      <c r="MAD149" s="60"/>
      <c r="MAE149" s="61"/>
      <c r="MAF149" s="83"/>
      <c r="MAG149" s="57"/>
      <c r="MAH149" s="56"/>
      <c r="MAI149" s="59"/>
      <c r="MAJ149" s="60"/>
      <c r="MAK149" s="61"/>
      <c r="MAL149" s="83"/>
      <c r="MAM149" s="57"/>
      <c r="MAN149" s="56"/>
      <c r="MAO149" s="59"/>
      <c r="MAP149" s="60"/>
      <c r="MAQ149" s="61"/>
      <c r="MAR149" s="83"/>
      <c r="MAS149" s="57"/>
      <c r="MAT149" s="56"/>
      <c r="MAU149" s="59"/>
      <c r="MAV149" s="60"/>
      <c r="MAW149" s="61"/>
      <c r="MAX149" s="83"/>
      <c r="MAY149" s="57"/>
      <c r="MAZ149" s="56"/>
      <c r="MBA149" s="59"/>
      <c r="MBB149" s="60"/>
      <c r="MBC149" s="61"/>
      <c r="MBD149" s="83"/>
      <c r="MBE149" s="57"/>
      <c r="MBF149" s="56"/>
      <c r="MBG149" s="59"/>
      <c r="MBH149" s="60"/>
      <c r="MBI149" s="61"/>
      <c r="MBJ149" s="83"/>
      <c r="MBK149" s="57"/>
      <c r="MBL149" s="56"/>
      <c r="MBM149" s="59"/>
      <c r="MBN149" s="60"/>
      <c r="MBO149" s="61"/>
      <c r="MBP149" s="83"/>
      <c r="MBQ149" s="57"/>
      <c r="MBR149" s="56"/>
      <c r="MBS149" s="59"/>
      <c r="MBT149" s="60"/>
      <c r="MBU149" s="61"/>
      <c r="MBV149" s="83"/>
      <c r="MBW149" s="57"/>
      <c r="MBX149" s="56"/>
      <c r="MBY149" s="59"/>
      <c r="MBZ149" s="60"/>
      <c r="MCA149" s="61"/>
      <c r="MCB149" s="83"/>
      <c r="MCC149" s="57"/>
      <c r="MCD149" s="56"/>
      <c r="MCE149" s="59"/>
      <c r="MCF149" s="60"/>
      <c r="MCG149" s="61"/>
      <c r="MCH149" s="83"/>
      <c r="MCI149" s="57"/>
      <c r="MCJ149" s="56"/>
      <c r="MCK149" s="59"/>
      <c r="MCL149" s="60"/>
      <c r="MCM149" s="61"/>
      <c r="MCN149" s="83"/>
      <c r="MCO149" s="57"/>
      <c r="MCP149" s="56"/>
      <c r="MCQ149" s="59"/>
      <c r="MCR149" s="60"/>
      <c r="MCS149" s="61"/>
      <c r="MCT149" s="83"/>
      <c r="MCU149" s="57"/>
      <c r="MCV149" s="56"/>
      <c r="MCW149" s="59"/>
      <c r="MCX149" s="60"/>
      <c r="MCY149" s="61"/>
      <c r="MCZ149" s="83"/>
      <c r="MDA149" s="57"/>
      <c r="MDB149" s="56"/>
      <c r="MDC149" s="59"/>
      <c r="MDD149" s="60"/>
      <c r="MDE149" s="61"/>
      <c r="MDF149" s="83"/>
      <c r="MDG149" s="57"/>
      <c r="MDH149" s="56"/>
      <c r="MDI149" s="59"/>
      <c r="MDJ149" s="60"/>
      <c r="MDK149" s="61"/>
      <c r="MDL149" s="83"/>
      <c r="MDM149" s="57"/>
      <c r="MDN149" s="56"/>
      <c r="MDO149" s="59"/>
      <c r="MDP149" s="60"/>
      <c r="MDQ149" s="61"/>
      <c r="MDR149" s="83"/>
      <c r="MDS149" s="57"/>
      <c r="MDT149" s="56"/>
      <c r="MDU149" s="59"/>
      <c r="MDV149" s="60"/>
      <c r="MDW149" s="61"/>
      <c r="MDX149" s="83"/>
      <c r="MDY149" s="57"/>
      <c r="MDZ149" s="56"/>
      <c r="MEA149" s="59"/>
      <c r="MEB149" s="60"/>
      <c r="MEC149" s="61"/>
      <c r="MED149" s="83"/>
      <c r="MEE149" s="57"/>
      <c r="MEF149" s="56"/>
      <c r="MEG149" s="59"/>
      <c r="MEH149" s="60"/>
      <c r="MEI149" s="61"/>
      <c r="MEJ149" s="83"/>
      <c r="MEK149" s="57"/>
      <c r="MEL149" s="56"/>
      <c r="MEM149" s="59"/>
      <c r="MEN149" s="60"/>
      <c r="MEO149" s="61"/>
      <c r="MEP149" s="83"/>
      <c r="MEQ149" s="57"/>
      <c r="MER149" s="56"/>
      <c r="MES149" s="59"/>
      <c r="MET149" s="60"/>
      <c r="MEU149" s="61"/>
      <c r="MEV149" s="83"/>
      <c r="MEW149" s="57"/>
      <c r="MEX149" s="56"/>
      <c r="MEY149" s="59"/>
      <c r="MEZ149" s="60"/>
      <c r="MFA149" s="61"/>
      <c r="MFB149" s="83"/>
      <c r="MFC149" s="57"/>
      <c r="MFD149" s="56"/>
      <c r="MFE149" s="59"/>
      <c r="MFF149" s="60"/>
      <c r="MFG149" s="61"/>
      <c r="MFH149" s="83"/>
      <c r="MFI149" s="57"/>
      <c r="MFJ149" s="56"/>
      <c r="MFK149" s="59"/>
      <c r="MFL149" s="60"/>
      <c r="MFM149" s="61"/>
      <c r="MFN149" s="83"/>
      <c r="MFO149" s="57"/>
      <c r="MFP149" s="56"/>
      <c r="MFQ149" s="59"/>
      <c r="MFR149" s="60"/>
      <c r="MFS149" s="61"/>
      <c r="MFT149" s="83"/>
      <c r="MFU149" s="57"/>
      <c r="MFV149" s="56"/>
      <c r="MFW149" s="59"/>
      <c r="MFX149" s="60"/>
      <c r="MFY149" s="61"/>
      <c r="MFZ149" s="83"/>
      <c r="MGA149" s="57"/>
      <c r="MGB149" s="56"/>
      <c r="MGC149" s="59"/>
      <c r="MGD149" s="60"/>
      <c r="MGE149" s="61"/>
      <c r="MGF149" s="83"/>
      <c r="MGG149" s="57"/>
      <c r="MGH149" s="56"/>
      <c r="MGI149" s="59"/>
      <c r="MGJ149" s="60"/>
      <c r="MGK149" s="61"/>
      <c r="MGL149" s="83"/>
      <c r="MGM149" s="57"/>
      <c r="MGN149" s="56"/>
      <c r="MGO149" s="59"/>
      <c r="MGP149" s="60"/>
      <c r="MGQ149" s="61"/>
      <c r="MGR149" s="83"/>
      <c r="MGS149" s="57"/>
      <c r="MGT149" s="56"/>
      <c r="MGU149" s="59"/>
      <c r="MGV149" s="60"/>
      <c r="MGW149" s="61"/>
      <c r="MGX149" s="83"/>
      <c r="MGY149" s="57"/>
      <c r="MGZ149" s="56"/>
      <c r="MHA149" s="59"/>
      <c r="MHB149" s="60"/>
      <c r="MHC149" s="61"/>
      <c r="MHD149" s="83"/>
      <c r="MHE149" s="57"/>
      <c r="MHF149" s="56"/>
      <c r="MHG149" s="59"/>
      <c r="MHH149" s="60"/>
      <c r="MHI149" s="61"/>
      <c r="MHJ149" s="83"/>
      <c r="MHK149" s="57"/>
      <c r="MHL149" s="56"/>
      <c r="MHM149" s="59"/>
      <c r="MHN149" s="60"/>
      <c r="MHO149" s="61"/>
      <c r="MHP149" s="83"/>
      <c r="MHQ149" s="57"/>
      <c r="MHR149" s="56"/>
      <c r="MHS149" s="59"/>
      <c r="MHT149" s="60"/>
      <c r="MHU149" s="61"/>
      <c r="MHV149" s="83"/>
      <c r="MHW149" s="57"/>
      <c r="MHX149" s="56"/>
      <c r="MHY149" s="59"/>
      <c r="MHZ149" s="60"/>
      <c r="MIA149" s="61"/>
      <c r="MIB149" s="83"/>
      <c r="MIC149" s="57"/>
      <c r="MID149" s="56"/>
      <c r="MIE149" s="59"/>
      <c r="MIF149" s="60"/>
      <c r="MIG149" s="61"/>
      <c r="MIH149" s="83"/>
      <c r="MII149" s="57"/>
      <c r="MIJ149" s="56"/>
      <c r="MIK149" s="59"/>
      <c r="MIL149" s="60"/>
      <c r="MIM149" s="61"/>
      <c r="MIN149" s="83"/>
      <c r="MIO149" s="57"/>
      <c r="MIP149" s="56"/>
      <c r="MIQ149" s="59"/>
      <c r="MIR149" s="60"/>
      <c r="MIS149" s="61"/>
      <c r="MIT149" s="83"/>
      <c r="MIU149" s="57"/>
      <c r="MIV149" s="56"/>
      <c r="MIW149" s="59"/>
      <c r="MIX149" s="60"/>
      <c r="MIY149" s="61"/>
      <c r="MIZ149" s="83"/>
      <c r="MJA149" s="57"/>
      <c r="MJB149" s="56"/>
      <c r="MJC149" s="59"/>
      <c r="MJD149" s="60"/>
      <c r="MJE149" s="61"/>
      <c r="MJF149" s="83"/>
      <c r="MJG149" s="57"/>
      <c r="MJH149" s="56"/>
      <c r="MJI149" s="59"/>
      <c r="MJJ149" s="60"/>
      <c r="MJK149" s="61"/>
      <c r="MJL149" s="83"/>
      <c r="MJM149" s="57"/>
      <c r="MJN149" s="56"/>
      <c r="MJO149" s="59"/>
      <c r="MJP149" s="60"/>
      <c r="MJQ149" s="61"/>
      <c r="MJR149" s="83"/>
      <c r="MJS149" s="57"/>
      <c r="MJT149" s="56"/>
      <c r="MJU149" s="59"/>
      <c r="MJV149" s="60"/>
      <c r="MJW149" s="61"/>
      <c r="MJX149" s="83"/>
      <c r="MJY149" s="57"/>
      <c r="MJZ149" s="56"/>
      <c r="MKA149" s="59"/>
      <c r="MKB149" s="60"/>
      <c r="MKC149" s="61"/>
      <c r="MKD149" s="83"/>
      <c r="MKE149" s="57"/>
      <c r="MKF149" s="56"/>
      <c r="MKG149" s="59"/>
      <c r="MKH149" s="60"/>
      <c r="MKI149" s="61"/>
      <c r="MKJ149" s="83"/>
      <c r="MKK149" s="57"/>
      <c r="MKL149" s="56"/>
      <c r="MKM149" s="59"/>
      <c r="MKN149" s="60"/>
      <c r="MKO149" s="61"/>
      <c r="MKP149" s="83"/>
      <c r="MKQ149" s="57"/>
      <c r="MKR149" s="56"/>
      <c r="MKS149" s="59"/>
      <c r="MKT149" s="60"/>
      <c r="MKU149" s="61"/>
      <c r="MKV149" s="83"/>
      <c r="MKW149" s="57"/>
      <c r="MKX149" s="56"/>
      <c r="MKY149" s="59"/>
      <c r="MKZ149" s="60"/>
      <c r="MLA149" s="61"/>
      <c r="MLB149" s="83"/>
      <c r="MLC149" s="57"/>
      <c r="MLD149" s="56"/>
      <c r="MLE149" s="59"/>
      <c r="MLF149" s="60"/>
      <c r="MLG149" s="61"/>
      <c r="MLH149" s="83"/>
      <c r="MLI149" s="57"/>
      <c r="MLJ149" s="56"/>
      <c r="MLK149" s="59"/>
      <c r="MLL149" s="60"/>
      <c r="MLM149" s="61"/>
      <c r="MLN149" s="83"/>
      <c r="MLO149" s="57"/>
      <c r="MLP149" s="56"/>
      <c r="MLQ149" s="59"/>
      <c r="MLR149" s="60"/>
      <c r="MLS149" s="61"/>
      <c r="MLT149" s="83"/>
      <c r="MLU149" s="57"/>
      <c r="MLV149" s="56"/>
      <c r="MLW149" s="59"/>
      <c r="MLX149" s="60"/>
      <c r="MLY149" s="61"/>
      <c r="MLZ149" s="83"/>
      <c r="MMA149" s="57"/>
      <c r="MMB149" s="56"/>
      <c r="MMC149" s="59"/>
      <c r="MMD149" s="60"/>
      <c r="MME149" s="61"/>
      <c r="MMF149" s="83"/>
      <c r="MMG149" s="57"/>
      <c r="MMH149" s="56"/>
      <c r="MMI149" s="59"/>
      <c r="MMJ149" s="60"/>
      <c r="MMK149" s="61"/>
      <c r="MML149" s="83"/>
      <c r="MMM149" s="57"/>
      <c r="MMN149" s="56"/>
      <c r="MMO149" s="59"/>
      <c r="MMP149" s="60"/>
      <c r="MMQ149" s="61"/>
      <c r="MMR149" s="83"/>
      <c r="MMS149" s="57"/>
      <c r="MMT149" s="56"/>
      <c r="MMU149" s="59"/>
      <c r="MMV149" s="60"/>
      <c r="MMW149" s="61"/>
      <c r="MMX149" s="83"/>
      <c r="MMY149" s="57"/>
      <c r="MMZ149" s="56"/>
      <c r="MNA149" s="59"/>
      <c r="MNB149" s="60"/>
      <c r="MNC149" s="61"/>
      <c r="MND149" s="83"/>
      <c r="MNE149" s="57"/>
      <c r="MNF149" s="56"/>
      <c r="MNG149" s="59"/>
      <c r="MNH149" s="60"/>
      <c r="MNI149" s="61"/>
      <c r="MNJ149" s="83"/>
      <c r="MNK149" s="57"/>
      <c r="MNL149" s="56"/>
      <c r="MNM149" s="59"/>
      <c r="MNN149" s="60"/>
      <c r="MNO149" s="61"/>
      <c r="MNP149" s="83"/>
      <c r="MNQ149" s="57"/>
      <c r="MNR149" s="56"/>
      <c r="MNS149" s="59"/>
      <c r="MNT149" s="60"/>
      <c r="MNU149" s="61"/>
      <c r="MNV149" s="83"/>
      <c r="MNW149" s="57"/>
      <c r="MNX149" s="56"/>
      <c r="MNY149" s="59"/>
      <c r="MNZ149" s="60"/>
      <c r="MOA149" s="61"/>
      <c r="MOB149" s="83"/>
      <c r="MOC149" s="57"/>
      <c r="MOD149" s="56"/>
      <c r="MOE149" s="59"/>
      <c r="MOF149" s="60"/>
      <c r="MOG149" s="61"/>
      <c r="MOH149" s="83"/>
      <c r="MOI149" s="57"/>
      <c r="MOJ149" s="56"/>
      <c r="MOK149" s="59"/>
      <c r="MOL149" s="60"/>
      <c r="MOM149" s="61"/>
      <c r="MON149" s="83"/>
      <c r="MOO149" s="57"/>
      <c r="MOP149" s="56"/>
      <c r="MOQ149" s="59"/>
      <c r="MOR149" s="60"/>
      <c r="MOS149" s="61"/>
      <c r="MOT149" s="83"/>
      <c r="MOU149" s="57"/>
      <c r="MOV149" s="56"/>
      <c r="MOW149" s="59"/>
      <c r="MOX149" s="60"/>
      <c r="MOY149" s="61"/>
      <c r="MOZ149" s="83"/>
      <c r="MPA149" s="57"/>
      <c r="MPB149" s="56"/>
      <c r="MPC149" s="59"/>
      <c r="MPD149" s="60"/>
      <c r="MPE149" s="61"/>
      <c r="MPF149" s="83"/>
      <c r="MPG149" s="57"/>
      <c r="MPH149" s="56"/>
      <c r="MPI149" s="59"/>
      <c r="MPJ149" s="60"/>
      <c r="MPK149" s="61"/>
      <c r="MPL149" s="83"/>
      <c r="MPM149" s="57"/>
      <c r="MPN149" s="56"/>
      <c r="MPO149" s="59"/>
      <c r="MPP149" s="60"/>
      <c r="MPQ149" s="61"/>
      <c r="MPR149" s="83"/>
      <c r="MPS149" s="57"/>
      <c r="MPT149" s="56"/>
      <c r="MPU149" s="59"/>
      <c r="MPV149" s="60"/>
      <c r="MPW149" s="61"/>
      <c r="MPX149" s="83"/>
      <c r="MPY149" s="57"/>
      <c r="MPZ149" s="56"/>
      <c r="MQA149" s="59"/>
      <c r="MQB149" s="60"/>
      <c r="MQC149" s="61"/>
      <c r="MQD149" s="83"/>
      <c r="MQE149" s="57"/>
      <c r="MQF149" s="56"/>
      <c r="MQG149" s="59"/>
      <c r="MQH149" s="60"/>
      <c r="MQI149" s="61"/>
      <c r="MQJ149" s="83"/>
      <c r="MQK149" s="57"/>
      <c r="MQL149" s="56"/>
      <c r="MQM149" s="59"/>
      <c r="MQN149" s="60"/>
      <c r="MQO149" s="61"/>
      <c r="MQP149" s="83"/>
      <c r="MQQ149" s="57"/>
      <c r="MQR149" s="56"/>
      <c r="MQS149" s="59"/>
      <c r="MQT149" s="60"/>
      <c r="MQU149" s="61"/>
      <c r="MQV149" s="83"/>
      <c r="MQW149" s="57"/>
      <c r="MQX149" s="56"/>
      <c r="MQY149" s="59"/>
      <c r="MQZ149" s="60"/>
      <c r="MRA149" s="61"/>
      <c r="MRB149" s="83"/>
      <c r="MRC149" s="57"/>
      <c r="MRD149" s="56"/>
      <c r="MRE149" s="59"/>
      <c r="MRF149" s="60"/>
      <c r="MRG149" s="61"/>
      <c r="MRH149" s="83"/>
      <c r="MRI149" s="57"/>
      <c r="MRJ149" s="56"/>
      <c r="MRK149" s="59"/>
      <c r="MRL149" s="60"/>
      <c r="MRM149" s="61"/>
      <c r="MRN149" s="83"/>
      <c r="MRO149" s="57"/>
      <c r="MRP149" s="56"/>
      <c r="MRQ149" s="59"/>
      <c r="MRR149" s="60"/>
      <c r="MRS149" s="61"/>
      <c r="MRT149" s="83"/>
      <c r="MRU149" s="57"/>
      <c r="MRV149" s="56"/>
      <c r="MRW149" s="59"/>
      <c r="MRX149" s="60"/>
      <c r="MRY149" s="61"/>
      <c r="MRZ149" s="83"/>
      <c r="MSA149" s="57"/>
      <c r="MSB149" s="56"/>
      <c r="MSC149" s="59"/>
      <c r="MSD149" s="60"/>
      <c r="MSE149" s="61"/>
      <c r="MSF149" s="83"/>
      <c r="MSG149" s="57"/>
      <c r="MSH149" s="56"/>
      <c r="MSI149" s="59"/>
      <c r="MSJ149" s="60"/>
      <c r="MSK149" s="61"/>
      <c r="MSL149" s="83"/>
      <c r="MSM149" s="57"/>
      <c r="MSN149" s="56"/>
      <c r="MSO149" s="59"/>
      <c r="MSP149" s="60"/>
      <c r="MSQ149" s="61"/>
      <c r="MSR149" s="83"/>
      <c r="MSS149" s="57"/>
      <c r="MST149" s="56"/>
      <c r="MSU149" s="59"/>
      <c r="MSV149" s="60"/>
      <c r="MSW149" s="61"/>
      <c r="MSX149" s="83"/>
      <c r="MSY149" s="57"/>
      <c r="MSZ149" s="56"/>
      <c r="MTA149" s="59"/>
      <c r="MTB149" s="60"/>
      <c r="MTC149" s="61"/>
      <c r="MTD149" s="83"/>
      <c r="MTE149" s="57"/>
      <c r="MTF149" s="56"/>
      <c r="MTG149" s="59"/>
      <c r="MTH149" s="60"/>
      <c r="MTI149" s="61"/>
      <c r="MTJ149" s="83"/>
      <c r="MTK149" s="57"/>
      <c r="MTL149" s="56"/>
      <c r="MTM149" s="59"/>
      <c r="MTN149" s="60"/>
      <c r="MTO149" s="61"/>
      <c r="MTP149" s="83"/>
      <c r="MTQ149" s="57"/>
      <c r="MTR149" s="56"/>
      <c r="MTS149" s="59"/>
      <c r="MTT149" s="60"/>
      <c r="MTU149" s="61"/>
      <c r="MTV149" s="83"/>
      <c r="MTW149" s="57"/>
      <c r="MTX149" s="56"/>
      <c r="MTY149" s="59"/>
      <c r="MTZ149" s="60"/>
      <c r="MUA149" s="61"/>
      <c r="MUB149" s="83"/>
      <c r="MUC149" s="57"/>
      <c r="MUD149" s="56"/>
      <c r="MUE149" s="59"/>
      <c r="MUF149" s="60"/>
      <c r="MUG149" s="61"/>
      <c r="MUH149" s="83"/>
      <c r="MUI149" s="57"/>
      <c r="MUJ149" s="56"/>
      <c r="MUK149" s="59"/>
      <c r="MUL149" s="60"/>
      <c r="MUM149" s="61"/>
      <c r="MUN149" s="83"/>
      <c r="MUO149" s="57"/>
      <c r="MUP149" s="56"/>
      <c r="MUQ149" s="59"/>
      <c r="MUR149" s="60"/>
      <c r="MUS149" s="61"/>
      <c r="MUT149" s="83"/>
      <c r="MUU149" s="57"/>
      <c r="MUV149" s="56"/>
      <c r="MUW149" s="59"/>
      <c r="MUX149" s="60"/>
      <c r="MUY149" s="61"/>
      <c r="MUZ149" s="83"/>
      <c r="MVA149" s="57"/>
      <c r="MVB149" s="56"/>
      <c r="MVC149" s="59"/>
      <c r="MVD149" s="60"/>
      <c r="MVE149" s="61"/>
      <c r="MVF149" s="83"/>
      <c r="MVG149" s="57"/>
      <c r="MVH149" s="56"/>
      <c r="MVI149" s="59"/>
      <c r="MVJ149" s="60"/>
      <c r="MVK149" s="61"/>
      <c r="MVL149" s="83"/>
      <c r="MVM149" s="57"/>
      <c r="MVN149" s="56"/>
      <c r="MVO149" s="59"/>
      <c r="MVP149" s="60"/>
      <c r="MVQ149" s="61"/>
      <c r="MVR149" s="83"/>
      <c r="MVS149" s="57"/>
      <c r="MVT149" s="56"/>
      <c r="MVU149" s="59"/>
      <c r="MVV149" s="60"/>
      <c r="MVW149" s="61"/>
      <c r="MVX149" s="83"/>
      <c r="MVY149" s="57"/>
      <c r="MVZ149" s="56"/>
      <c r="MWA149" s="59"/>
      <c r="MWB149" s="60"/>
      <c r="MWC149" s="61"/>
      <c r="MWD149" s="83"/>
      <c r="MWE149" s="57"/>
      <c r="MWF149" s="56"/>
      <c r="MWG149" s="59"/>
      <c r="MWH149" s="60"/>
      <c r="MWI149" s="61"/>
      <c r="MWJ149" s="83"/>
      <c r="MWK149" s="57"/>
      <c r="MWL149" s="56"/>
      <c r="MWM149" s="59"/>
      <c r="MWN149" s="60"/>
      <c r="MWO149" s="61"/>
      <c r="MWP149" s="83"/>
      <c r="MWQ149" s="57"/>
      <c r="MWR149" s="56"/>
      <c r="MWS149" s="59"/>
      <c r="MWT149" s="60"/>
      <c r="MWU149" s="61"/>
      <c r="MWV149" s="83"/>
      <c r="MWW149" s="57"/>
      <c r="MWX149" s="56"/>
      <c r="MWY149" s="59"/>
      <c r="MWZ149" s="60"/>
      <c r="MXA149" s="61"/>
      <c r="MXB149" s="83"/>
      <c r="MXC149" s="57"/>
      <c r="MXD149" s="56"/>
      <c r="MXE149" s="59"/>
      <c r="MXF149" s="60"/>
      <c r="MXG149" s="61"/>
      <c r="MXH149" s="83"/>
      <c r="MXI149" s="57"/>
      <c r="MXJ149" s="56"/>
      <c r="MXK149" s="59"/>
      <c r="MXL149" s="60"/>
      <c r="MXM149" s="61"/>
      <c r="MXN149" s="83"/>
      <c r="MXO149" s="57"/>
      <c r="MXP149" s="56"/>
      <c r="MXQ149" s="59"/>
      <c r="MXR149" s="60"/>
      <c r="MXS149" s="61"/>
      <c r="MXT149" s="83"/>
      <c r="MXU149" s="57"/>
      <c r="MXV149" s="56"/>
      <c r="MXW149" s="59"/>
      <c r="MXX149" s="60"/>
      <c r="MXY149" s="61"/>
      <c r="MXZ149" s="83"/>
      <c r="MYA149" s="57"/>
      <c r="MYB149" s="56"/>
      <c r="MYC149" s="59"/>
      <c r="MYD149" s="60"/>
      <c r="MYE149" s="61"/>
      <c r="MYF149" s="83"/>
      <c r="MYG149" s="57"/>
      <c r="MYH149" s="56"/>
      <c r="MYI149" s="59"/>
      <c r="MYJ149" s="60"/>
      <c r="MYK149" s="61"/>
      <c r="MYL149" s="83"/>
      <c r="MYM149" s="57"/>
      <c r="MYN149" s="56"/>
      <c r="MYO149" s="59"/>
      <c r="MYP149" s="60"/>
      <c r="MYQ149" s="61"/>
      <c r="MYR149" s="83"/>
      <c r="MYS149" s="57"/>
      <c r="MYT149" s="56"/>
      <c r="MYU149" s="59"/>
      <c r="MYV149" s="60"/>
      <c r="MYW149" s="61"/>
      <c r="MYX149" s="83"/>
      <c r="MYY149" s="57"/>
      <c r="MYZ149" s="56"/>
      <c r="MZA149" s="59"/>
      <c r="MZB149" s="60"/>
      <c r="MZC149" s="61"/>
      <c r="MZD149" s="83"/>
      <c r="MZE149" s="57"/>
      <c r="MZF149" s="56"/>
      <c r="MZG149" s="59"/>
      <c r="MZH149" s="60"/>
      <c r="MZI149" s="61"/>
      <c r="MZJ149" s="83"/>
      <c r="MZK149" s="57"/>
      <c r="MZL149" s="56"/>
      <c r="MZM149" s="59"/>
      <c r="MZN149" s="60"/>
      <c r="MZO149" s="61"/>
      <c r="MZP149" s="83"/>
      <c r="MZQ149" s="57"/>
      <c r="MZR149" s="56"/>
      <c r="MZS149" s="59"/>
      <c r="MZT149" s="60"/>
      <c r="MZU149" s="61"/>
      <c r="MZV149" s="83"/>
      <c r="MZW149" s="57"/>
      <c r="MZX149" s="56"/>
      <c r="MZY149" s="59"/>
      <c r="MZZ149" s="60"/>
      <c r="NAA149" s="61"/>
      <c r="NAB149" s="83"/>
      <c r="NAC149" s="57"/>
      <c r="NAD149" s="56"/>
      <c r="NAE149" s="59"/>
      <c r="NAF149" s="60"/>
      <c r="NAG149" s="61"/>
      <c r="NAH149" s="83"/>
      <c r="NAI149" s="57"/>
      <c r="NAJ149" s="56"/>
      <c r="NAK149" s="59"/>
      <c r="NAL149" s="60"/>
      <c r="NAM149" s="61"/>
      <c r="NAN149" s="83"/>
      <c r="NAO149" s="57"/>
      <c r="NAP149" s="56"/>
      <c r="NAQ149" s="59"/>
      <c r="NAR149" s="60"/>
      <c r="NAS149" s="61"/>
      <c r="NAT149" s="83"/>
      <c r="NAU149" s="57"/>
      <c r="NAV149" s="56"/>
      <c r="NAW149" s="59"/>
      <c r="NAX149" s="60"/>
      <c r="NAY149" s="61"/>
      <c r="NAZ149" s="83"/>
      <c r="NBA149" s="57"/>
      <c r="NBB149" s="56"/>
      <c r="NBC149" s="59"/>
      <c r="NBD149" s="60"/>
      <c r="NBE149" s="61"/>
      <c r="NBF149" s="83"/>
      <c r="NBG149" s="57"/>
      <c r="NBH149" s="56"/>
      <c r="NBI149" s="59"/>
      <c r="NBJ149" s="60"/>
      <c r="NBK149" s="61"/>
      <c r="NBL149" s="83"/>
      <c r="NBM149" s="57"/>
      <c r="NBN149" s="56"/>
      <c r="NBO149" s="59"/>
      <c r="NBP149" s="60"/>
      <c r="NBQ149" s="61"/>
      <c r="NBR149" s="83"/>
      <c r="NBS149" s="57"/>
      <c r="NBT149" s="56"/>
      <c r="NBU149" s="59"/>
      <c r="NBV149" s="60"/>
      <c r="NBW149" s="61"/>
      <c r="NBX149" s="83"/>
      <c r="NBY149" s="57"/>
      <c r="NBZ149" s="56"/>
      <c r="NCA149" s="59"/>
      <c r="NCB149" s="60"/>
      <c r="NCC149" s="61"/>
      <c r="NCD149" s="83"/>
      <c r="NCE149" s="57"/>
      <c r="NCF149" s="56"/>
      <c r="NCG149" s="59"/>
      <c r="NCH149" s="60"/>
      <c r="NCI149" s="61"/>
      <c r="NCJ149" s="83"/>
      <c r="NCK149" s="57"/>
      <c r="NCL149" s="56"/>
      <c r="NCM149" s="59"/>
      <c r="NCN149" s="60"/>
      <c r="NCO149" s="61"/>
      <c r="NCP149" s="83"/>
      <c r="NCQ149" s="57"/>
      <c r="NCR149" s="56"/>
      <c r="NCS149" s="59"/>
      <c r="NCT149" s="60"/>
      <c r="NCU149" s="61"/>
      <c r="NCV149" s="83"/>
      <c r="NCW149" s="57"/>
      <c r="NCX149" s="56"/>
      <c r="NCY149" s="59"/>
      <c r="NCZ149" s="60"/>
      <c r="NDA149" s="61"/>
      <c r="NDB149" s="83"/>
      <c r="NDC149" s="57"/>
      <c r="NDD149" s="56"/>
      <c r="NDE149" s="59"/>
      <c r="NDF149" s="60"/>
      <c r="NDG149" s="61"/>
      <c r="NDH149" s="83"/>
      <c r="NDI149" s="57"/>
      <c r="NDJ149" s="56"/>
      <c r="NDK149" s="59"/>
      <c r="NDL149" s="60"/>
      <c r="NDM149" s="61"/>
      <c r="NDN149" s="83"/>
      <c r="NDO149" s="57"/>
      <c r="NDP149" s="56"/>
      <c r="NDQ149" s="59"/>
      <c r="NDR149" s="60"/>
      <c r="NDS149" s="61"/>
      <c r="NDT149" s="83"/>
      <c r="NDU149" s="57"/>
      <c r="NDV149" s="56"/>
      <c r="NDW149" s="59"/>
      <c r="NDX149" s="60"/>
      <c r="NDY149" s="61"/>
      <c r="NDZ149" s="83"/>
      <c r="NEA149" s="57"/>
      <c r="NEB149" s="56"/>
      <c r="NEC149" s="59"/>
      <c r="NED149" s="60"/>
      <c r="NEE149" s="61"/>
      <c r="NEF149" s="83"/>
      <c r="NEG149" s="57"/>
      <c r="NEH149" s="56"/>
      <c r="NEI149" s="59"/>
      <c r="NEJ149" s="60"/>
      <c r="NEK149" s="61"/>
      <c r="NEL149" s="83"/>
      <c r="NEM149" s="57"/>
      <c r="NEN149" s="56"/>
      <c r="NEO149" s="59"/>
      <c r="NEP149" s="60"/>
      <c r="NEQ149" s="61"/>
      <c r="NER149" s="83"/>
      <c r="NES149" s="57"/>
      <c r="NET149" s="56"/>
      <c r="NEU149" s="59"/>
      <c r="NEV149" s="60"/>
      <c r="NEW149" s="61"/>
      <c r="NEX149" s="83"/>
      <c r="NEY149" s="57"/>
      <c r="NEZ149" s="56"/>
      <c r="NFA149" s="59"/>
      <c r="NFB149" s="60"/>
      <c r="NFC149" s="61"/>
      <c r="NFD149" s="83"/>
      <c r="NFE149" s="57"/>
      <c r="NFF149" s="56"/>
      <c r="NFG149" s="59"/>
      <c r="NFH149" s="60"/>
      <c r="NFI149" s="61"/>
      <c r="NFJ149" s="83"/>
      <c r="NFK149" s="57"/>
      <c r="NFL149" s="56"/>
      <c r="NFM149" s="59"/>
      <c r="NFN149" s="60"/>
      <c r="NFO149" s="61"/>
      <c r="NFP149" s="83"/>
      <c r="NFQ149" s="57"/>
      <c r="NFR149" s="56"/>
      <c r="NFS149" s="59"/>
      <c r="NFT149" s="60"/>
      <c r="NFU149" s="61"/>
      <c r="NFV149" s="83"/>
      <c r="NFW149" s="57"/>
      <c r="NFX149" s="56"/>
      <c r="NFY149" s="59"/>
      <c r="NFZ149" s="60"/>
      <c r="NGA149" s="61"/>
      <c r="NGB149" s="83"/>
      <c r="NGC149" s="57"/>
      <c r="NGD149" s="56"/>
      <c r="NGE149" s="59"/>
      <c r="NGF149" s="60"/>
      <c r="NGG149" s="61"/>
      <c r="NGH149" s="83"/>
      <c r="NGI149" s="57"/>
      <c r="NGJ149" s="56"/>
      <c r="NGK149" s="59"/>
      <c r="NGL149" s="60"/>
      <c r="NGM149" s="61"/>
      <c r="NGN149" s="83"/>
      <c r="NGO149" s="57"/>
      <c r="NGP149" s="56"/>
      <c r="NGQ149" s="59"/>
      <c r="NGR149" s="60"/>
      <c r="NGS149" s="61"/>
      <c r="NGT149" s="83"/>
      <c r="NGU149" s="57"/>
      <c r="NGV149" s="56"/>
      <c r="NGW149" s="59"/>
      <c r="NGX149" s="60"/>
      <c r="NGY149" s="61"/>
      <c r="NGZ149" s="83"/>
      <c r="NHA149" s="57"/>
      <c r="NHB149" s="56"/>
      <c r="NHC149" s="59"/>
      <c r="NHD149" s="60"/>
      <c r="NHE149" s="61"/>
      <c r="NHF149" s="83"/>
      <c r="NHG149" s="57"/>
      <c r="NHH149" s="56"/>
      <c r="NHI149" s="59"/>
      <c r="NHJ149" s="60"/>
      <c r="NHK149" s="61"/>
      <c r="NHL149" s="83"/>
      <c r="NHM149" s="57"/>
      <c r="NHN149" s="56"/>
      <c r="NHO149" s="59"/>
      <c r="NHP149" s="60"/>
      <c r="NHQ149" s="61"/>
      <c r="NHR149" s="83"/>
      <c r="NHS149" s="57"/>
      <c r="NHT149" s="56"/>
      <c r="NHU149" s="59"/>
      <c r="NHV149" s="60"/>
      <c r="NHW149" s="61"/>
      <c r="NHX149" s="83"/>
      <c r="NHY149" s="57"/>
      <c r="NHZ149" s="56"/>
      <c r="NIA149" s="59"/>
      <c r="NIB149" s="60"/>
      <c r="NIC149" s="61"/>
      <c r="NID149" s="83"/>
      <c r="NIE149" s="57"/>
      <c r="NIF149" s="56"/>
      <c r="NIG149" s="59"/>
      <c r="NIH149" s="60"/>
      <c r="NII149" s="61"/>
      <c r="NIJ149" s="83"/>
      <c r="NIK149" s="57"/>
      <c r="NIL149" s="56"/>
      <c r="NIM149" s="59"/>
      <c r="NIN149" s="60"/>
      <c r="NIO149" s="61"/>
      <c r="NIP149" s="83"/>
      <c r="NIQ149" s="57"/>
      <c r="NIR149" s="56"/>
      <c r="NIS149" s="59"/>
      <c r="NIT149" s="60"/>
      <c r="NIU149" s="61"/>
      <c r="NIV149" s="83"/>
      <c r="NIW149" s="57"/>
      <c r="NIX149" s="56"/>
      <c r="NIY149" s="59"/>
      <c r="NIZ149" s="60"/>
      <c r="NJA149" s="61"/>
      <c r="NJB149" s="83"/>
      <c r="NJC149" s="57"/>
      <c r="NJD149" s="56"/>
      <c r="NJE149" s="59"/>
      <c r="NJF149" s="60"/>
      <c r="NJG149" s="61"/>
      <c r="NJH149" s="83"/>
      <c r="NJI149" s="57"/>
      <c r="NJJ149" s="56"/>
      <c r="NJK149" s="59"/>
      <c r="NJL149" s="60"/>
      <c r="NJM149" s="61"/>
      <c r="NJN149" s="83"/>
      <c r="NJO149" s="57"/>
      <c r="NJP149" s="56"/>
      <c r="NJQ149" s="59"/>
      <c r="NJR149" s="60"/>
      <c r="NJS149" s="61"/>
      <c r="NJT149" s="83"/>
      <c r="NJU149" s="57"/>
      <c r="NJV149" s="56"/>
      <c r="NJW149" s="59"/>
      <c r="NJX149" s="60"/>
      <c r="NJY149" s="61"/>
      <c r="NJZ149" s="83"/>
      <c r="NKA149" s="57"/>
      <c r="NKB149" s="56"/>
      <c r="NKC149" s="59"/>
      <c r="NKD149" s="60"/>
      <c r="NKE149" s="61"/>
      <c r="NKF149" s="83"/>
      <c r="NKG149" s="57"/>
      <c r="NKH149" s="56"/>
      <c r="NKI149" s="59"/>
      <c r="NKJ149" s="60"/>
      <c r="NKK149" s="61"/>
      <c r="NKL149" s="83"/>
      <c r="NKM149" s="57"/>
      <c r="NKN149" s="56"/>
      <c r="NKO149" s="59"/>
      <c r="NKP149" s="60"/>
      <c r="NKQ149" s="61"/>
      <c r="NKR149" s="83"/>
      <c r="NKS149" s="57"/>
      <c r="NKT149" s="56"/>
      <c r="NKU149" s="59"/>
      <c r="NKV149" s="60"/>
      <c r="NKW149" s="61"/>
      <c r="NKX149" s="83"/>
      <c r="NKY149" s="57"/>
      <c r="NKZ149" s="56"/>
      <c r="NLA149" s="59"/>
      <c r="NLB149" s="60"/>
      <c r="NLC149" s="61"/>
      <c r="NLD149" s="83"/>
      <c r="NLE149" s="57"/>
      <c r="NLF149" s="56"/>
      <c r="NLG149" s="59"/>
      <c r="NLH149" s="60"/>
      <c r="NLI149" s="61"/>
      <c r="NLJ149" s="83"/>
      <c r="NLK149" s="57"/>
      <c r="NLL149" s="56"/>
      <c r="NLM149" s="59"/>
      <c r="NLN149" s="60"/>
      <c r="NLO149" s="61"/>
      <c r="NLP149" s="83"/>
      <c r="NLQ149" s="57"/>
      <c r="NLR149" s="56"/>
      <c r="NLS149" s="59"/>
      <c r="NLT149" s="60"/>
      <c r="NLU149" s="61"/>
      <c r="NLV149" s="83"/>
      <c r="NLW149" s="57"/>
      <c r="NLX149" s="56"/>
      <c r="NLY149" s="59"/>
      <c r="NLZ149" s="60"/>
      <c r="NMA149" s="61"/>
      <c r="NMB149" s="83"/>
      <c r="NMC149" s="57"/>
      <c r="NMD149" s="56"/>
      <c r="NME149" s="59"/>
      <c r="NMF149" s="60"/>
      <c r="NMG149" s="61"/>
      <c r="NMH149" s="83"/>
      <c r="NMI149" s="57"/>
      <c r="NMJ149" s="56"/>
      <c r="NMK149" s="59"/>
      <c r="NML149" s="60"/>
      <c r="NMM149" s="61"/>
      <c r="NMN149" s="83"/>
      <c r="NMO149" s="57"/>
      <c r="NMP149" s="56"/>
      <c r="NMQ149" s="59"/>
      <c r="NMR149" s="60"/>
      <c r="NMS149" s="61"/>
      <c r="NMT149" s="83"/>
      <c r="NMU149" s="57"/>
      <c r="NMV149" s="56"/>
      <c r="NMW149" s="59"/>
      <c r="NMX149" s="60"/>
      <c r="NMY149" s="61"/>
      <c r="NMZ149" s="83"/>
      <c r="NNA149" s="57"/>
      <c r="NNB149" s="56"/>
      <c r="NNC149" s="59"/>
      <c r="NND149" s="60"/>
      <c r="NNE149" s="61"/>
      <c r="NNF149" s="83"/>
      <c r="NNG149" s="57"/>
      <c r="NNH149" s="56"/>
      <c r="NNI149" s="59"/>
      <c r="NNJ149" s="60"/>
      <c r="NNK149" s="61"/>
      <c r="NNL149" s="83"/>
      <c r="NNM149" s="57"/>
      <c r="NNN149" s="56"/>
      <c r="NNO149" s="59"/>
      <c r="NNP149" s="60"/>
      <c r="NNQ149" s="61"/>
      <c r="NNR149" s="83"/>
      <c r="NNS149" s="57"/>
      <c r="NNT149" s="56"/>
      <c r="NNU149" s="59"/>
      <c r="NNV149" s="60"/>
      <c r="NNW149" s="61"/>
      <c r="NNX149" s="83"/>
      <c r="NNY149" s="57"/>
      <c r="NNZ149" s="56"/>
      <c r="NOA149" s="59"/>
      <c r="NOB149" s="60"/>
      <c r="NOC149" s="61"/>
      <c r="NOD149" s="83"/>
      <c r="NOE149" s="57"/>
      <c r="NOF149" s="56"/>
      <c r="NOG149" s="59"/>
      <c r="NOH149" s="60"/>
      <c r="NOI149" s="61"/>
      <c r="NOJ149" s="83"/>
      <c r="NOK149" s="57"/>
      <c r="NOL149" s="56"/>
      <c r="NOM149" s="59"/>
      <c r="NON149" s="60"/>
      <c r="NOO149" s="61"/>
      <c r="NOP149" s="83"/>
      <c r="NOQ149" s="57"/>
      <c r="NOR149" s="56"/>
      <c r="NOS149" s="59"/>
      <c r="NOT149" s="60"/>
      <c r="NOU149" s="61"/>
      <c r="NOV149" s="83"/>
      <c r="NOW149" s="57"/>
      <c r="NOX149" s="56"/>
      <c r="NOY149" s="59"/>
      <c r="NOZ149" s="60"/>
      <c r="NPA149" s="61"/>
      <c r="NPB149" s="83"/>
      <c r="NPC149" s="57"/>
      <c r="NPD149" s="56"/>
      <c r="NPE149" s="59"/>
      <c r="NPF149" s="60"/>
      <c r="NPG149" s="61"/>
      <c r="NPH149" s="83"/>
      <c r="NPI149" s="57"/>
      <c r="NPJ149" s="56"/>
      <c r="NPK149" s="59"/>
      <c r="NPL149" s="60"/>
      <c r="NPM149" s="61"/>
      <c r="NPN149" s="83"/>
      <c r="NPO149" s="57"/>
      <c r="NPP149" s="56"/>
      <c r="NPQ149" s="59"/>
      <c r="NPR149" s="60"/>
      <c r="NPS149" s="61"/>
      <c r="NPT149" s="83"/>
      <c r="NPU149" s="57"/>
      <c r="NPV149" s="56"/>
      <c r="NPW149" s="59"/>
      <c r="NPX149" s="60"/>
      <c r="NPY149" s="61"/>
      <c r="NPZ149" s="83"/>
      <c r="NQA149" s="57"/>
      <c r="NQB149" s="56"/>
      <c r="NQC149" s="59"/>
      <c r="NQD149" s="60"/>
      <c r="NQE149" s="61"/>
      <c r="NQF149" s="83"/>
      <c r="NQG149" s="57"/>
      <c r="NQH149" s="56"/>
      <c r="NQI149" s="59"/>
      <c r="NQJ149" s="60"/>
      <c r="NQK149" s="61"/>
      <c r="NQL149" s="83"/>
      <c r="NQM149" s="57"/>
      <c r="NQN149" s="56"/>
      <c r="NQO149" s="59"/>
      <c r="NQP149" s="60"/>
      <c r="NQQ149" s="61"/>
      <c r="NQR149" s="83"/>
      <c r="NQS149" s="57"/>
      <c r="NQT149" s="56"/>
      <c r="NQU149" s="59"/>
      <c r="NQV149" s="60"/>
      <c r="NQW149" s="61"/>
      <c r="NQX149" s="83"/>
      <c r="NQY149" s="57"/>
      <c r="NQZ149" s="56"/>
      <c r="NRA149" s="59"/>
      <c r="NRB149" s="60"/>
      <c r="NRC149" s="61"/>
      <c r="NRD149" s="83"/>
      <c r="NRE149" s="57"/>
      <c r="NRF149" s="56"/>
      <c r="NRG149" s="59"/>
      <c r="NRH149" s="60"/>
      <c r="NRI149" s="61"/>
      <c r="NRJ149" s="83"/>
      <c r="NRK149" s="57"/>
      <c r="NRL149" s="56"/>
      <c r="NRM149" s="59"/>
      <c r="NRN149" s="60"/>
      <c r="NRO149" s="61"/>
      <c r="NRP149" s="83"/>
      <c r="NRQ149" s="57"/>
      <c r="NRR149" s="56"/>
      <c r="NRS149" s="59"/>
      <c r="NRT149" s="60"/>
      <c r="NRU149" s="61"/>
      <c r="NRV149" s="83"/>
      <c r="NRW149" s="57"/>
      <c r="NRX149" s="56"/>
      <c r="NRY149" s="59"/>
      <c r="NRZ149" s="60"/>
      <c r="NSA149" s="61"/>
      <c r="NSB149" s="83"/>
      <c r="NSC149" s="57"/>
      <c r="NSD149" s="56"/>
      <c r="NSE149" s="59"/>
      <c r="NSF149" s="60"/>
      <c r="NSG149" s="61"/>
      <c r="NSH149" s="83"/>
      <c r="NSI149" s="57"/>
      <c r="NSJ149" s="56"/>
      <c r="NSK149" s="59"/>
      <c r="NSL149" s="60"/>
      <c r="NSM149" s="61"/>
      <c r="NSN149" s="83"/>
      <c r="NSO149" s="57"/>
      <c r="NSP149" s="56"/>
      <c r="NSQ149" s="59"/>
      <c r="NSR149" s="60"/>
      <c r="NSS149" s="61"/>
      <c r="NST149" s="83"/>
      <c r="NSU149" s="57"/>
      <c r="NSV149" s="56"/>
      <c r="NSW149" s="59"/>
      <c r="NSX149" s="60"/>
      <c r="NSY149" s="61"/>
      <c r="NSZ149" s="83"/>
      <c r="NTA149" s="57"/>
      <c r="NTB149" s="56"/>
      <c r="NTC149" s="59"/>
      <c r="NTD149" s="60"/>
      <c r="NTE149" s="61"/>
      <c r="NTF149" s="83"/>
      <c r="NTG149" s="57"/>
      <c r="NTH149" s="56"/>
      <c r="NTI149" s="59"/>
      <c r="NTJ149" s="60"/>
      <c r="NTK149" s="61"/>
      <c r="NTL149" s="83"/>
      <c r="NTM149" s="57"/>
      <c r="NTN149" s="56"/>
      <c r="NTO149" s="59"/>
      <c r="NTP149" s="60"/>
      <c r="NTQ149" s="61"/>
      <c r="NTR149" s="83"/>
      <c r="NTS149" s="57"/>
      <c r="NTT149" s="56"/>
      <c r="NTU149" s="59"/>
      <c r="NTV149" s="60"/>
      <c r="NTW149" s="61"/>
      <c r="NTX149" s="83"/>
      <c r="NTY149" s="57"/>
      <c r="NTZ149" s="56"/>
      <c r="NUA149" s="59"/>
      <c r="NUB149" s="60"/>
      <c r="NUC149" s="61"/>
      <c r="NUD149" s="83"/>
      <c r="NUE149" s="57"/>
      <c r="NUF149" s="56"/>
      <c r="NUG149" s="59"/>
      <c r="NUH149" s="60"/>
      <c r="NUI149" s="61"/>
      <c r="NUJ149" s="83"/>
      <c r="NUK149" s="57"/>
      <c r="NUL149" s="56"/>
      <c r="NUM149" s="59"/>
      <c r="NUN149" s="60"/>
      <c r="NUO149" s="61"/>
      <c r="NUP149" s="83"/>
      <c r="NUQ149" s="57"/>
      <c r="NUR149" s="56"/>
      <c r="NUS149" s="59"/>
      <c r="NUT149" s="60"/>
      <c r="NUU149" s="61"/>
      <c r="NUV149" s="83"/>
      <c r="NUW149" s="57"/>
      <c r="NUX149" s="56"/>
      <c r="NUY149" s="59"/>
      <c r="NUZ149" s="60"/>
      <c r="NVA149" s="61"/>
      <c r="NVB149" s="83"/>
      <c r="NVC149" s="57"/>
      <c r="NVD149" s="56"/>
      <c r="NVE149" s="59"/>
      <c r="NVF149" s="60"/>
      <c r="NVG149" s="61"/>
      <c r="NVH149" s="83"/>
      <c r="NVI149" s="57"/>
      <c r="NVJ149" s="56"/>
      <c r="NVK149" s="59"/>
      <c r="NVL149" s="60"/>
      <c r="NVM149" s="61"/>
      <c r="NVN149" s="83"/>
      <c r="NVO149" s="57"/>
      <c r="NVP149" s="56"/>
      <c r="NVQ149" s="59"/>
      <c r="NVR149" s="60"/>
      <c r="NVS149" s="61"/>
      <c r="NVT149" s="83"/>
      <c r="NVU149" s="57"/>
      <c r="NVV149" s="56"/>
      <c r="NVW149" s="59"/>
      <c r="NVX149" s="60"/>
      <c r="NVY149" s="61"/>
      <c r="NVZ149" s="83"/>
      <c r="NWA149" s="57"/>
      <c r="NWB149" s="56"/>
      <c r="NWC149" s="59"/>
      <c r="NWD149" s="60"/>
      <c r="NWE149" s="61"/>
      <c r="NWF149" s="83"/>
      <c r="NWG149" s="57"/>
      <c r="NWH149" s="56"/>
      <c r="NWI149" s="59"/>
      <c r="NWJ149" s="60"/>
      <c r="NWK149" s="61"/>
      <c r="NWL149" s="83"/>
      <c r="NWM149" s="57"/>
      <c r="NWN149" s="56"/>
      <c r="NWO149" s="59"/>
      <c r="NWP149" s="60"/>
      <c r="NWQ149" s="61"/>
      <c r="NWR149" s="83"/>
      <c r="NWS149" s="57"/>
      <c r="NWT149" s="56"/>
      <c r="NWU149" s="59"/>
      <c r="NWV149" s="60"/>
      <c r="NWW149" s="61"/>
      <c r="NWX149" s="83"/>
      <c r="NWY149" s="57"/>
      <c r="NWZ149" s="56"/>
      <c r="NXA149" s="59"/>
      <c r="NXB149" s="60"/>
      <c r="NXC149" s="61"/>
      <c r="NXD149" s="83"/>
      <c r="NXE149" s="57"/>
      <c r="NXF149" s="56"/>
      <c r="NXG149" s="59"/>
      <c r="NXH149" s="60"/>
      <c r="NXI149" s="61"/>
      <c r="NXJ149" s="83"/>
      <c r="NXK149" s="57"/>
      <c r="NXL149" s="56"/>
      <c r="NXM149" s="59"/>
      <c r="NXN149" s="60"/>
      <c r="NXO149" s="61"/>
      <c r="NXP149" s="83"/>
      <c r="NXQ149" s="57"/>
      <c r="NXR149" s="56"/>
      <c r="NXS149" s="59"/>
      <c r="NXT149" s="60"/>
      <c r="NXU149" s="61"/>
      <c r="NXV149" s="83"/>
      <c r="NXW149" s="57"/>
      <c r="NXX149" s="56"/>
      <c r="NXY149" s="59"/>
      <c r="NXZ149" s="60"/>
      <c r="NYA149" s="61"/>
      <c r="NYB149" s="83"/>
      <c r="NYC149" s="57"/>
      <c r="NYD149" s="56"/>
      <c r="NYE149" s="59"/>
      <c r="NYF149" s="60"/>
      <c r="NYG149" s="61"/>
      <c r="NYH149" s="83"/>
      <c r="NYI149" s="57"/>
      <c r="NYJ149" s="56"/>
      <c r="NYK149" s="59"/>
      <c r="NYL149" s="60"/>
      <c r="NYM149" s="61"/>
      <c r="NYN149" s="83"/>
      <c r="NYO149" s="57"/>
      <c r="NYP149" s="56"/>
      <c r="NYQ149" s="59"/>
      <c r="NYR149" s="60"/>
      <c r="NYS149" s="61"/>
      <c r="NYT149" s="83"/>
      <c r="NYU149" s="57"/>
      <c r="NYV149" s="56"/>
      <c r="NYW149" s="59"/>
      <c r="NYX149" s="60"/>
      <c r="NYY149" s="61"/>
      <c r="NYZ149" s="83"/>
      <c r="NZA149" s="57"/>
      <c r="NZB149" s="56"/>
      <c r="NZC149" s="59"/>
      <c r="NZD149" s="60"/>
      <c r="NZE149" s="61"/>
      <c r="NZF149" s="83"/>
      <c r="NZG149" s="57"/>
      <c r="NZH149" s="56"/>
      <c r="NZI149" s="59"/>
      <c r="NZJ149" s="60"/>
      <c r="NZK149" s="61"/>
      <c r="NZL149" s="83"/>
      <c r="NZM149" s="57"/>
      <c r="NZN149" s="56"/>
      <c r="NZO149" s="59"/>
      <c r="NZP149" s="60"/>
      <c r="NZQ149" s="61"/>
      <c r="NZR149" s="83"/>
      <c r="NZS149" s="57"/>
      <c r="NZT149" s="56"/>
      <c r="NZU149" s="59"/>
      <c r="NZV149" s="60"/>
      <c r="NZW149" s="61"/>
      <c r="NZX149" s="83"/>
      <c r="NZY149" s="57"/>
      <c r="NZZ149" s="56"/>
      <c r="OAA149" s="59"/>
      <c r="OAB149" s="60"/>
      <c r="OAC149" s="61"/>
      <c r="OAD149" s="83"/>
      <c r="OAE149" s="57"/>
      <c r="OAF149" s="56"/>
      <c r="OAG149" s="59"/>
      <c r="OAH149" s="60"/>
      <c r="OAI149" s="61"/>
      <c r="OAJ149" s="83"/>
      <c r="OAK149" s="57"/>
      <c r="OAL149" s="56"/>
      <c r="OAM149" s="59"/>
      <c r="OAN149" s="60"/>
      <c r="OAO149" s="61"/>
      <c r="OAP149" s="83"/>
      <c r="OAQ149" s="57"/>
      <c r="OAR149" s="56"/>
      <c r="OAS149" s="59"/>
      <c r="OAT149" s="60"/>
      <c r="OAU149" s="61"/>
      <c r="OAV149" s="83"/>
      <c r="OAW149" s="57"/>
      <c r="OAX149" s="56"/>
      <c r="OAY149" s="59"/>
      <c r="OAZ149" s="60"/>
      <c r="OBA149" s="61"/>
      <c r="OBB149" s="83"/>
      <c r="OBC149" s="57"/>
      <c r="OBD149" s="56"/>
      <c r="OBE149" s="59"/>
      <c r="OBF149" s="60"/>
      <c r="OBG149" s="61"/>
      <c r="OBH149" s="83"/>
      <c r="OBI149" s="57"/>
      <c r="OBJ149" s="56"/>
      <c r="OBK149" s="59"/>
      <c r="OBL149" s="60"/>
      <c r="OBM149" s="61"/>
      <c r="OBN149" s="83"/>
      <c r="OBO149" s="57"/>
      <c r="OBP149" s="56"/>
      <c r="OBQ149" s="59"/>
      <c r="OBR149" s="60"/>
      <c r="OBS149" s="61"/>
      <c r="OBT149" s="83"/>
      <c r="OBU149" s="57"/>
      <c r="OBV149" s="56"/>
      <c r="OBW149" s="59"/>
      <c r="OBX149" s="60"/>
      <c r="OBY149" s="61"/>
      <c r="OBZ149" s="83"/>
      <c r="OCA149" s="57"/>
      <c r="OCB149" s="56"/>
      <c r="OCC149" s="59"/>
      <c r="OCD149" s="60"/>
      <c r="OCE149" s="61"/>
      <c r="OCF149" s="83"/>
      <c r="OCG149" s="57"/>
      <c r="OCH149" s="56"/>
      <c r="OCI149" s="59"/>
      <c r="OCJ149" s="60"/>
      <c r="OCK149" s="61"/>
      <c r="OCL149" s="83"/>
      <c r="OCM149" s="57"/>
      <c r="OCN149" s="56"/>
      <c r="OCO149" s="59"/>
      <c r="OCP149" s="60"/>
      <c r="OCQ149" s="61"/>
      <c r="OCR149" s="83"/>
      <c r="OCS149" s="57"/>
      <c r="OCT149" s="56"/>
      <c r="OCU149" s="59"/>
      <c r="OCV149" s="60"/>
      <c r="OCW149" s="61"/>
      <c r="OCX149" s="83"/>
      <c r="OCY149" s="57"/>
      <c r="OCZ149" s="56"/>
      <c r="ODA149" s="59"/>
      <c r="ODB149" s="60"/>
      <c r="ODC149" s="61"/>
      <c r="ODD149" s="83"/>
      <c r="ODE149" s="57"/>
      <c r="ODF149" s="56"/>
      <c r="ODG149" s="59"/>
      <c r="ODH149" s="60"/>
      <c r="ODI149" s="61"/>
      <c r="ODJ149" s="83"/>
      <c r="ODK149" s="57"/>
      <c r="ODL149" s="56"/>
      <c r="ODM149" s="59"/>
      <c r="ODN149" s="60"/>
      <c r="ODO149" s="61"/>
      <c r="ODP149" s="83"/>
      <c r="ODQ149" s="57"/>
      <c r="ODR149" s="56"/>
      <c r="ODS149" s="59"/>
      <c r="ODT149" s="60"/>
      <c r="ODU149" s="61"/>
      <c r="ODV149" s="83"/>
      <c r="ODW149" s="57"/>
      <c r="ODX149" s="56"/>
      <c r="ODY149" s="59"/>
      <c r="ODZ149" s="60"/>
      <c r="OEA149" s="61"/>
      <c r="OEB149" s="83"/>
      <c r="OEC149" s="57"/>
      <c r="OED149" s="56"/>
      <c r="OEE149" s="59"/>
      <c r="OEF149" s="60"/>
      <c r="OEG149" s="61"/>
      <c r="OEH149" s="83"/>
      <c r="OEI149" s="57"/>
      <c r="OEJ149" s="56"/>
      <c r="OEK149" s="59"/>
      <c r="OEL149" s="60"/>
      <c r="OEM149" s="61"/>
      <c r="OEN149" s="83"/>
      <c r="OEO149" s="57"/>
      <c r="OEP149" s="56"/>
      <c r="OEQ149" s="59"/>
      <c r="OER149" s="60"/>
      <c r="OES149" s="61"/>
      <c r="OET149" s="83"/>
      <c r="OEU149" s="57"/>
      <c r="OEV149" s="56"/>
      <c r="OEW149" s="59"/>
      <c r="OEX149" s="60"/>
      <c r="OEY149" s="61"/>
      <c r="OEZ149" s="83"/>
      <c r="OFA149" s="57"/>
      <c r="OFB149" s="56"/>
      <c r="OFC149" s="59"/>
      <c r="OFD149" s="60"/>
      <c r="OFE149" s="61"/>
      <c r="OFF149" s="83"/>
      <c r="OFG149" s="57"/>
      <c r="OFH149" s="56"/>
      <c r="OFI149" s="59"/>
      <c r="OFJ149" s="60"/>
      <c r="OFK149" s="61"/>
      <c r="OFL149" s="83"/>
      <c r="OFM149" s="57"/>
      <c r="OFN149" s="56"/>
      <c r="OFO149" s="59"/>
      <c r="OFP149" s="60"/>
      <c r="OFQ149" s="61"/>
      <c r="OFR149" s="83"/>
      <c r="OFS149" s="57"/>
      <c r="OFT149" s="56"/>
      <c r="OFU149" s="59"/>
      <c r="OFV149" s="60"/>
      <c r="OFW149" s="61"/>
      <c r="OFX149" s="83"/>
      <c r="OFY149" s="57"/>
      <c r="OFZ149" s="56"/>
      <c r="OGA149" s="59"/>
      <c r="OGB149" s="60"/>
      <c r="OGC149" s="61"/>
      <c r="OGD149" s="83"/>
      <c r="OGE149" s="57"/>
      <c r="OGF149" s="56"/>
      <c r="OGG149" s="59"/>
      <c r="OGH149" s="60"/>
      <c r="OGI149" s="61"/>
      <c r="OGJ149" s="83"/>
      <c r="OGK149" s="57"/>
      <c r="OGL149" s="56"/>
      <c r="OGM149" s="59"/>
      <c r="OGN149" s="60"/>
      <c r="OGO149" s="61"/>
      <c r="OGP149" s="83"/>
      <c r="OGQ149" s="57"/>
      <c r="OGR149" s="56"/>
      <c r="OGS149" s="59"/>
      <c r="OGT149" s="60"/>
      <c r="OGU149" s="61"/>
      <c r="OGV149" s="83"/>
      <c r="OGW149" s="57"/>
      <c r="OGX149" s="56"/>
      <c r="OGY149" s="59"/>
      <c r="OGZ149" s="60"/>
      <c r="OHA149" s="61"/>
      <c r="OHB149" s="83"/>
      <c r="OHC149" s="57"/>
      <c r="OHD149" s="56"/>
      <c r="OHE149" s="59"/>
      <c r="OHF149" s="60"/>
      <c r="OHG149" s="61"/>
      <c r="OHH149" s="83"/>
      <c r="OHI149" s="57"/>
      <c r="OHJ149" s="56"/>
      <c r="OHK149" s="59"/>
      <c r="OHL149" s="60"/>
      <c r="OHM149" s="61"/>
      <c r="OHN149" s="83"/>
      <c r="OHO149" s="57"/>
      <c r="OHP149" s="56"/>
      <c r="OHQ149" s="59"/>
      <c r="OHR149" s="60"/>
      <c r="OHS149" s="61"/>
      <c r="OHT149" s="83"/>
      <c r="OHU149" s="57"/>
      <c r="OHV149" s="56"/>
      <c r="OHW149" s="59"/>
      <c r="OHX149" s="60"/>
      <c r="OHY149" s="61"/>
      <c r="OHZ149" s="83"/>
      <c r="OIA149" s="57"/>
      <c r="OIB149" s="56"/>
      <c r="OIC149" s="59"/>
      <c r="OID149" s="60"/>
      <c r="OIE149" s="61"/>
      <c r="OIF149" s="83"/>
      <c r="OIG149" s="57"/>
      <c r="OIH149" s="56"/>
      <c r="OII149" s="59"/>
      <c r="OIJ149" s="60"/>
      <c r="OIK149" s="61"/>
      <c r="OIL149" s="83"/>
      <c r="OIM149" s="57"/>
      <c r="OIN149" s="56"/>
      <c r="OIO149" s="59"/>
      <c r="OIP149" s="60"/>
      <c r="OIQ149" s="61"/>
      <c r="OIR149" s="83"/>
      <c r="OIS149" s="57"/>
      <c r="OIT149" s="56"/>
      <c r="OIU149" s="59"/>
      <c r="OIV149" s="60"/>
      <c r="OIW149" s="61"/>
      <c r="OIX149" s="83"/>
      <c r="OIY149" s="57"/>
      <c r="OIZ149" s="56"/>
      <c r="OJA149" s="59"/>
      <c r="OJB149" s="60"/>
      <c r="OJC149" s="61"/>
      <c r="OJD149" s="83"/>
      <c r="OJE149" s="57"/>
      <c r="OJF149" s="56"/>
      <c r="OJG149" s="59"/>
      <c r="OJH149" s="60"/>
      <c r="OJI149" s="61"/>
      <c r="OJJ149" s="83"/>
      <c r="OJK149" s="57"/>
      <c r="OJL149" s="56"/>
      <c r="OJM149" s="59"/>
      <c r="OJN149" s="60"/>
      <c r="OJO149" s="61"/>
      <c r="OJP149" s="83"/>
      <c r="OJQ149" s="57"/>
      <c r="OJR149" s="56"/>
      <c r="OJS149" s="59"/>
      <c r="OJT149" s="60"/>
      <c r="OJU149" s="61"/>
      <c r="OJV149" s="83"/>
      <c r="OJW149" s="57"/>
      <c r="OJX149" s="56"/>
      <c r="OJY149" s="59"/>
      <c r="OJZ149" s="60"/>
      <c r="OKA149" s="61"/>
      <c r="OKB149" s="83"/>
      <c r="OKC149" s="57"/>
      <c r="OKD149" s="56"/>
      <c r="OKE149" s="59"/>
      <c r="OKF149" s="60"/>
      <c r="OKG149" s="61"/>
      <c r="OKH149" s="83"/>
      <c r="OKI149" s="57"/>
      <c r="OKJ149" s="56"/>
      <c r="OKK149" s="59"/>
      <c r="OKL149" s="60"/>
      <c r="OKM149" s="61"/>
      <c r="OKN149" s="83"/>
      <c r="OKO149" s="57"/>
      <c r="OKP149" s="56"/>
      <c r="OKQ149" s="59"/>
      <c r="OKR149" s="60"/>
      <c r="OKS149" s="61"/>
      <c r="OKT149" s="83"/>
      <c r="OKU149" s="57"/>
      <c r="OKV149" s="56"/>
      <c r="OKW149" s="59"/>
      <c r="OKX149" s="60"/>
      <c r="OKY149" s="61"/>
      <c r="OKZ149" s="83"/>
      <c r="OLA149" s="57"/>
      <c r="OLB149" s="56"/>
      <c r="OLC149" s="59"/>
      <c r="OLD149" s="60"/>
      <c r="OLE149" s="61"/>
      <c r="OLF149" s="83"/>
      <c r="OLG149" s="57"/>
      <c r="OLH149" s="56"/>
      <c r="OLI149" s="59"/>
      <c r="OLJ149" s="60"/>
      <c r="OLK149" s="61"/>
      <c r="OLL149" s="83"/>
      <c r="OLM149" s="57"/>
      <c r="OLN149" s="56"/>
      <c r="OLO149" s="59"/>
      <c r="OLP149" s="60"/>
      <c r="OLQ149" s="61"/>
      <c r="OLR149" s="83"/>
      <c r="OLS149" s="57"/>
      <c r="OLT149" s="56"/>
      <c r="OLU149" s="59"/>
      <c r="OLV149" s="60"/>
      <c r="OLW149" s="61"/>
      <c r="OLX149" s="83"/>
      <c r="OLY149" s="57"/>
      <c r="OLZ149" s="56"/>
      <c r="OMA149" s="59"/>
      <c r="OMB149" s="60"/>
      <c r="OMC149" s="61"/>
      <c r="OMD149" s="83"/>
      <c r="OME149" s="57"/>
      <c r="OMF149" s="56"/>
      <c r="OMG149" s="59"/>
      <c r="OMH149" s="60"/>
      <c r="OMI149" s="61"/>
      <c r="OMJ149" s="83"/>
      <c r="OMK149" s="57"/>
      <c r="OML149" s="56"/>
      <c r="OMM149" s="59"/>
      <c r="OMN149" s="60"/>
      <c r="OMO149" s="61"/>
      <c r="OMP149" s="83"/>
      <c r="OMQ149" s="57"/>
      <c r="OMR149" s="56"/>
      <c r="OMS149" s="59"/>
      <c r="OMT149" s="60"/>
      <c r="OMU149" s="61"/>
      <c r="OMV149" s="83"/>
      <c r="OMW149" s="57"/>
      <c r="OMX149" s="56"/>
      <c r="OMY149" s="59"/>
      <c r="OMZ149" s="60"/>
      <c r="ONA149" s="61"/>
      <c r="ONB149" s="83"/>
      <c r="ONC149" s="57"/>
      <c r="OND149" s="56"/>
      <c r="ONE149" s="59"/>
      <c r="ONF149" s="60"/>
      <c r="ONG149" s="61"/>
      <c r="ONH149" s="83"/>
      <c r="ONI149" s="57"/>
      <c r="ONJ149" s="56"/>
      <c r="ONK149" s="59"/>
      <c r="ONL149" s="60"/>
      <c r="ONM149" s="61"/>
      <c r="ONN149" s="83"/>
      <c r="ONO149" s="57"/>
      <c r="ONP149" s="56"/>
      <c r="ONQ149" s="59"/>
      <c r="ONR149" s="60"/>
      <c r="ONS149" s="61"/>
      <c r="ONT149" s="83"/>
      <c r="ONU149" s="57"/>
      <c r="ONV149" s="56"/>
      <c r="ONW149" s="59"/>
      <c r="ONX149" s="60"/>
      <c r="ONY149" s="61"/>
      <c r="ONZ149" s="83"/>
      <c r="OOA149" s="57"/>
      <c r="OOB149" s="56"/>
      <c r="OOC149" s="59"/>
      <c r="OOD149" s="60"/>
      <c r="OOE149" s="61"/>
      <c r="OOF149" s="83"/>
      <c r="OOG149" s="57"/>
      <c r="OOH149" s="56"/>
      <c r="OOI149" s="59"/>
      <c r="OOJ149" s="60"/>
      <c r="OOK149" s="61"/>
      <c r="OOL149" s="83"/>
      <c r="OOM149" s="57"/>
      <c r="OON149" s="56"/>
      <c r="OOO149" s="59"/>
      <c r="OOP149" s="60"/>
      <c r="OOQ149" s="61"/>
      <c r="OOR149" s="83"/>
      <c r="OOS149" s="57"/>
      <c r="OOT149" s="56"/>
      <c r="OOU149" s="59"/>
      <c r="OOV149" s="60"/>
      <c r="OOW149" s="61"/>
      <c r="OOX149" s="83"/>
      <c r="OOY149" s="57"/>
      <c r="OOZ149" s="56"/>
      <c r="OPA149" s="59"/>
      <c r="OPB149" s="60"/>
      <c r="OPC149" s="61"/>
      <c r="OPD149" s="83"/>
      <c r="OPE149" s="57"/>
      <c r="OPF149" s="56"/>
      <c r="OPG149" s="59"/>
      <c r="OPH149" s="60"/>
      <c r="OPI149" s="61"/>
      <c r="OPJ149" s="83"/>
      <c r="OPK149" s="57"/>
      <c r="OPL149" s="56"/>
      <c r="OPM149" s="59"/>
      <c r="OPN149" s="60"/>
      <c r="OPO149" s="61"/>
      <c r="OPP149" s="83"/>
      <c r="OPQ149" s="57"/>
      <c r="OPR149" s="56"/>
      <c r="OPS149" s="59"/>
      <c r="OPT149" s="60"/>
      <c r="OPU149" s="61"/>
      <c r="OPV149" s="83"/>
      <c r="OPW149" s="57"/>
      <c r="OPX149" s="56"/>
      <c r="OPY149" s="59"/>
      <c r="OPZ149" s="60"/>
      <c r="OQA149" s="61"/>
      <c r="OQB149" s="83"/>
      <c r="OQC149" s="57"/>
      <c r="OQD149" s="56"/>
      <c r="OQE149" s="59"/>
      <c r="OQF149" s="60"/>
      <c r="OQG149" s="61"/>
      <c r="OQH149" s="83"/>
      <c r="OQI149" s="57"/>
      <c r="OQJ149" s="56"/>
      <c r="OQK149" s="59"/>
      <c r="OQL149" s="60"/>
      <c r="OQM149" s="61"/>
      <c r="OQN149" s="83"/>
      <c r="OQO149" s="57"/>
      <c r="OQP149" s="56"/>
      <c r="OQQ149" s="59"/>
      <c r="OQR149" s="60"/>
      <c r="OQS149" s="61"/>
      <c r="OQT149" s="83"/>
      <c r="OQU149" s="57"/>
      <c r="OQV149" s="56"/>
      <c r="OQW149" s="59"/>
      <c r="OQX149" s="60"/>
      <c r="OQY149" s="61"/>
      <c r="OQZ149" s="83"/>
      <c r="ORA149" s="57"/>
      <c r="ORB149" s="56"/>
      <c r="ORC149" s="59"/>
      <c r="ORD149" s="60"/>
      <c r="ORE149" s="61"/>
      <c r="ORF149" s="83"/>
      <c r="ORG149" s="57"/>
      <c r="ORH149" s="56"/>
      <c r="ORI149" s="59"/>
      <c r="ORJ149" s="60"/>
      <c r="ORK149" s="61"/>
      <c r="ORL149" s="83"/>
      <c r="ORM149" s="57"/>
      <c r="ORN149" s="56"/>
      <c r="ORO149" s="59"/>
      <c r="ORP149" s="60"/>
      <c r="ORQ149" s="61"/>
      <c r="ORR149" s="83"/>
      <c r="ORS149" s="57"/>
      <c r="ORT149" s="56"/>
      <c r="ORU149" s="59"/>
      <c r="ORV149" s="60"/>
      <c r="ORW149" s="61"/>
      <c r="ORX149" s="83"/>
      <c r="ORY149" s="57"/>
      <c r="ORZ149" s="56"/>
      <c r="OSA149" s="59"/>
      <c r="OSB149" s="60"/>
      <c r="OSC149" s="61"/>
      <c r="OSD149" s="83"/>
      <c r="OSE149" s="57"/>
      <c r="OSF149" s="56"/>
      <c r="OSG149" s="59"/>
      <c r="OSH149" s="60"/>
      <c r="OSI149" s="61"/>
      <c r="OSJ149" s="83"/>
      <c r="OSK149" s="57"/>
      <c r="OSL149" s="56"/>
      <c r="OSM149" s="59"/>
      <c r="OSN149" s="60"/>
      <c r="OSO149" s="61"/>
      <c r="OSP149" s="83"/>
      <c r="OSQ149" s="57"/>
      <c r="OSR149" s="56"/>
      <c r="OSS149" s="59"/>
      <c r="OST149" s="60"/>
      <c r="OSU149" s="61"/>
      <c r="OSV149" s="83"/>
      <c r="OSW149" s="57"/>
      <c r="OSX149" s="56"/>
      <c r="OSY149" s="59"/>
      <c r="OSZ149" s="60"/>
      <c r="OTA149" s="61"/>
      <c r="OTB149" s="83"/>
      <c r="OTC149" s="57"/>
      <c r="OTD149" s="56"/>
      <c r="OTE149" s="59"/>
      <c r="OTF149" s="60"/>
      <c r="OTG149" s="61"/>
      <c r="OTH149" s="83"/>
      <c r="OTI149" s="57"/>
      <c r="OTJ149" s="56"/>
      <c r="OTK149" s="59"/>
      <c r="OTL149" s="60"/>
      <c r="OTM149" s="61"/>
      <c r="OTN149" s="83"/>
      <c r="OTO149" s="57"/>
      <c r="OTP149" s="56"/>
      <c r="OTQ149" s="59"/>
      <c r="OTR149" s="60"/>
      <c r="OTS149" s="61"/>
      <c r="OTT149" s="83"/>
      <c r="OTU149" s="57"/>
      <c r="OTV149" s="56"/>
      <c r="OTW149" s="59"/>
      <c r="OTX149" s="60"/>
      <c r="OTY149" s="61"/>
      <c r="OTZ149" s="83"/>
      <c r="OUA149" s="57"/>
      <c r="OUB149" s="56"/>
      <c r="OUC149" s="59"/>
      <c r="OUD149" s="60"/>
      <c r="OUE149" s="61"/>
      <c r="OUF149" s="83"/>
      <c r="OUG149" s="57"/>
      <c r="OUH149" s="56"/>
      <c r="OUI149" s="59"/>
      <c r="OUJ149" s="60"/>
      <c r="OUK149" s="61"/>
      <c r="OUL149" s="83"/>
      <c r="OUM149" s="57"/>
      <c r="OUN149" s="56"/>
      <c r="OUO149" s="59"/>
      <c r="OUP149" s="60"/>
      <c r="OUQ149" s="61"/>
      <c r="OUR149" s="83"/>
      <c r="OUS149" s="57"/>
      <c r="OUT149" s="56"/>
      <c r="OUU149" s="59"/>
      <c r="OUV149" s="60"/>
      <c r="OUW149" s="61"/>
      <c r="OUX149" s="83"/>
      <c r="OUY149" s="57"/>
      <c r="OUZ149" s="56"/>
      <c r="OVA149" s="59"/>
      <c r="OVB149" s="60"/>
      <c r="OVC149" s="61"/>
      <c r="OVD149" s="83"/>
      <c r="OVE149" s="57"/>
      <c r="OVF149" s="56"/>
      <c r="OVG149" s="59"/>
      <c r="OVH149" s="60"/>
      <c r="OVI149" s="61"/>
      <c r="OVJ149" s="83"/>
      <c r="OVK149" s="57"/>
      <c r="OVL149" s="56"/>
      <c r="OVM149" s="59"/>
      <c r="OVN149" s="60"/>
      <c r="OVO149" s="61"/>
      <c r="OVP149" s="83"/>
      <c r="OVQ149" s="57"/>
      <c r="OVR149" s="56"/>
      <c r="OVS149" s="59"/>
      <c r="OVT149" s="60"/>
      <c r="OVU149" s="61"/>
      <c r="OVV149" s="83"/>
      <c r="OVW149" s="57"/>
      <c r="OVX149" s="56"/>
      <c r="OVY149" s="59"/>
      <c r="OVZ149" s="60"/>
      <c r="OWA149" s="61"/>
      <c r="OWB149" s="83"/>
      <c r="OWC149" s="57"/>
      <c r="OWD149" s="56"/>
      <c r="OWE149" s="59"/>
      <c r="OWF149" s="60"/>
      <c r="OWG149" s="61"/>
      <c r="OWH149" s="83"/>
      <c r="OWI149" s="57"/>
      <c r="OWJ149" s="56"/>
      <c r="OWK149" s="59"/>
      <c r="OWL149" s="60"/>
      <c r="OWM149" s="61"/>
      <c r="OWN149" s="83"/>
      <c r="OWO149" s="57"/>
      <c r="OWP149" s="56"/>
      <c r="OWQ149" s="59"/>
      <c r="OWR149" s="60"/>
      <c r="OWS149" s="61"/>
      <c r="OWT149" s="83"/>
      <c r="OWU149" s="57"/>
      <c r="OWV149" s="56"/>
      <c r="OWW149" s="59"/>
      <c r="OWX149" s="60"/>
      <c r="OWY149" s="61"/>
      <c r="OWZ149" s="83"/>
      <c r="OXA149" s="57"/>
      <c r="OXB149" s="56"/>
      <c r="OXC149" s="59"/>
      <c r="OXD149" s="60"/>
      <c r="OXE149" s="61"/>
      <c r="OXF149" s="83"/>
      <c r="OXG149" s="57"/>
      <c r="OXH149" s="56"/>
      <c r="OXI149" s="59"/>
      <c r="OXJ149" s="60"/>
      <c r="OXK149" s="61"/>
      <c r="OXL149" s="83"/>
      <c r="OXM149" s="57"/>
      <c r="OXN149" s="56"/>
      <c r="OXO149" s="59"/>
      <c r="OXP149" s="60"/>
      <c r="OXQ149" s="61"/>
      <c r="OXR149" s="83"/>
      <c r="OXS149" s="57"/>
      <c r="OXT149" s="56"/>
      <c r="OXU149" s="59"/>
      <c r="OXV149" s="60"/>
      <c r="OXW149" s="61"/>
      <c r="OXX149" s="83"/>
      <c r="OXY149" s="57"/>
      <c r="OXZ149" s="56"/>
      <c r="OYA149" s="59"/>
      <c r="OYB149" s="60"/>
      <c r="OYC149" s="61"/>
      <c r="OYD149" s="83"/>
      <c r="OYE149" s="57"/>
      <c r="OYF149" s="56"/>
      <c r="OYG149" s="59"/>
      <c r="OYH149" s="60"/>
      <c r="OYI149" s="61"/>
      <c r="OYJ149" s="83"/>
      <c r="OYK149" s="57"/>
      <c r="OYL149" s="56"/>
      <c r="OYM149" s="59"/>
      <c r="OYN149" s="60"/>
      <c r="OYO149" s="61"/>
      <c r="OYP149" s="83"/>
      <c r="OYQ149" s="57"/>
      <c r="OYR149" s="56"/>
      <c r="OYS149" s="59"/>
      <c r="OYT149" s="60"/>
      <c r="OYU149" s="61"/>
      <c r="OYV149" s="83"/>
      <c r="OYW149" s="57"/>
      <c r="OYX149" s="56"/>
      <c r="OYY149" s="59"/>
      <c r="OYZ149" s="60"/>
      <c r="OZA149" s="61"/>
      <c r="OZB149" s="83"/>
      <c r="OZC149" s="57"/>
      <c r="OZD149" s="56"/>
      <c r="OZE149" s="59"/>
      <c r="OZF149" s="60"/>
      <c r="OZG149" s="61"/>
      <c r="OZH149" s="83"/>
      <c r="OZI149" s="57"/>
      <c r="OZJ149" s="56"/>
      <c r="OZK149" s="59"/>
      <c r="OZL149" s="60"/>
      <c r="OZM149" s="61"/>
      <c r="OZN149" s="83"/>
      <c r="OZO149" s="57"/>
      <c r="OZP149" s="56"/>
      <c r="OZQ149" s="59"/>
      <c r="OZR149" s="60"/>
      <c r="OZS149" s="61"/>
      <c r="OZT149" s="83"/>
      <c r="OZU149" s="57"/>
      <c r="OZV149" s="56"/>
      <c r="OZW149" s="59"/>
      <c r="OZX149" s="60"/>
      <c r="OZY149" s="61"/>
      <c r="OZZ149" s="83"/>
      <c r="PAA149" s="57"/>
      <c r="PAB149" s="56"/>
      <c r="PAC149" s="59"/>
      <c r="PAD149" s="60"/>
      <c r="PAE149" s="61"/>
      <c r="PAF149" s="83"/>
      <c r="PAG149" s="57"/>
      <c r="PAH149" s="56"/>
      <c r="PAI149" s="59"/>
      <c r="PAJ149" s="60"/>
      <c r="PAK149" s="61"/>
      <c r="PAL149" s="83"/>
      <c r="PAM149" s="57"/>
      <c r="PAN149" s="56"/>
      <c r="PAO149" s="59"/>
      <c r="PAP149" s="60"/>
      <c r="PAQ149" s="61"/>
      <c r="PAR149" s="83"/>
      <c r="PAS149" s="57"/>
      <c r="PAT149" s="56"/>
      <c r="PAU149" s="59"/>
      <c r="PAV149" s="60"/>
      <c r="PAW149" s="61"/>
      <c r="PAX149" s="83"/>
      <c r="PAY149" s="57"/>
      <c r="PAZ149" s="56"/>
      <c r="PBA149" s="59"/>
      <c r="PBB149" s="60"/>
      <c r="PBC149" s="61"/>
      <c r="PBD149" s="83"/>
      <c r="PBE149" s="57"/>
      <c r="PBF149" s="56"/>
      <c r="PBG149" s="59"/>
      <c r="PBH149" s="60"/>
      <c r="PBI149" s="61"/>
      <c r="PBJ149" s="83"/>
      <c r="PBK149" s="57"/>
      <c r="PBL149" s="56"/>
      <c r="PBM149" s="59"/>
      <c r="PBN149" s="60"/>
      <c r="PBO149" s="61"/>
      <c r="PBP149" s="83"/>
      <c r="PBQ149" s="57"/>
      <c r="PBR149" s="56"/>
      <c r="PBS149" s="59"/>
      <c r="PBT149" s="60"/>
      <c r="PBU149" s="61"/>
      <c r="PBV149" s="83"/>
      <c r="PBW149" s="57"/>
      <c r="PBX149" s="56"/>
      <c r="PBY149" s="59"/>
      <c r="PBZ149" s="60"/>
      <c r="PCA149" s="61"/>
      <c r="PCB149" s="83"/>
      <c r="PCC149" s="57"/>
      <c r="PCD149" s="56"/>
      <c r="PCE149" s="59"/>
      <c r="PCF149" s="60"/>
      <c r="PCG149" s="61"/>
      <c r="PCH149" s="83"/>
      <c r="PCI149" s="57"/>
      <c r="PCJ149" s="56"/>
      <c r="PCK149" s="59"/>
      <c r="PCL149" s="60"/>
      <c r="PCM149" s="61"/>
      <c r="PCN149" s="83"/>
      <c r="PCO149" s="57"/>
      <c r="PCP149" s="56"/>
      <c r="PCQ149" s="59"/>
      <c r="PCR149" s="60"/>
      <c r="PCS149" s="61"/>
      <c r="PCT149" s="83"/>
      <c r="PCU149" s="57"/>
      <c r="PCV149" s="56"/>
      <c r="PCW149" s="59"/>
      <c r="PCX149" s="60"/>
      <c r="PCY149" s="61"/>
      <c r="PCZ149" s="83"/>
      <c r="PDA149" s="57"/>
      <c r="PDB149" s="56"/>
      <c r="PDC149" s="59"/>
      <c r="PDD149" s="60"/>
      <c r="PDE149" s="61"/>
      <c r="PDF149" s="83"/>
      <c r="PDG149" s="57"/>
      <c r="PDH149" s="56"/>
      <c r="PDI149" s="59"/>
      <c r="PDJ149" s="60"/>
      <c r="PDK149" s="61"/>
      <c r="PDL149" s="83"/>
      <c r="PDM149" s="57"/>
      <c r="PDN149" s="56"/>
      <c r="PDO149" s="59"/>
      <c r="PDP149" s="60"/>
      <c r="PDQ149" s="61"/>
      <c r="PDR149" s="83"/>
      <c r="PDS149" s="57"/>
      <c r="PDT149" s="56"/>
      <c r="PDU149" s="59"/>
      <c r="PDV149" s="60"/>
      <c r="PDW149" s="61"/>
      <c r="PDX149" s="83"/>
      <c r="PDY149" s="57"/>
      <c r="PDZ149" s="56"/>
      <c r="PEA149" s="59"/>
      <c r="PEB149" s="60"/>
      <c r="PEC149" s="61"/>
      <c r="PED149" s="83"/>
      <c r="PEE149" s="57"/>
      <c r="PEF149" s="56"/>
      <c r="PEG149" s="59"/>
      <c r="PEH149" s="60"/>
      <c r="PEI149" s="61"/>
      <c r="PEJ149" s="83"/>
      <c r="PEK149" s="57"/>
      <c r="PEL149" s="56"/>
      <c r="PEM149" s="59"/>
      <c r="PEN149" s="60"/>
      <c r="PEO149" s="61"/>
      <c r="PEP149" s="83"/>
      <c r="PEQ149" s="57"/>
      <c r="PER149" s="56"/>
      <c r="PES149" s="59"/>
      <c r="PET149" s="60"/>
      <c r="PEU149" s="61"/>
      <c r="PEV149" s="83"/>
      <c r="PEW149" s="57"/>
      <c r="PEX149" s="56"/>
      <c r="PEY149" s="59"/>
      <c r="PEZ149" s="60"/>
      <c r="PFA149" s="61"/>
      <c r="PFB149" s="83"/>
      <c r="PFC149" s="57"/>
      <c r="PFD149" s="56"/>
      <c r="PFE149" s="59"/>
      <c r="PFF149" s="60"/>
      <c r="PFG149" s="61"/>
      <c r="PFH149" s="83"/>
      <c r="PFI149" s="57"/>
      <c r="PFJ149" s="56"/>
      <c r="PFK149" s="59"/>
      <c r="PFL149" s="60"/>
      <c r="PFM149" s="61"/>
      <c r="PFN149" s="83"/>
      <c r="PFO149" s="57"/>
      <c r="PFP149" s="56"/>
      <c r="PFQ149" s="59"/>
      <c r="PFR149" s="60"/>
      <c r="PFS149" s="61"/>
      <c r="PFT149" s="83"/>
      <c r="PFU149" s="57"/>
      <c r="PFV149" s="56"/>
      <c r="PFW149" s="59"/>
      <c r="PFX149" s="60"/>
      <c r="PFY149" s="61"/>
      <c r="PFZ149" s="83"/>
      <c r="PGA149" s="57"/>
      <c r="PGB149" s="56"/>
      <c r="PGC149" s="59"/>
      <c r="PGD149" s="60"/>
      <c r="PGE149" s="61"/>
      <c r="PGF149" s="83"/>
      <c r="PGG149" s="57"/>
      <c r="PGH149" s="56"/>
      <c r="PGI149" s="59"/>
      <c r="PGJ149" s="60"/>
      <c r="PGK149" s="61"/>
      <c r="PGL149" s="83"/>
      <c r="PGM149" s="57"/>
      <c r="PGN149" s="56"/>
      <c r="PGO149" s="59"/>
      <c r="PGP149" s="60"/>
      <c r="PGQ149" s="61"/>
      <c r="PGR149" s="83"/>
      <c r="PGS149" s="57"/>
      <c r="PGT149" s="56"/>
      <c r="PGU149" s="59"/>
      <c r="PGV149" s="60"/>
      <c r="PGW149" s="61"/>
      <c r="PGX149" s="83"/>
      <c r="PGY149" s="57"/>
      <c r="PGZ149" s="56"/>
      <c r="PHA149" s="59"/>
      <c r="PHB149" s="60"/>
      <c r="PHC149" s="61"/>
      <c r="PHD149" s="83"/>
      <c r="PHE149" s="57"/>
      <c r="PHF149" s="56"/>
      <c r="PHG149" s="59"/>
      <c r="PHH149" s="60"/>
      <c r="PHI149" s="61"/>
      <c r="PHJ149" s="83"/>
      <c r="PHK149" s="57"/>
      <c r="PHL149" s="56"/>
      <c r="PHM149" s="59"/>
      <c r="PHN149" s="60"/>
      <c r="PHO149" s="61"/>
      <c r="PHP149" s="83"/>
      <c r="PHQ149" s="57"/>
      <c r="PHR149" s="56"/>
      <c r="PHS149" s="59"/>
      <c r="PHT149" s="60"/>
      <c r="PHU149" s="61"/>
      <c r="PHV149" s="83"/>
      <c r="PHW149" s="57"/>
      <c r="PHX149" s="56"/>
      <c r="PHY149" s="59"/>
      <c r="PHZ149" s="60"/>
      <c r="PIA149" s="61"/>
      <c r="PIB149" s="83"/>
      <c r="PIC149" s="57"/>
      <c r="PID149" s="56"/>
      <c r="PIE149" s="59"/>
      <c r="PIF149" s="60"/>
      <c r="PIG149" s="61"/>
      <c r="PIH149" s="83"/>
      <c r="PII149" s="57"/>
      <c r="PIJ149" s="56"/>
      <c r="PIK149" s="59"/>
      <c r="PIL149" s="60"/>
      <c r="PIM149" s="61"/>
      <c r="PIN149" s="83"/>
      <c r="PIO149" s="57"/>
      <c r="PIP149" s="56"/>
      <c r="PIQ149" s="59"/>
      <c r="PIR149" s="60"/>
      <c r="PIS149" s="61"/>
      <c r="PIT149" s="83"/>
      <c r="PIU149" s="57"/>
      <c r="PIV149" s="56"/>
      <c r="PIW149" s="59"/>
      <c r="PIX149" s="60"/>
      <c r="PIY149" s="61"/>
      <c r="PIZ149" s="83"/>
      <c r="PJA149" s="57"/>
      <c r="PJB149" s="56"/>
      <c r="PJC149" s="59"/>
      <c r="PJD149" s="60"/>
      <c r="PJE149" s="61"/>
      <c r="PJF149" s="83"/>
      <c r="PJG149" s="57"/>
      <c r="PJH149" s="56"/>
      <c r="PJI149" s="59"/>
      <c r="PJJ149" s="60"/>
      <c r="PJK149" s="61"/>
      <c r="PJL149" s="83"/>
      <c r="PJM149" s="57"/>
      <c r="PJN149" s="56"/>
      <c r="PJO149" s="59"/>
      <c r="PJP149" s="60"/>
      <c r="PJQ149" s="61"/>
      <c r="PJR149" s="83"/>
      <c r="PJS149" s="57"/>
      <c r="PJT149" s="56"/>
      <c r="PJU149" s="59"/>
      <c r="PJV149" s="60"/>
      <c r="PJW149" s="61"/>
      <c r="PJX149" s="83"/>
      <c r="PJY149" s="57"/>
      <c r="PJZ149" s="56"/>
      <c r="PKA149" s="59"/>
      <c r="PKB149" s="60"/>
      <c r="PKC149" s="61"/>
      <c r="PKD149" s="83"/>
      <c r="PKE149" s="57"/>
      <c r="PKF149" s="56"/>
      <c r="PKG149" s="59"/>
      <c r="PKH149" s="60"/>
      <c r="PKI149" s="61"/>
      <c r="PKJ149" s="83"/>
      <c r="PKK149" s="57"/>
      <c r="PKL149" s="56"/>
      <c r="PKM149" s="59"/>
      <c r="PKN149" s="60"/>
      <c r="PKO149" s="61"/>
      <c r="PKP149" s="83"/>
      <c r="PKQ149" s="57"/>
      <c r="PKR149" s="56"/>
      <c r="PKS149" s="59"/>
      <c r="PKT149" s="60"/>
      <c r="PKU149" s="61"/>
      <c r="PKV149" s="83"/>
      <c r="PKW149" s="57"/>
      <c r="PKX149" s="56"/>
      <c r="PKY149" s="59"/>
      <c r="PKZ149" s="60"/>
      <c r="PLA149" s="61"/>
      <c r="PLB149" s="83"/>
      <c r="PLC149" s="57"/>
      <c r="PLD149" s="56"/>
      <c r="PLE149" s="59"/>
      <c r="PLF149" s="60"/>
      <c r="PLG149" s="61"/>
      <c r="PLH149" s="83"/>
      <c r="PLI149" s="57"/>
      <c r="PLJ149" s="56"/>
      <c r="PLK149" s="59"/>
      <c r="PLL149" s="60"/>
      <c r="PLM149" s="61"/>
      <c r="PLN149" s="83"/>
      <c r="PLO149" s="57"/>
      <c r="PLP149" s="56"/>
      <c r="PLQ149" s="59"/>
      <c r="PLR149" s="60"/>
      <c r="PLS149" s="61"/>
      <c r="PLT149" s="83"/>
      <c r="PLU149" s="57"/>
      <c r="PLV149" s="56"/>
      <c r="PLW149" s="59"/>
      <c r="PLX149" s="60"/>
      <c r="PLY149" s="61"/>
      <c r="PLZ149" s="83"/>
      <c r="PMA149" s="57"/>
      <c r="PMB149" s="56"/>
      <c r="PMC149" s="59"/>
      <c r="PMD149" s="60"/>
      <c r="PME149" s="61"/>
      <c r="PMF149" s="83"/>
      <c r="PMG149" s="57"/>
      <c r="PMH149" s="56"/>
      <c r="PMI149" s="59"/>
      <c r="PMJ149" s="60"/>
      <c r="PMK149" s="61"/>
      <c r="PML149" s="83"/>
      <c r="PMM149" s="57"/>
      <c r="PMN149" s="56"/>
      <c r="PMO149" s="59"/>
      <c r="PMP149" s="60"/>
      <c r="PMQ149" s="61"/>
      <c r="PMR149" s="83"/>
      <c r="PMS149" s="57"/>
      <c r="PMT149" s="56"/>
      <c r="PMU149" s="59"/>
      <c r="PMV149" s="60"/>
      <c r="PMW149" s="61"/>
      <c r="PMX149" s="83"/>
      <c r="PMY149" s="57"/>
      <c r="PMZ149" s="56"/>
      <c r="PNA149" s="59"/>
      <c r="PNB149" s="60"/>
      <c r="PNC149" s="61"/>
      <c r="PND149" s="83"/>
      <c r="PNE149" s="57"/>
      <c r="PNF149" s="56"/>
      <c r="PNG149" s="59"/>
      <c r="PNH149" s="60"/>
      <c r="PNI149" s="61"/>
      <c r="PNJ149" s="83"/>
      <c r="PNK149" s="57"/>
      <c r="PNL149" s="56"/>
      <c r="PNM149" s="59"/>
      <c r="PNN149" s="60"/>
      <c r="PNO149" s="61"/>
      <c r="PNP149" s="83"/>
      <c r="PNQ149" s="57"/>
      <c r="PNR149" s="56"/>
      <c r="PNS149" s="59"/>
      <c r="PNT149" s="60"/>
      <c r="PNU149" s="61"/>
      <c r="PNV149" s="83"/>
      <c r="PNW149" s="57"/>
      <c r="PNX149" s="56"/>
      <c r="PNY149" s="59"/>
      <c r="PNZ149" s="60"/>
      <c r="POA149" s="61"/>
      <c r="POB149" s="83"/>
      <c r="POC149" s="57"/>
      <c r="POD149" s="56"/>
      <c r="POE149" s="59"/>
      <c r="POF149" s="60"/>
      <c r="POG149" s="61"/>
      <c r="POH149" s="83"/>
      <c r="POI149" s="57"/>
      <c r="POJ149" s="56"/>
      <c r="POK149" s="59"/>
      <c r="POL149" s="60"/>
      <c r="POM149" s="61"/>
      <c r="PON149" s="83"/>
      <c r="POO149" s="57"/>
      <c r="POP149" s="56"/>
      <c r="POQ149" s="59"/>
      <c r="POR149" s="60"/>
      <c r="POS149" s="61"/>
      <c r="POT149" s="83"/>
      <c r="POU149" s="57"/>
      <c r="POV149" s="56"/>
      <c r="POW149" s="59"/>
      <c r="POX149" s="60"/>
      <c r="POY149" s="61"/>
      <c r="POZ149" s="83"/>
      <c r="PPA149" s="57"/>
      <c r="PPB149" s="56"/>
      <c r="PPC149" s="59"/>
      <c r="PPD149" s="60"/>
      <c r="PPE149" s="61"/>
      <c r="PPF149" s="83"/>
      <c r="PPG149" s="57"/>
      <c r="PPH149" s="56"/>
      <c r="PPI149" s="59"/>
      <c r="PPJ149" s="60"/>
      <c r="PPK149" s="61"/>
      <c r="PPL149" s="83"/>
      <c r="PPM149" s="57"/>
      <c r="PPN149" s="56"/>
      <c r="PPO149" s="59"/>
      <c r="PPP149" s="60"/>
      <c r="PPQ149" s="61"/>
      <c r="PPR149" s="83"/>
      <c r="PPS149" s="57"/>
      <c r="PPT149" s="56"/>
      <c r="PPU149" s="59"/>
      <c r="PPV149" s="60"/>
      <c r="PPW149" s="61"/>
      <c r="PPX149" s="83"/>
      <c r="PPY149" s="57"/>
      <c r="PPZ149" s="56"/>
      <c r="PQA149" s="59"/>
      <c r="PQB149" s="60"/>
      <c r="PQC149" s="61"/>
      <c r="PQD149" s="83"/>
      <c r="PQE149" s="57"/>
      <c r="PQF149" s="56"/>
      <c r="PQG149" s="59"/>
      <c r="PQH149" s="60"/>
      <c r="PQI149" s="61"/>
      <c r="PQJ149" s="83"/>
      <c r="PQK149" s="57"/>
      <c r="PQL149" s="56"/>
      <c r="PQM149" s="59"/>
      <c r="PQN149" s="60"/>
      <c r="PQO149" s="61"/>
      <c r="PQP149" s="83"/>
      <c r="PQQ149" s="57"/>
      <c r="PQR149" s="56"/>
      <c r="PQS149" s="59"/>
      <c r="PQT149" s="60"/>
      <c r="PQU149" s="61"/>
      <c r="PQV149" s="83"/>
      <c r="PQW149" s="57"/>
      <c r="PQX149" s="56"/>
      <c r="PQY149" s="59"/>
      <c r="PQZ149" s="60"/>
      <c r="PRA149" s="61"/>
      <c r="PRB149" s="83"/>
      <c r="PRC149" s="57"/>
      <c r="PRD149" s="56"/>
      <c r="PRE149" s="59"/>
      <c r="PRF149" s="60"/>
      <c r="PRG149" s="61"/>
      <c r="PRH149" s="83"/>
      <c r="PRI149" s="57"/>
      <c r="PRJ149" s="56"/>
      <c r="PRK149" s="59"/>
      <c r="PRL149" s="60"/>
      <c r="PRM149" s="61"/>
      <c r="PRN149" s="83"/>
      <c r="PRO149" s="57"/>
      <c r="PRP149" s="56"/>
      <c r="PRQ149" s="59"/>
      <c r="PRR149" s="60"/>
      <c r="PRS149" s="61"/>
      <c r="PRT149" s="83"/>
      <c r="PRU149" s="57"/>
      <c r="PRV149" s="56"/>
      <c r="PRW149" s="59"/>
      <c r="PRX149" s="60"/>
      <c r="PRY149" s="61"/>
      <c r="PRZ149" s="83"/>
      <c r="PSA149" s="57"/>
      <c r="PSB149" s="56"/>
      <c r="PSC149" s="59"/>
      <c r="PSD149" s="60"/>
      <c r="PSE149" s="61"/>
      <c r="PSF149" s="83"/>
      <c r="PSG149" s="57"/>
      <c r="PSH149" s="56"/>
      <c r="PSI149" s="59"/>
      <c r="PSJ149" s="60"/>
      <c r="PSK149" s="61"/>
      <c r="PSL149" s="83"/>
      <c r="PSM149" s="57"/>
      <c r="PSN149" s="56"/>
      <c r="PSO149" s="59"/>
      <c r="PSP149" s="60"/>
      <c r="PSQ149" s="61"/>
      <c r="PSR149" s="83"/>
      <c r="PSS149" s="57"/>
      <c r="PST149" s="56"/>
      <c r="PSU149" s="59"/>
      <c r="PSV149" s="60"/>
      <c r="PSW149" s="61"/>
      <c r="PSX149" s="83"/>
      <c r="PSY149" s="57"/>
      <c r="PSZ149" s="56"/>
      <c r="PTA149" s="59"/>
      <c r="PTB149" s="60"/>
      <c r="PTC149" s="61"/>
      <c r="PTD149" s="83"/>
      <c r="PTE149" s="57"/>
      <c r="PTF149" s="56"/>
      <c r="PTG149" s="59"/>
      <c r="PTH149" s="60"/>
      <c r="PTI149" s="61"/>
      <c r="PTJ149" s="83"/>
      <c r="PTK149" s="57"/>
      <c r="PTL149" s="56"/>
      <c r="PTM149" s="59"/>
      <c r="PTN149" s="60"/>
      <c r="PTO149" s="61"/>
      <c r="PTP149" s="83"/>
      <c r="PTQ149" s="57"/>
      <c r="PTR149" s="56"/>
      <c r="PTS149" s="59"/>
      <c r="PTT149" s="60"/>
      <c r="PTU149" s="61"/>
      <c r="PTV149" s="83"/>
      <c r="PTW149" s="57"/>
      <c r="PTX149" s="56"/>
      <c r="PTY149" s="59"/>
      <c r="PTZ149" s="60"/>
      <c r="PUA149" s="61"/>
      <c r="PUB149" s="83"/>
      <c r="PUC149" s="57"/>
      <c r="PUD149" s="56"/>
      <c r="PUE149" s="59"/>
      <c r="PUF149" s="60"/>
      <c r="PUG149" s="61"/>
      <c r="PUH149" s="83"/>
      <c r="PUI149" s="57"/>
      <c r="PUJ149" s="56"/>
      <c r="PUK149" s="59"/>
      <c r="PUL149" s="60"/>
      <c r="PUM149" s="61"/>
      <c r="PUN149" s="83"/>
      <c r="PUO149" s="57"/>
      <c r="PUP149" s="56"/>
      <c r="PUQ149" s="59"/>
      <c r="PUR149" s="60"/>
      <c r="PUS149" s="61"/>
      <c r="PUT149" s="83"/>
      <c r="PUU149" s="57"/>
      <c r="PUV149" s="56"/>
      <c r="PUW149" s="59"/>
      <c r="PUX149" s="60"/>
      <c r="PUY149" s="61"/>
      <c r="PUZ149" s="83"/>
      <c r="PVA149" s="57"/>
      <c r="PVB149" s="56"/>
      <c r="PVC149" s="59"/>
      <c r="PVD149" s="60"/>
      <c r="PVE149" s="61"/>
      <c r="PVF149" s="83"/>
      <c r="PVG149" s="57"/>
      <c r="PVH149" s="56"/>
      <c r="PVI149" s="59"/>
      <c r="PVJ149" s="60"/>
      <c r="PVK149" s="61"/>
      <c r="PVL149" s="83"/>
      <c r="PVM149" s="57"/>
      <c r="PVN149" s="56"/>
      <c r="PVO149" s="59"/>
      <c r="PVP149" s="60"/>
      <c r="PVQ149" s="61"/>
      <c r="PVR149" s="83"/>
      <c r="PVS149" s="57"/>
      <c r="PVT149" s="56"/>
      <c r="PVU149" s="59"/>
      <c r="PVV149" s="60"/>
      <c r="PVW149" s="61"/>
      <c r="PVX149" s="83"/>
      <c r="PVY149" s="57"/>
      <c r="PVZ149" s="56"/>
      <c r="PWA149" s="59"/>
      <c r="PWB149" s="60"/>
      <c r="PWC149" s="61"/>
      <c r="PWD149" s="83"/>
      <c r="PWE149" s="57"/>
      <c r="PWF149" s="56"/>
      <c r="PWG149" s="59"/>
      <c r="PWH149" s="60"/>
      <c r="PWI149" s="61"/>
      <c r="PWJ149" s="83"/>
      <c r="PWK149" s="57"/>
      <c r="PWL149" s="56"/>
      <c r="PWM149" s="59"/>
      <c r="PWN149" s="60"/>
      <c r="PWO149" s="61"/>
      <c r="PWP149" s="83"/>
      <c r="PWQ149" s="57"/>
      <c r="PWR149" s="56"/>
      <c r="PWS149" s="59"/>
      <c r="PWT149" s="60"/>
      <c r="PWU149" s="61"/>
      <c r="PWV149" s="83"/>
      <c r="PWW149" s="57"/>
      <c r="PWX149" s="56"/>
      <c r="PWY149" s="59"/>
      <c r="PWZ149" s="60"/>
      <c r="PXA149" s="61"/>
      <c r="PXB149" s="83"/>
      <c r="PXC149" s="57"/>
      <c r="PXD149" s="56"/>
      <c r="PXE149" s="59"/>
      <c r="PXF149" s="60"/>
      <c r="PXG149" s="61"/>
      <c r="PXH149" s="83"/>
      <c r="PXI149" s="57"/>
      <c r="PXJ149" s="56"/>
      <c r="PXK149" s="59"/>
      <c r="PXL149" s="60"/>
      <c r="PXM149" s="61"/>
      <c r="PXN149" s="83"/>
      <c r="PXO149" s="57"/>
      <c r="PXP149" s="56"/>
      <c r="PXQ149" s="59"/>
      <c r="PXR149" s="60"/>
      <c r="PXS149" s="61"/>
      <c r="PXT149" s="83"/>
      <c r="PXU149" s="57"/>
      <c r="PXV149" s="56"/>
      <c r="PXW149" s="59"/>
      <c r="PXX149" s="60"/>
      <c r="PXY149" s="61"/>
      <c r="PXZ149" s="83"/>
      <c r="PYA149" s="57"/>
      <c r="PYB149" s="56"/>
      <c r="PYC149" s="59"/>
      <c r="PYD149" s="60"/>
      <c r="PYE149" s="61"/>
      <c r="PYF149" s="83"/>
      <c r="PYG149" s="57"/>
      <c r="PYH149" s="56"/>
      <c r="PYI149" s="59"/>
      <c r="PYJ149" s="60"/>
      <c r="PYK149" s="61"/>
      <c r="PYL149" s="83"/>
      <c r="PYM149" s="57"/>
      <c r="PYN149" s="56"/>
      <c r="PYO149" s="59"/>
      <c r="PYP149" s="60"/>
      <c r="PYQ149" s="61"/>
      <c r="PYR149" s="83"/>
      <c r="PYS149" s="57"/>
      <c r="PYT149" s="56"/>
      <c r="PYU149" s="59"/>
      <c r="PYV149" s="60"/>
      <c r="PYW149" s="61"/>
      <c r="PYX149" s="83"/>
      <c r="PYY149" s="57"/>
      <c r="PYZ149" s="56"/>
      <c r="PZA149" s="59"/>
      <c r="PZB149" s="60"/>
      <c r="PZC149" s="61"/>
      <c r="PZD149" s="83"/>
      <c r="PZE149" s="57"/>
      <c r="PZF149" s="56"/>
      <c r="PZG149" s="59"/>
      <c r="PZH149" s="60"/>
      <c r="PZI149" s="61"/>
      <c r="PZJ149" s="83"/>
      <c r="PZK149" s="57"/>
      <c r="PZL149" s="56"/>
      <c r="PZM149" s="59"/>
      <c r="PZN149" s="60"/>
      <c r="PZO149" s="61"/>
      <c r="PZP149" s="83"/>
      <c r="PZQ149" s="57"/>
      <c r="PZR149" s="56"/>
      <c r="PZS149" s="59"/>
      <c r="PZT149" s="60"/>
      <c r="PZU149" s="61"/>
      <c r="PZV149" s="83"/>
      <c r="PZW149" s="57"/>
      <c r="PZX149" s="56"/>
      <c r="PZY149" s="59"/>
      <c r="PZZ149" s="60"/>
      <c r="QAA149" s="61"/>
      <c r="QAB149" s="83"/>
      <c r="QAC149" s="57"/>
      <c r="QAD149" s="56"/>
      <c r="QAE149" s="59"/>
      <c r="QAF149" s="60"/>
      <c r="QAG149" s="61"/>
      <c r="QAH149" s="83"/>
      <c r="QAI149" s="57"/>
      <c r="QAJ149" s="56"/>
      <c r="QAK149" s="59"/>
      <c r="QAL149" s="60"/>
      <c r="QAM149" s="61"/>
      <c r="QAN149" s="83"/>
      <c r="QAO149" s="57"/>
      <c r="QAP149" s="56"/>
      <c r="QAQ149" s="59"/>
      <c r="QAR149" s="60"/>
      <c r="QAS149" s="61"/>
      <c r="QAT149" s="83"/>
      <c r="QAU149" s="57"/>
      <c r="QAV149" s="56"/>
      <c r="QAW149" s="59"/>
      <c r="QAX149" s="60"/>
      <c r="QAY149" s="61"/>
      <c r="QAZ149" s="83"/>
      <c r="QBA149" s="57"/>
      <c r="QBB149" s="56"/>
      <c r="QBC149" s="59"/>
      <c r="QBD149" s="60"/>
      <c r="QBE149" s="61"/>
      <c r="QBF149" s="83"/>
      <c r="QBG149" s="57"/>
      <c r="QBH149" s="56"/>
      <c r="QBI149" s="59"/>
      <c r="QBJ149" s="60"/>
      <c r="QBK149" s="61"/>
      <c r="QBL149" s="83"/>
      <c r="QBM149" s="57"/>
      <c r="QBN149" s="56"/>
      <c r="QBO149" s="59"/>
      <c r="QBP149" s="60"/>
      <c r="QBQ149" s="61"/>
      <c r="QBR149" s="83"/>
      <c r="QBS149" s="57"/>
      <c r="QBT149" s="56"/>
      <c r="QBU149" s="59"/>
      <c r="QBV149" s="60"/>
      <c r="QBW149" s="61"/>
      <c r="QBX149" s="83"/>
      <c r="QBY149" s="57"/>
      <c r="QBZ149" s="56"/>
      <c r="QCA149" s="59"/>
      <c r="QCB149" s="60"/>
      <c r="QCC149" s="61"/>
      <c r="QCD149" s="83"/>
      <c r="QCE149" s="57"/>
      <c r="QCF149" s="56"/>
      <c r="QCG149" s="59"/>
      <c r="QCH149" s="60"/>
      <c r="QCI149" s="61"/>
      <c r="QCJ149" s="83"/>
      <c r="QCK149" s="57"/>
      <c r="QCL149" s="56"/>
      <c r="QCM149" s="59"/>
      <c r="QCN149" s="60"/>
      <c r="QCO149" s="61"/>
      <c r="QCP149" s="83"/>
      <c r="QCQ149" s="57"/>
      <c r="QCR149" s="56"/>
      <c r="QCS149" s="59"/>
      <c r="QCT149" s="60"/>
      <c r="QCU149" s="61"/>
      <c r="QCV149" s="83"/>
      <c r="QCW149" s="57"/>
      <c r="QCX149" s="56"/>
      <c r="QCY149" s="59"/>
      <c r="QCZ149" s="60"/>
      <c r="QDA149" s="61"/>
      <c r="QDB149" s="83"/>
      <c r="QDC149" s="57"/>
      <c r="QDD149" s="56"/>
      <c r="QDE149" s="59"/>
      <c r="QDF149" s="60"/>
      <c r="QDG149" s="61"/>
      <c r="QDH149" s="83"/>
      <c r="QDI149" s="57"/>
      <c r="QDJ149" s="56"/>
      <c r="QDK149" s="59"/>
      <c r="QDL149" s="60"/>
      <c r="QDM149" s="61"/>
      <c r="QDN149" s="83"/>
      <c r="QDO149" s="57"/>
      <c r="QDP149" s="56"/>
      <c r="QDQ149" s="59"/>
      <c r="QDR149" s="60"/>
      <c r="QDS149" s="61"/>
      <c r="QDT149" s="83"/>
      <c r="QDU149" s="57"/>
      <c r="QDV149" s="56"/>
      <c r="QDW149" s="59"/>
      <c r="QDX149" s="60"/>
      <c r="QDY149" s="61"/>
      <c r="QDZ149" s="83"/>
      <c r="QEA149" s="57"/>
      <c r="QEB149" s="56"/>
      <c r="QEC149" s="59"/>
      <c r="QED149" s="60"/>
      <c r="QEE149" s="61"/>
      <c r="QEF149" s="83"/>
      <c r="QEG149" s="57"/>
      <c r="QEH149" s="56"/>
      <c r="QEI149" s="59"/>
      <c r="QEJ149" s="60"/>
      <c r="QEK149" s="61"/>
      <c r="QEL149" s="83"/>
      <c r="QEM149" s="57"/>
      <c r="QEN149" s="56"/>
      <c r="QEO149" s="59"/>
      <c r="QEP149" s="60"/>
      <c r="QEQ149" s="61"/>
      <c r="QER149" s="83"/>
      <c r="QES149" s="57"/>
      <c r="QET149" s="56"/>
      <c r="QEU149" s="59"/>
      <c r="QEV149" s="60"/>
      <c r="QEW149" s="61"/>
      <c r="QEX149" s="83"/>
      <c r="QEY149" s="57"/>
      <c r="QEZ149" s="56"/>
      <c r="QFA149" s="59"/>
      <c r="QFB149" s="60"/>
      <c r="QFC149" s="61"/>
      <c r="QFD149" s="83"/>
      <c r="QFE149" s="57"/>
      <c r="QFF149" s="56"/>
      <c r="QFG149" s="59"/>
      <c r="QFH149" s="60"/>
      <c r="QFI149" s="61"/>
      <c r="QFJ149" s="83"/>
      <c r="QFK149" s="57"/>
      <c r="QFL149" s="56"/>
      <c r="QFM149" s="59"/>
      <c r="QFN149" s="60"/>
      <c r="QFO149" s="61"/>
      <c r="QFP149" s="83"/>
      <c r="QFQ149" s="57"/>
      <c r="QFR149" s="56"/>
      <c r="QFS149" s="59"/>
      <c r="QFT149" s="60"/>
      <c r="QFU149" s="61"/>
      <c r="QFV149" s="83"/>
      <c r="QFW149" s="57"/>
      <c r="QFX149" s="56"/>
      <c r="QFY149" s="59"/>
      <c r="QFZ149" s="60"/>
      <c r="QGA149" s="61"/>
      <c r="QGB149" s="83"/>
      <c r="QGC149" s="57"/>
      <c r="QGD149" s="56"/>
      <c r="QGE149" s="59"/>
      <c r="QGF149" s="60"/>
      <c r="QGG149" s="61"/>
      <c r="QGH149" s="83"/>
      <c r="QGI149" s="57"/>
      <c r="QGJ149" s="56"/>
      <c r="QGK149" s="59"/>
      <c r="QGL149" s="60"/>
      <c r="QGM149" s="61"/>
      <c r="QGN149" s="83"/>
      <c r="QGO149" s="57"/>
      <c r="QGP149" s="56"/>
      <c r="QGQ149" s="59"/>
      <c r="QGR149" s="60"/>
      <c r="QGS149" s="61"/>
      <c r="QGT149" s="83"/>
      <c r="QGU149" s="57"/>
      <c r="QGV149" s="56"/>
      <c r="QGW149" s="59"/>
      <c r="QGX149" s="60"/>
      <c r="QGY149" s="61"/>
      <c r="QGZ149" s="83"/>
      <c r="QHA149" s="57"/>
      <c r="QHB149" s="56"/>
      <c r="QHC149" s="59"/>
      <c r="QHD149" s="60"/>
      <c r="QHE149" s="61"/>
      <c r="QHF149" s="83"/>
      <c r="QHG149" s="57"/>
      <c r="QHH149" s="56"/>
      <c r="QHI149" s="59"/>
      <c r="QHJ149" s="60"/>
      <c r="QHK149" s="61"/>
      <c r="QHL149" s="83"/>
      <c r="QHM149" s="57"/>
      <c r="QHN149" s="56"/>
      <c r="QHO149" s="59"/>
      <c r="QHP149" s="60"/>
      <c r="QHQ149" s="61"/>
      <c r="QHR149" s="83"/>
      <c r="QHS149" s="57"/>
      <c r="QHT149" s="56"/>
      <c r="QHU149" s="59"/>
      <c r="QHV149" s="60"/>
      <c r="QHW149" s="61"/>
      <c r="QHX149" s="83"/>
      <c r="QHY149" s="57"/>
      <c r="QHZ149" s="56"/>
      <c r="QIA149" s="59"/>
      <c r="QIB149" s="60"/>
      <c r="QIC149" s="61"/>
      <c r="QID149" s="83"/>
      <c r="QIE149" s="57"/>
      <c r="QIF149" s="56"/>
      <c r="QIG149" s="59"/>
      <c r="QIH149" s="60"/>
      <c r="QII149" s="61"/>
      <c r="QIJ149" s="83"/>
      <c r="QIK149" s="57"/>
      <c r="QIL149" s="56"/>
      <c r="QIM149" s="59"/>
      <c r="QIN149" s="60"/>
      <c r="QIO149" s="61"/>
      <c r="QIP149" s="83"/>
      <c r="QIQ149" s="57"/>
      <c r="QIR149" s="56"/>
      <c r="QIS149" s="59"/>
      <c r="QIT149" s="60"/>
      <c r="QIU149" s="61"/>
      <c r="QIV149" s="83"/>
      <c r="QIW149" s="57"/>
      <c r="QIX149" s="56"/>
      <c r="QIY149" s="59"/>
      <c r="QIZ149" s="60"/>
      <c r="QJA149" s="61"/>
      <c r="QJB149" s="83"/>
      <c r="QJC149" s="57"/>
      <c r="QJD149" s="56"/>
      <c r="QJE149" s="59"/>
      <c r="QJF149" s="60"/>
      <c r="QJG149" s="61"/>
      <c r="QJH149" s="83"/>
      <c r="QJI149" s="57"/>
      <c r="QJJ149" s="56"/>
      <c r="QJK149" s="59"/>
      <c r="QJL149" s="60"/>
      <c r="QJM149" s="61"/>
      <c r="QJN149" s="83"/>
      <c r="QJO149" s="57"/>
      <c r="QJP149" s="56"/>
      <c r="QJQ149" s="59"/>
      <c r="QJR149" s="60"/>
      <c r="QJS149" s="61"/>
      <c r="QJT149" s="83"/>
      <c r="QJU149" s="57"/>
      <c r="QJV149" s="56"/>
      <c r="QJW149" s="59"/>
      <c r="QJX149" s="60"/>
      <c r="QJY149" s="61"/>
      <c r="QJZ149" s="83"/>
      <c r="QKA149" s="57"/>
      <c r="QKB149" s="56"/>
      <c r="QKC149" s="59"/>
      <c r="QKD149" s="60"/>
      <c r="QKE149" s="61"/>
      <c r="QKF149" s="83"/>
      <c r="QKG149" s="57"/>
      <c r="QKH149" s="56"/>
      <c r="QKI149" s="59"/>
      <c r="QKJ149" s="60"/>
      <c r="QKK149" s="61"/>
      <c r="QKL149" s="83"/>
      <c r="QKM149" s="57"/>
      <c r="QKN149" s="56"/>
      <c r="QKO149" s="59"/>
      <c r="QKP149" s="60"/>
      <c r="QKQ149" s="61"/>
      <c r="QKR149" s="83"/>
      <c r="QKS149" s="57"/>
      <c r="QKT149" s="56"/>
      <c r="QKU149" s="59"/>
      <c r="QKV149" s="60"/>
      <c r="QKW149" s="61"/>
      <c r="QKX149" s="83"/>
      <c r="QKY149" s="57"/>
      <c r="QKZ149" s="56"/>
      <c r="QLA149" s="59"/>
      <c r="QLB149" s="60"/>
      <c r="QLC149" s="61"/>
      <c r="QLD149" s="83"/>
      <c r="QLE149" s="57"/>
      <c r="QLF149" s="56"/>
      <c r="QLG149" s="59"/>
      <c r="QLH149" s="60"/>
      <c r="QLI149" s="61"/>
      <c r="QLJ149" s="83"/>
      <c r="QLK149" s="57"/>
      <c r="QLL149" s="56"/>
      <c r="QLM149" s="59"/>
      <c r="QLN149" s="60"/>
      <c r="QLO149" s="61"/>
      <c r="QLP149" s="83"/>
      <c r="QLQ149" s="57"/>
      <c r="QLR149" s="56"/>
      <c r="QLS149" s="59"/>
      <c r="QLT149" s="60"/>
      <c r="QLU149" s="61"/>
      <c r="QLV149" s="83"/>
      <c r="QLW149" s="57"/>
      <c r="QLX149" s="56"/>
      <c r="QLY149" s="59"/>
      <c r="QLZ149" s="60"/>
      <c r="QMA149" s="61"/>
      <c r="QMB149" s="83"/>
      <c r="QMC149" s="57"/>
      <c r="QMD149" s="56"/>
      <c r="QME149" s="59"/>
      <c r="QMF149" s="60"/>
      <c r="QMG149" s="61"/>
      <c r="QMH149" s="83"/>
      <c r="QMI149" s="57"/>
      <c r="QMJ149" s="56"/>
      <c r="QMK149" s="59"/>
      <c r="QML149" s="60"/>
      <c r="QMM149" s="61"/>
      <c r="QMN149" s="83"/>
      <c r="QMO149" s="57"/>
      <c r="QMP149" s="56"/>
      <c r="QMQ149" s="59"/>
      <c r="QMR149" s="60"/>
      <c r="QMS149" s="61"/>
      <c r="QMT149" s="83"/>
      <c r="QMU149" s="57"/>
      <c r="QMV149" s="56"/>
      <c r="QMW149" s="59"/>
      <c r="QMX149" s="60"/>
      <c r="QMY149" s="61"/>
      <c r="QMZ149" s="83"/>
      <c r="QNA149" s="57"/>
      <c r="QNB149" s="56"/>
      <c r="QNC149" s="59"/>
      <c r="QND149" s="60"/>
      <c r="QNE149" s="61"/>
      <c r="QNF149" s="83"/>
      <c r="QNG149" s="57"/>
      <c r="QNH149" s="56"/>
      <c r="QNI149" s="59"/>
      <c r="QNJ149" s="60"/>
      <c r="QNK149" s="61"/>
      <c r="QNL149" s="83"/>
      <c r="QNM149" s="57"/>
      <c r="QNN149" s="56"/>
      <c r="QNO149" s="59"/>
      <c r="QNP149" s="60"/>
      <c r="QNQ149" s="61"/>
      <c r="QNR149" s="83"/>
      <c r="QNS149" s="57"/>
      <c r="QNT149" s="56"/>
      <c r="QNU149" s="59"/>
      <c r="QNV149" s="60"/>
      <c r="QNW149" s="61"/>
      <c r="QNX149" s="83"/>
      <c r="QNY149" s="57"/>
      <c r="QNZ149" s="56"/>
      <c r="QOA149" s="59"/>
      <c r="QOB149" s="60"/>
      <c r="QOC149" s="61"/>
      <c r="QOD149" s="83"/>
      <c r="QOE149" s="57"/>
      <c r="QOF149" s="56"/>
      <c r="QOG149" s="59"/>
      <c r="QOH149" s="60"/>
      <c r="QOI149" s="61"/>
      <c r="QOJ149" s="83"/>
      <c r="QOK149" s="57"/>
      <c r="QOL149" s="56"/>
      <c r="QOM149" s="59"/>
      <c r="QON149" s="60"/>
      <c r="QOO149" s="61"/>
      <c r="QOP149" s="83"/>
      <c r="QOQ149" s="57"/>
      <c r="QOR149" s="56"/>
      <c r="QOS149" s="59"/>
      <c r="QOT149" s="60"/>
      <c r="QOU149" s="61"/>
      <c r="QOV149" s="83"/>
      <c r="QOW149" s="57"/>
      <c r="QOX149" s="56"/>
      <c r="QOY149" s="59"/>
      <c r="QOZ149" s="60"/>
      <c r="QPA149" s="61"/>
      <c r="QPB149" s="83"/>
      <c r="QPC149" s="57"/>
      <c r="QPD149" s="56"/>
      <c r="QPE149" s="59"/>
      <c r="QPF149" s="60"/>
      <c r="QPG149" s="61"/>
      <c r="QPH149" s="83"/>
      <c r="QPI149" s="57"/>
      <c r="QPJ149" s="56"/>
      <c r="QPK149" s="59"/>
      <c r="QPL149" s="60"/>
      <c r="QPM149" s="61"/>
      <c r="QPN149" s="83"/>
      <c r="QPO149" s="57"/>
      <c r="QPP149" s="56"/>
      <c r="QPQ149" s="59"/>
      <c r="QPR149" s="60"/>
      <c r="QPS149" s="61"/>
      <c r="QPT149" s="83"/>
      <c r="QPU149" s="57"/>
      <c r="QPV149" s="56"/>
      <c r="QPW149" s="59"/>
      <c r="QPX149" s="60"/>
      <c r="QPY149" s="61"/>
      <c r="QPZ149" s="83"/>
      <c r="QQA149" s="57"/>
      <c r="QQB149" s="56"/>
      <c r="QQC149" s="59"/>
      <c r="QQD149" s="60"/>
      <c r="QQE149" s="61"/>
      <c r="QQF149" s="83"/>
      <c r="QQG149" s="57"/>
      <c r="QQH149" s="56"/>
      <c r="QQI149" s="59"/>
      <c r="QQJ149" s="60"/>
      <c r="QQK149" s="61"/>
      <c r="QQL149" s="83"/>
      <c r="QQM149" s="57"/>
      <c r="QQN149" s="56"/>
      <c r="QQO149" s="59"/>
      <c r="QQP149" s="60"/>
      <c r="QQQ149" s="61"/>
      <c r="QQR149" s="83"/>
      <c r="QQS149" s="57"/>
      <c r="QQT149" s="56"/>
      <c r="QQU149" s="59"/>
      <c r="QQV149" s="60"/>
      <c r="QQW149" s="61"/>
      <c r="QQX149" s="83"/>
      <c r="QQY149" s="57"/>
      <c r="QQZ149" s="56"/>
      <c r="QRA149" s="59"/>
      <c r="QRB149" s="60"/>
      <c r="QRC149" s="61"/>
      <c r="QRD149" s="83"/>
      <c r="QRE149" s="57"/>
      <c r="QRF149" s="56"/>
      <c r="QRG149" s="59"/>
      <c r="QRH149" s="60"/>
      <c r="QRI149" s="61"/>
      <c r="QRJ149" s="83"/>
      <c r="QRK149" s="57"/>
      <c r="QRL149" s="56"/>
      <c r="QRM149" s="59"/>
      <c r="QRN149" s="60"/>
      <c r="QRO149" s="61"/>
      <c r="QRP149" s="83"/>
      <c r="QRQ149" s="57"/>
      <c r="QRR149" s="56"/>
      <c r="QRS149" s="59"/>
      <c r="QRT149" s="60"/>
      <c r="QRU149" s="61"/>
      <c r="QRV149" s="83"/>
      <c r="QRW149" s="57"/>
      <c r="QRX149" s="56"/>
      <c r="QRY149" s="59"/>
      <c r="QRZ149" s="60"/>
      <c r="QSA149" s="61"/>
      <c r="QSB149" s="83"/>
      <c r="QSC149" s="57"/>
      <c r="QSD149" s="56"/>
      <c r="QSE149" s="59"/>
      <c r="QSF149" s="60"/>
      <c r="QSG149" s="61"/>
      <c r="QSH149" s="83"/>
      <c r="QSI149" s="57"/>
      <c r="QSJ149" s="56"/>
      <c r="QSK149" s="59"/>
      <c r="QSL149" s="60"/>
      <c r="QSM149" s="61"/>
      <c r="QSN149" s="83"/>
      <c r="QSO149" s="57"/>
      <c r="QSP149" s="56"/>
      <c r="QSQ149" s="59"/>
      <c r="QSR149" s="60"/>
      <c r="QSS149" s="61"/>
      <c r="QST149" s="83"/>
      <c r="QSU149" s="57"/>
      <c r="QSV149" s="56"/>
      <c r="QSW149" s="59"/>
      <c r="QSX149" s="60"/>
      <c r="QSY149" s="61"/>
      <c r="QSZ149" s="83"/>
      <c r="QTA149" s="57"/>
      <c r="QTB149" s="56"/>
      <c r="QTC149" s="59"/>
      <c r="QTD149" s="60"/>
      <c r="QTE149" s="61"/>
      <c r="QTF149" s="83"/>
      <c r="QTG149" s="57"/>
      <c r="QTH149" s="56"/>
      <c r="QTI149" s="59"/>
      <c r="QTJ149" s="60"/>
      <c r="QTK149" s="61"/>
      <c r="QTL149" s="83"/>
      <c r="QTM149" s="57"/>
      <c r="QTN149" s="56"/>
      <c r="QTO149" s="59"/>
      <c r="QTP149" s="60"/>
      <c r="QTQ149" s="61"/>
      <c r="QTR149" s="83"/>
      <c r="QTS149" s="57"/>
      <c r="QTT149" s="56"/>
      <c r="QTU149" s="59"/>
      <c r="QTV149" s="60"/>
      <c r="QTW149" s="61"/>
      <c r="QTX149" s="83"/>
      <c r="QTY149" s="57"/>
      <c r="QTZ149" s="56"/>
      <c r="QUA149" s="59"/>
      <c r="QUB149" s="60"/>
      <c r="QUC149" s="61"/>
      <c r="QUD149" s="83"/>
      <c r="QUE149" s="57"/>
      <c r="QUF149" s="56"/>
      <c r="QUG149" s="59"/>
      <c r="QUH149" s="60"/>
      <c r="QUI149" s="61"/>
      <c r="QUJ149" s="83"/>
      <c r="QUK149" s="57"/>
      <c r="QUL149" s="56"/>
      <c r="QUM149" s="59"/>
      <c r="QUN149" s="60"/>
      <c r="QUO149" s="61"/>
      <c r="QUP149" s="83"/>
      <c r="QUQ149" s="57"/>
      <c r="QUR149" s="56"/>
      <c r="QUS149" s="59"/>
      <c r="QUT149" s="60"/>
      <c r="QUU149" s="61"/>
      <c r="QUV149" s="83"/>
      <c r="QUW149" s="57"/>
      <c r="QUX149" s="56"/>
      <c r="QUY149" s="59"/>
      <c r="QUZ149" s="60"/>
      <c r="QVA149" s="61"/>
      <c r="QVB149" s="83"/>
      <c r="QVC149" s="57"/>
      <c r="QVD149" s="56"/>
      <c r="QVE149" s="59"/>
      <c r="QVF149" s="60"/>
      <c r="QVG149" s="61"/>
      <c r="QVH149" s="83"/>
      <c r="QVI149" s="57"/>
      <c r="QVJ149" s="56"/>
      <c r="QVK149" s="59"/>
      <c r="QVL149" s="60"/>
      <c r="QVM149" s="61"/>
      <c r="QVN149" s="83"/>
      <c r="QVO149" s="57"/>
      <c r="QVP149" s="56"/>
      <c r="QVQ149" s="59"/>
      <c r="QVR149" s="60"/>
      <c r="QVS149" s="61"/>
      <c r="QVT149" s="83"/>
      <c r="QVU149" s="57"/>
      <c r="QVV149" s="56"/>
      <c r="QVW149" s="59"/>
      <c r="QVX149" s="60"/>
      <c r="QVY149" s="61"/>
      <c r="QVZ149" s="83"/>
      <c r="QWA149" s="57"/>
      <c r="QWB149" s="56"/>
      <c r="QWC149" s="59"/>
      <c r="QWD149" s="60"/>
      <c r="QWE149" s="61"/>
      <c r="QWF149" s="83"/>
      <c r="QWG149" s="57"/>
      <c r="QWH149" s="56"/>
      <c r="QWI149" s="59"/>
      <c r="QWJ149" s="60"/>
      <c r="QWK149" s="61"/>
      <c r="QWL149" s="83"/>
      <c r="QWM149" s="57"/>
      <c r="QWN149" s="56"/>
      <c r="QWO149" s="59"/>
      <c r="QWP149" s="60"/>
      <c r="QWQ149" s="61"/>
      <c r="QWR149" s="83"/>
      <c r="QWS149" s="57"/>
      <c r="QWT149" s="56"/>
      <c r="QWU149" s="59"/>
      <c r="QWV149" s="60"/>
      <c r="QWW149" s="61"/>
      <c r="QWX149" s="83"/>
      <c r="QWY149" s="57"/>
      <c r="QWZ149" s="56"/>
      <c r="QXA149" s="59"/>
      <c r="QXB149" s="60"/>
      <c r="QXC149" s="61"/>
      <c r="QXD149" s="83"/>
      <c r="QXE149" s="57"/>
      <c r="QXF149" s="56"/>
      <c r="QXG149" s="59"/>
      <c r="QXH149" s="60"/>
      <c r="QXI149" s="61"/>
      <c r="QXJ149" s="83"/>
      <c r="QXK149" s="57"/>
      <c r="QXL149" s="56"/>
      <c r="QXM149" s="59"/>
      <c r="QXN149" s="60"/>
      <c r="QXO149" s="61"/>
      <c r="QXP149" s="83"/>
      <c r="QXQ149" s="57"/>
      <c r="QXR149" s="56"/>
      <c r="QXS149" s="59"/>
      <c r="QXT149" s="60"/>
      <c r="QXU149" s="61"/>
      <c r="QXV149" s="83"/>
      <c r="QXW149" s="57"/>
      <c r="QXX149" s="56"/>
      <c r="QXY149" s="59"/>
      <c r="QXZ149" s="60"/>
      <c r="QYA149" s="61"/>
      <c r="QYB149" s="83"/>
      <c r="QYC149" s="57"/>
      <c r="QYD149" s="56"/>
      <c r="QYE149" s="59"/>
      <c r="QYF149" s="60"/>
      <c r="QYG149" s="61"/>
      <c r="QYH149" s="83"/>
      <c r="QYI149" s="57"/>
      <c r="QYJ149" s="56"/>
      <c r="QYK149" s="59"/>
      <c r="QYL149" s="60"/>
      <c r="QYM149" s="61"/>
      <c r="QYN149" s="83"/>
      <c r="QYO149" s="57"/>
      <c r="QYP149" s="56"/>
      <c r="QYQ149" s="59"/>
      <c r="QYR149" s="60"/>
      <c r="QYS149" s="61"/>
      <c r="QYT149" s="83"/>
      <c r="QYU149" s="57"/>
      <c r="QYV149" s="56"/>
      <c r="QYW149" s="59"/>
      <c r="QYX149" s="60"/>
      <c r="QYY149" s="61"/>
      <c r="QYZ149" s="83"/>
      <c r="QZA149" s="57"/>
      <c r="QZB149" s="56"/>
      <c r="QZC149" s="59"/>
      <c r="QZD149" s="60"/>
      <c r="QZE149" s="61"/>
      <c r="QZF149" s="83"/>
      <c r="QZG149" s="57"/>
      <c r="QZH149" s="56"/>
      <c r="QZI149" s="59"/>
      <c r="QZJ149" s="60"/>
      <c r="QZK149" s="61"/>
      <c r="QZL149" s="83"/>
      <c r="QZM149" s="57"/>
      <c r="QZN149" s="56"/>
      <c r="QZO149" s="59"/>
      <c r="QZP149" s="60"/>
      <c r="QZQ149" s="61"/>
      <c r="QZR149" s="83"/>
      <c r="QZS149" s="57"/>
      <c r="QZT149" s="56"/>
      <c r="QZU149" s="59"/>
      <c r="QZV149" s="60"/>
      <c r="QZW149" s="61"/>
      <c r="QZX149" s="83"/>
      <c r="QZY149" s="57"/>
      <c r="QZZ149" s="56"/>
      <c r="RAA149" s="59"/>
      <c r="RAB149" s="60"/>
      <c r="RAC149" s="61"/>
      <c r="RAD149" s="83"/>
      <c r="RAE149" s="57"/>
      <c r="RAF149" s="56"/>
      <c r="RAG149" s="59"/>
      <c r="RAH149" s="60"/>
      <c r="RAI149" s="61"/>
      <c r="RAJ149" s="83"/>
      <c r="RAK149" s="57"/>
      <c r="RAL149" s="56"/>
      <c r="RAM149" s="59"/>
      <c r="RAN149" s="60"/>
      <c r="RAO149" s="61"/>
      <c r="RAP149" s="83"/>
      <c r="RAQ149" s="57"/>
      <c r="RAR149" s="56"/>
      <c r="RAS149" s="59"/>
      <c r="RAT149" s="60"/>
      <c r="RAU149" s="61"/>
      <c r="RAV149" s="83"/>
      <c r="RAW149" s="57"/>
      <c r="RAX149" s="56"/>
      <c r="RAY149" s="59"/>
      <c r="RAZ149" s="60"/>
      <c r="RBA149" s="61"/>
      <c r="RBB149" s="83"/>
      <c r="RBC149" s="57"/>
      <c r="RBD149" s="56"/>
      <c r="RBE149" s="59"/>
      <c r="RBF149" s="60"/>
      <c r="RBG149" s="61"/>
      <c r="RBH149" s="83"/>
      <c r="RBI149" s="57"/>
      <c r="RBJ149" s="56"/>
      <c r="RBK149" s="59"/>
      <c r="RBL149" s="60"/>
      <c r="RBM149" s="61"/>
      <c r="RBN149" s="83"/>
      <c r="RBO149" s="57"/>
      <c r="RBP149" s="56"/>
      <c r="RBQ149" s="59"/>
      <c r="RBR149" s="60"/>
      <c r="RBS149" s="61"/>
      <c r="RBT149" s="83"/>
      <c r="RBU149" s="57"/>
      <c r="RBV149" s="56"/>
      <c r="RBW149" s="59"/>
      <c r="RBX149" s="60"/>
      <c r="RBY149" s="61"/>
      <c r="RBZ149" s="83"/>
      <c r="RCA149" s="57"/>
      <c r="RCB149" s="56"/>
      <c r="RCC149" s="59"/>
      <c r="RCD149" s="60"/>
      <c r="RCE149" s="61"/>
      <c r="RCF149" s="83"/>
      <c r="RCG149" s="57"/>
      <c r="RCH149" s="56"/>
      <c r="RCI149" s="59"/>
      <c r="RCJ149" s="60"/>
      <c r="RCK149" s="61"/>
      <c r="RCL149" s="83"/>
      <c r="RCM149" s="57"/>
      <c r="RCN149" s="56"/>
      <c r="RCO149" s="59"/>
      <c r="RCP149" s="60"/>
      <c r="RCQ149" s="61"/>
      <c r="RCR149" s="83"/>
      <c r="RCS149" s="57"/>
      <c r="RCT149" s="56"/>
      <c r="RCU149" s="59"/>
      <c r="RCV149" s="60"/>
      <c r="RCW149" s="61"/>
      <c r="RCX149" s="83"/>
      <c r="RCY149" s="57"/>
      <c r="RCZ149" s="56"/>
      <c r="RDA149" s="59"/>
      <c r="RDB149" s="60"/>
      <c r="RDC149" s="61"/>
      <c r="RDD149" s="83"/>
      <c r="RDE149" s="57"/>
      <c r="RDF149" s="56"/>
      <c r="RDG149" s="59"/>
      <c r="RDH149" s="60"/>
      <c r="RDI149" s="61"/>
      <c r="RDJ149" s="83"/>
      <c r="RDK149" s="57"/>
      <c r="RDL149" s="56"/>
      <c r="RDM149" s="59"/>
      <c r="RDN149" s="60"/>
      <c r="RDO149" s="61"/>
      <c r="RDP149" s="83"/>
      <c r="RDQ149" s="57"/>
      <c r="RDR149" s="56"/>
      <c r="RDS149" s="59"/>
      <c r="RDT149" s="60"/>
      <c r="RDU149" s="61"/>
      <c r="RDV149" s="83"/>
      <c r="RDW149" s="57"/>
      <c r="RDX149" s="56"/>
      <c r="RDY149" s="59"/>
      <c r="RDZ149" s="60"/>
      <c r="REA149" s="61"/>
      <c r="REB149" s="83"/>
      <c r="REC149" s="57"/>
      <c r="RED149" s="56"/>
      <c r="REE149" s="59"/>
      <c r="REF149" s="60"/>
      <c r="REG149" s="61"/>
      <c r="REH149" s="83"/>
      <c r="REI149" s="57"/>
      <c r="REJ149" s="56"/>
      <c r="REK149" s="59"/>
      <c r="REL149" s="60"/>
      <c r="REM149" s="61"/>
      <c r="REN149" s="83"/>
      <c r="REO149" s="57"/>
      <c r="REP149" s="56"/>
      <c r="REQ149" s="59"/>
      <c r="RER149" s="60"/>
      <c r="RES149" s="61"/>
      <c r="RET149" s="83"/>
      <c r="REU149" s="57"/>
      <c r="REV149" s="56"/>
      <c r="REW149" s="59"/>
      <c r="REX149" s="60"/>
      <c r="REY149" s="61"/>
      <c r="REZ149" s="83"/>
      <c r="RFA149" s="57"/>
      <c r="RFB149" s="56"/>
      <c r="RFC149" s="59"/>
      <c r="RFD149" s="60"/>
      <c r="RFE149" s="61"/>
      <c r="RFF149" s="83"/>
      <c r="RFG149" s="57"/>
      <c r="RFH149" s="56"/>
      <c r="RFI149" s="59"/>
      <c r="RFJ149" s="60"/>
      <c r="RFK149" s="61"/>
      <c r="RFL149" s="83"/>
      <c r="RFM149" s="57"/>
      <c r="RFN149" s="56"/>
      <c r="RFO149" s="59"/>
      <c r="RFP149" s="60"/>
      <c r="RFQ149" s="61"/>
      <c r="RFR149" s="83"/>
      <c r="RFS149" s="57"/>
      <c r="RFT149" s="56"/>
      <c r="RFU149" s="59"/>
      <c r="RFV149" s="60"/>
      <c r="RFW149" s="61"/>
      <c r="RFX149" s="83"/>
      <c r="RFY149" s="57"/>
      <c r="RFZ149" s="56"/>
      <c r="RGA149" s="59"/>
      <c r="RGB149" s="60"/>
      <c r="RGC149" s="61"/>
      <c r="RGD149" s="83"/>
      <c r="RGE149" s="57"/>
      <c r="RGF149" s="56"/>
      <c r="RGG149" s="59"/>
      <c r="RGH149" s="60"/>
      <c r="RGI149" s="61"/>
      <c r="RGJ149" s="83"/>
      <c r="RGK149" s="57"/>
      <c r="RGL149" s="56"/>
      <c r="RGM149" s="59"/>
      <c r="RGN149" s="60"/>
      <c r="RGO149" s="61"/>
      <c r="RGP149" s="83"/>
      <c r="RGQ149" s="57"/>
      <c r="RGR149" s="56"/>
      <c r="RGS149" s="59"/>
      <c r="RGT149" s="60"/>
      <c r="RGU149" s="61"/>
      <c r="RGV149" s="83"/>
      <c r="RGW149" s="57"/>
      <c r="RGX149" s="56"/>
      <c r="RGY149" s="59"/>
      <c r="RGZ149" s="60"/>
      <c r="RHA149" s="61"/>
      <c r="RHB149" s="83"/>
      <c r="RHC149" s="57"/>
      <c r="RHD149" s="56"/>
      <c r="RHE149" s="59"/>
      <c r="RHF149" s="60"/>
      <c r="RHG149" s="61"/>
      <c r="RHH149" s="83"/>
      <c r="RHI149" s="57"/>
      <c r="RHJ149" s="56"/>
      <c r="RHK149" s="59"/>
      <c r="RHL149" s="60"/>
      <c r="RHM149" s="61"/>
      <c r="RHN149" s="83"/>
      <c r="RHO149" s="57"/>
      <c r="RHP149" s="56"/>
      <c r="RHQ149" s="59"/>
      <c r="RHR149" s="60"/>
      <c r="RHS149" s="61"/>
      <c r="RHT149" s="83"/>
      <c r="RHU149" s="57"/>
      <c r="RHV149" s="56"/>
      <c r="RHW149" s="59"/>
      <c r="RHX149" s="60"/>
      <c r="RHY149" s="61"/>
      <c r="RHZ149" s="83"/>
      <c r="RIA149" s="57"/>
      <c r="RIB149" s="56"/>
      <c r="RIC149" s="59"/>
      <c r="RID149" s="60"/>
      <c r="RIE149" s="61"/>
      <c r="RIF149" s="83"/>
      <c r="RIG149" s="57"/>
      <c r="RIH149" s="56"/>
      <c r="RII149" s="59"/>
      <c r="RIJ149" s="60"/>
      <c r="RIK149" s="61"/>
      <c r="RIL149" s="83"/>
      <c r="RIM149" s="57"/>
      <c r="RIN149" s="56"/>
      <c r="RIO149" s="59"/>
      <c r="RIP149" s="60"/>
      <c r="RIQ149" s="61"/>
      <c r="RIR149" s="83"/>
      <c r="RIS149" s="57"/>
      <c r="RIT149" s="56"/>
      <c r="RIU149" s="59"/>
      <c r="RIV149" s="60"/>
      <c r="RIW149" s="61"/>
      <c r="RIX149" s="83"/>
      <c r="RIY149" s="57"/>
      <c r="RIZ149" s="56"/>
      <c r="RJA149" s="59"/>
      <c r="RJB149" s="60"/>
      <c r="RJC149" s="61"/>
      <c r="RJD149" s="83"/>
      <c r="RJE149" s="57"/>
      <c r="RJF149" s="56"/>
      <c r="RJG149" s="59"/>
      <c r="RJH149" s="60"/>
      <c r="RJI149" s="61"/>
      <c r="RJJ149" s="83"/>
      <c r="RJK149" s="57"/>
      <c r="RJL149" s="56"/>
      <c r="RJM149" s="59"/>
      <c r="RJN149" s="60"/>
      <c r="RJO149" s="61"/>
      <c r="RJP149" s="83"/>
      <c r="RJQ149" s="57"/>
      <c r="RJR149" s="56"/>
      <c r="RJS149" s="59"/>
      <c r="RJT149" s="60"/>
      <c r="RJU149" s="61"/>
      <c r="RJV149" s="83"/>
      <c r="RJW149" s="57"/>
      <c r="RJX149" s="56"/>
      <c r="RJY149" s="59"/>
      <c r="RJZ149" s="60"/>
      <c r="RKA149" s="61"/>
      <c r="RKB149" s="83"/>
      <c r="RKC149" s="57"/>
      <c r="RKD149" s="56"/>
      <c r="RKE149" s="59"/>
      <c r="RKF149" s="60"/>
      <c r="RKG149" s="61"/>
      <c r="RKH149" s="83"/>
      <c r="RKI149" s="57"/>
      <c r="RKJ149" s="56"/>
      <c r="RKK149" s="59"/>
      <c r="RKL149" s="60"/>
      <c r="RKM149" s="61"/>
      <c r="RKN149" s="83"/>
      <c r="RKO149" s="57"/>
      <c r="RKP149" s="56"/>
      <c r="RKQ149" s="59"/>
      <c r="RKR149" s="60"/>
      <c r="RKS149" s="61"/>
      <c r="RKT149" s="83"/>
      <c r="RKU149" s="57"/>
      <c r="RKV149" s="56"/>
      <c r="RKW149" s="59"/>
      <c r="RKX149" s="60"/>
      <c r="RKY149" s="61"/>
      <c r="RKZ149" s="83"/>
      <c r="RLA149" s="57"/>
      <c r="RLB149" s="56"/>
      <c r="RLC149" s="59"/>
      <c r="RLD149" s="60"/>
      <c r="RLE149" s="61"/>
      <c r="RLF149" s="83"/>
      <c r="RLG149" s="57"/>
      <c r="RLH149" s="56"/>
      <c r="RLI149" s="59"/>
      <c r="RLJ149" s="60"/>
      <c r="RLK149" s="61"/>
      <c r="RLL149" s="83"/>
      <c r="RLM149" s="57"/>
      <c r="RLN149" s="56"/>
      <c r="RLO149" s="59"/>
      <c r="RLP149" s="60"/>
      <c r="RLQ149" s="61"/>
      <c r="RLR149" s="83"/>
      <c r="RLS149" s="57"/>
      <c r="RLT149" s="56"/>
      <c r="RLU149" s="59"/>
      <c r="RLV149" s="60"/>
      <c r="RLW149" s="61"/>
      <c r="RLX149" s="83"/>
      <c r="RLY149" s="57"/>
      <c r="RLZ149" s="56"/>
      <c r="RMA149" s="59"/>
      <c r="RMB149" s="60"/>
      <c r="RMC149" s="61"/>
      <c r="RMD149" s="83"/>
      <c r="RME149" s="57"/>
      <c r="RMF149" s="56"/>
      <c r="RMG149" s="59"/>
      <c r="RMH149" s="60"/>
      <c r="RMI149" s="61"/>
      <c r="RMJ149" s="83"/>
      <c r="RMK149" s="57"/>
      <c r="RML149" s="56"/>
      <c r="RMM149" s="59"/>
      <c r="RMN149" s="60"/>
      <c r="RMO149" s="61"/>
      <c r="RMP149" s="83"/>
      <c r="RMQ149" s="57"/>
      <c r="RMR149" s="56"/>
      <c r="RMS149" s="59"/>
      <c r="RMT149" s="60"/>
      <c r="RMU149" s="61"/>
      <c r="RMV149" s="83"/>
      <c r="RMW149" s="57"/>
      <c r="RMX149" s="56"/>
      <c r="RMY149" s="59"/>
      <c r="RMZ149" s="60"/>
      <c r="RNA149" s="61"/>
      <c r="RNB149" s="83"/>
      <c r="RNC149" s="57"/>
      <c r="RND149" s="56"/>
      <c r="RNE149" s="59"/>
      <c r="RNF149" s="60"/>
      <c r="RNG149" s="61"/>
      <c r="RNH149" s="83"/>
      <c r="RNI149" s="57"/>
      <c r="RNJ149" s="56"/>
      <c r="RNK149" s="59"/>
      <c r="RNL149" s="60"/>
      <c r="RNM149" s="61"/>
      <c r="RNN149" s="83"/>
      <c r="RNO149" s="57"/>
      <c r="RNP149" s="56"/>
      <c r="RNQ149" s="59"/>
      <c r="RNR149" s="60"/>
      <c r="RNS149" s="61"/>
      <c r="RNT149" s="83"/>
      <c r="RNU149" s="57"/>
      <c r="RNV149" s="56"/>
      <c r="RNW149" s="59"/>
      <c r="RNX149" s="60"/>
      <c r="RNY149" s="61"/>
      <c r="RNZ149" s="83"/>
      <c r="ROA149" s="57"/>
      <c r="ROB149" s="56"/>
      <c r="ROC149" s="59"/>
      <c r="ROD149" s="60"/>
      <c r="ROE149" s="61"/>
      <c r="ROF149" s="83"/>
      <c r="ROG149" s="57"/>
      <c r="ROH149" s="56"/>
      <c r="ROI149" s="59"/>
      <c r="ROJ149" s="60"/>
      <c r="ROK149" s="61"/>
      <c r="ROL149" s="83"/>
      <c r="ROM149" s="57"/>
      <c r="RON149" s="56"/>
      <c r="ROO149" s="59"/>
      <c r="ROP149" s="60"/>
      <c r="ROQ149" s="61"/>
      <c r="ROR149" s="83"/>
      <c r="ROS149" s="57"/>
      <c r="ROT149" s="56"/>
      <c r="ROU149" s="59"/>
      <c r="ROV149" s="60"/>
      <c r="ROW149" s="61"/>
      <c r="ROX149" s="83"/>
      <c r="ROY149" s="57"/>
      <c r="ROZ149" s="56"/>
      <c r="RPA149" s="59"/>
      <c r="RPB149" s="60"/>
      <c r="RPC149" s="61"/>
      <c r="RPD149" s="83"/>
      <c r="RPE149" s="57"/>
      <c r="RPF149" s="56"/>
      <c r="RPG149" s="59"/>
      <c r="RPH149" s="60"/>
      <c r="RPI149" s="61"/>
      <c r="RPJ149" s="83"/>
      <c r="RPK149" s="57"/>
      <c r="RPL149" s="56"/>
      <c r="RPM149" s="59"/>
      <c r="RPN149" s="60"/>
      <c r="RPO149" s="61"/>
      <c r="RPP149" s="83"/>
      <c r="RPQ149" s="57"/>
      <c r="RPR149" s="56"/>
      <c r="RPS149" s="59"/>
      <c r="RPT149" s="60"/>
      <c r="RPU149" s="61"/>
      <c r="RPV149" s="83"/>
      <c r="RPW149" s="57"/>
      <c r="RPX149" s="56"/>
      <c r="RPY149" s="59"/>
      <c r="RPZ149" s="60"/>
      <c r="RQA149" s="61"/>
      <c r="RQB149" s="83"/>
      <c r="RQC149" s="57"/>
      <c r="RQD149" s="56"/>
      <c r="RQE149" s="59"/>
      <c r="RQF149" s="60"/>
      <c r="RQG149" s="61"/>
      <c r="RQH149" s="83"/>
      <c r="RQI149" s="57"/>
      <c r="RQJ149" s="56"/>
      <c r="RQK149" s="59"/>
      <c r="RQL149" s="60"/>
      <c r="RQM149" s="61"/>
      <c r="RQN149" s="83"/>
      <c r="RQO149" s="57"/>
      <c r="RQP149" s="56"/>
      <c r="RQQ149" s="59"/>
      <c r="RQR149" s="60"/>
      <c r="RQS149" s="61"/>
      <c r="RQT149" s="83"/>
      <c r="RQU149" s="57"/>
      <c r="RQV149" s="56"/>
      <c r="RQW149" s="59"/>
      <c r="RQX149" s="60"/>
      <c r="RQY149" s="61"/>
      <c r="RQZ149" s="83"/>
      <c r="RRA149" s="57"/>
      <c r="RRB149" s="56"/>
      <c r="RRC149" s="59"/>
      <c r="RRD149" s="60"/>
      <c r="RRE149" s="61"/>
      <c r="RRF149" s="83"/>
      <c r="RRG149" s="57"/>
      <c r="RRH149" s="56"/>
      <c r="RRI149" s="59"/>
      <c r="RRJ149" s="60"/>
      <c r="RRK149" s="61"/>
      <c r="RRL149" s="83"/>
      <c r="RRM149" s="57"/>
      <c r="RRN149" s="56"/>
      <c r="RRO149" s="59"/>
      <c r="RRP149" s="60"/>
      <c r="RRQ149" s="61"/>
      <c r="RRR149" s="83"/>
      <c r="RRS149" s="57"/>
      <c r="RRT149" s="56"/>
      <c r="RRU149" s="59"/>
      <c r="RRV149" s="60"/>
      <c r="RRW149" s="61"/>
      <c r="RRX149" s="83"/>
      <c r="RRY149" s="57"/>
      <c r="RRZ149" s="56"/>
      <c r="RSA149" s="59"/>
      <c r="RSB149" s="60"/>
      <c r="RSC149" s="61"/>
      <c r="RSD149" s="83"/>
      <c r="RSE149" s="57"/>
      <c r="RSF149" s="56"/>
      <c r="RSG149" s="59"/>
      <c r="RSH149" s="60"/>
      <c r="RSI149" s="61"/>
      <c r="RSJ149" s="83"/>
      <c r="RSK149" s="57"/>
      <c r="RSL149" s="56"/>
      <c r="RSM149" s="59"/>
      <c r="RSN149" s="60"/>
      <c r="RSO149" s="61"/>
      <c r="RSP149" s="83"/>
      <c r="RSQ149" s="57"/>
      <c r="RSR149" s="56"/>
      <c r="RSS149" s="59"/>
      <c r="RST149" s="60"/>
      <c r="RSU149" s="61"/>
      <c r="RSV149" s="83"/>
      <c r="RSW149" s="57"/>
      <c r="RSX149" s="56"/>
      <c r="RSY149" s="59"/>
      <c r="RSZ149" s="60"/>
      <c r="RTA149" s="61"/>
      <c r="RTB149" s="83"/>
      <c r="RTC149" s="57"/>
      <c r="RTD149" s="56"/>
      <c r="RTE149" s="59"/>
      <c r="RTF149" s="60"/>
      <c r="RTG149" s="61"/>
      <c r="RTH149" s="83"/>
      <c r="RTI149" s="57"/>
      <c r="RTJ149" s="56"/>
      <c r="RTK149" s="59"/>
      <c r="RTL149" s="60"/>
      <c r="RTM149" s="61"/>
      <c r="RTN149" s="83"/>
      <c r="RTO149" s="57"/>
      <c r="RTP149" s="56"/>
      <c r="RTQ149" s="59"/>
      <c r="RTR149" s="60"/>
      <c r="RTS149" s="61"/>
      <c r="RTT149" s="83"/>
      <c r="RTU149" s="57"/>
      <c r="RTV149" s="56"/>
      <c r="RTW149" s="59"/>
      <c r="RTX149" s="60"/>
      <c r="RTY149" s="61"/>
      <c r="RTZ149" s="83"/>
      <c r="RUA149" s="57"/>
      <c r="RUB149" s="56"/>
      <c r="RUC149" s="59"/>
      <c r="RUD149" s="60"/>
      <c r="RUE149" s="61"/>
      <c r="RUF149" s="83"/>
      <c r="RUG149" s="57"/>
      <c r="RUH149" s="56"/>
      <c r="RUI149" s="59"/>
      <c r="RUJ149" s="60"/>
      <c r="RUK149" s="61"/>
      <c r="RUL149" s="83"/>
      <c r="RUM149" s="57"/>
      <c r="RUN149" s="56"/>
      <c r="RUO149" s="59"/>
      <c r="RUP149" s="60"/>
      <c r="RUQ149" s="61"/>
      <c r="RUR149" s="83"/>
      <c r="RUS149" s="57"/>
      <c r="RUT149" s="56"/>
      <c r="RUU149" s="59"/>
      <c r="RUV149" s="60"/>
      <c r="RUW149" s="61"/>
      <c r="RUX149" s="83"/>
      <c r="RUY149" s="57"/>
      <c r="RUZ149" s="56"/>
      <c r="RVA149" s="59"/>
      <c r="RVB149" s="60"/>
      <c r="RVC149" s="61"/>
      <c r="RVD149" s="83"/>
      <c r="RVE149" s="57"/>
      <c r="RVF149" s="56"/>
      <c r="RVG149" s="59"/>
      <c r="RVH149" s="60"/>
      <c r="RVI149" s="61"/>
      <c r="RVJ149" s="83"/>
      <c r="RVK149" s="57"/>
      <c r="RVL149" s="56"/>
      <c r="RVM149" s="59"/>
      <c r="RVN149" s="60"/>
      <c r="RVO149" s="61"/>
      <c r="RVP149" s="83"/>
      <c r="RVQ149" s="57"/>
      <c r="RVR149" s="56"/>
      <c r="RVS149" s="59"/>
      <c r="RVT149" s="60"/>
      <c r="RVU149" s="61"/>
      <c r="RVV149" s="83"/>
      <c r="RVW149" s="57"/>
      <c r="RVX149" s="56"/>
      <c r="RVY149" s="59"/>
      <c r="RVZ149" s="60"/>
      <c r="RWA149" s="61"/>
      <c r="RWB149" s="83"/>
      <c r="RWC149" s="57"/>
      <c r="RWD149" s="56"/>
      <c r="RWE149" s="59"/>
      <c r="RWF149" s="60"/>
      <c r="RWG149" s="61"/>
      <c r="RWH149" s="83"/>
      <c r="RWI149" s="57"/>
      <c r="RWJ149" s="56"/>
      <c r="RWK149" s="59"/>
      <c r="RWL149" s="60"/>
      <c r="RWM149" s="61"/>
      <c r="RWN149" s="83"/>
      <c r="RWO149" s="57"/>
      <c r="RWP149" s="56"/>
      <c r="RWQ149" s="59"/>
      <c r="RWR149" s="60"/>
      <c r="RWS149" s="61"/>
      <c r="RWT149" s="83"/>
      <c r="RWU149" s="57"/>
      <c r="RWV149" s="56"/>
      <c r="RWW149" s="59"/>
      <c r="RWX149" s="60"/>
      <c r="RWY149" s="61"/>
      <c r="RWZ149" s="83"/>
      <c r="RXA149" s="57"/>
      <c r="RXB149" s="56"/>
      <c r="RXC149" s="59"/>
      <c r="RXD149" s="60"/>
      <c r="RXE149" s="61"/>
      <c r="RXF149" s="83"/>
      <c r="RXG149" s="57"/>
      <c r="RXH149" s="56"/>
      <c r="RXI149" s="59"/>
      <c r="RXJ149" s="60"/>
      <c r="RXK149" s="61"/>
      <c r="RXL149" s="83"/>
      <c r="RXM149" s="57"/>
      <c r="RXN149" s="56"/>
      <c r="RXO149" s="59"/>
      <c r="RXP149" s="60"/>
      <c r="RXQ149" s="61"/>
      <c r="RXR149" s="83"/>
      <c r="RXS149" s="57"/>
      <c r="RXT149" s="56"/>
      <c r="RXU149" s="59"/>
      <c r="RXV149" s="60"/>
      <c r="RXW149" s="61"/>
      <c r="RXX149" s="83"/>
      <c r="RXY149" s="57"/>
      <c r="RXZ149" s="56"/>
      <c r="RYA149" s="59"/>
      <c r="RYB149" s="60"/>
      <c r="RYC149" s="61"/>
      <c r="RYD149" s="83"/>
      <c r="RYE149" s="57"/>
      <c r="RYF149" s="56"/>
      <c r="RYG149" s="59"/>
      <c r="RYH149" s="60"/>
      <c r="RYI149" s="61"/>
      <c r="RYJ149" s="83"/>
      <c r="RYK149" s="57"/>
      <c r="RYL149" s="56"/>
      <c r="RYM149" s="59"/>
      <c r="RYN149" s="60"/>
      <c r="RYO149" s="61"/>
      <c r="RYP149" s="83"/>
      <c r="RYQ149" s="57"/>
      <c r="RYR149" s="56"/>
      <c r="RYS149" s="59"/>
      <c r="RYT149" s="60"/>
      <c r="RYU149" s="61"/>
      <c r="RYV149" s="83"/>
      <c r="RYW149" s="57"/>
      <c r="RYX149" s="56"/>
      <c r="RYY149" s="59"/>
      <c r="RYZ149" s="60"/>
      <c r="RZA149" s="61"/>
      <c r="RZB149" s="83"/>
      <c r="RZC149" s="57"/>
      <c r="RZD149" s="56"/>
      <c r="RZE149" s="59"/>
      <c r="RZF149" s="60"/>
      <c r="RZG149" s="61"/>
      <c r="RZH149" s="83"/>
      <c r="RZI149" s="57"/>
      <c r="RZJ149" s="56"/>
      <c r="RZK149" s="59"/>
      <c r="RZL149" s="60"/>
      <c r="RZM149" s="61"/>
      <c r="RZN149" s="83"/>
      <c r="RZO149" s="57"/>
      <c r="RZP149" s="56"/>
      <c r="RZQ149" s="59"/>
      <c r="RZR149" s="60"/>
      <c r="RZS149" s="61"/>
      <c r="RZT149" s="83"/>
      <c r="RZU149" s="57"/>
      <c r="RZV149" s="56"/>
      <c r="RZW149" s="59"/>
      <c r="RZX149" s="60"/>
      <c r="RZY149" s="61"/>
      <c r="RZZ149" s="83"/>
      <c r="SAA149" s="57"/>
      <c r="SAB149" s="56"/>
      <c r="SAC149" s="59"/>
      <c r="SAD149" s="60"/>
      <c r="SAE149" s="61"/>
      <c r="SAF149" s="83"/>
      <c r="SAG149" s="57"/>
      <c r="SAH149" s="56"/>
      <c r="SAI149" s="59"/>
      <c r="SAJ149" s="60"/>
      <c r="SAK149" s="61"/>
      <c r="SAL149" s="83"/>
      <c r="SAM149" s="57"/>
      <c r="SAN149" s="56"/>
      <c r="SAO149" s="59"/>
      <c r="SAP149" s="60"/>
      <c r="SAQ149" s="61"/>
      <c r="SAR149" s="83"/>
      <c r="SAS149" s="57"/>
      <c r="SAT149" s="56"/>
      <c r="SAU149" s="59"/>
      <c r="SAV149" s="60"/>
      <c r="SAW149" s="61"/>
      <c r="SAX149" s="83"/>
      <c r="SAY149" s="57"/>
      <c r="SAZ149" s="56"/>
      <c r="SBA149" s="59"/>
      <c r="SBB149" s="60"/>
      <c r="SBC149" s="61"/>
      <c r="SBD149" s="83"/>
      <c r="SBE149" s="57"/>
      <c r="SBF149" s="56"/>
      <c r="SBG149" s="59"/>
      <c r="SBH149" s="60"/>
      <c r="SBI149" s="61"/>
      <c r="SBJ149" s="83"/>
      <c r="SBK149" s="57"/>
      <c r="SBL149" s="56"/>
      <c r="SBM149" s="59"/>
      <c r="SBN149" s="60"/>
      <c r="SBO149" s="61"/>
      <c r="SBP149" s="83"/>
      <c r="SBQ149" s="57"/>
      <c r="SBR149" s="56"/>
      <c r="SBS149" s="59"/>
      <c r="SBT149" s="60"/>
      <c r="SBU149" s="61"/>
      <c r="SBV149" s="83"/>
      <c r="SBW149" s="57"/>
      <c r="SBX149" s="56"/>
      <c r="SBY149" s="59"/>
      <c r="SBZ149" s="60"/>
      <c r="SCA149" s="61"/>
      <c r="SCB149" s="83"/>
      <c r="SCC149" s="57"/>
      <c r="SCD149" s="56"/>
      <c r="SCE149" s="59"/>
      <c r="SCF149" s="60"/>
      <c r="SCG149" s="61"/>
      <c r="SCH149" s="83"/>
      <c r="SCI149" s="57"/>
      <c r="SCJ149" s="56"/>
      <c r="SCK149" s="59"/>
      <c r="SCL149" s="60"/>
      <c r="SCM149" s="61"/>
      <c r="SCN149" s="83"/>
      <c r="SCO149" s="57"/>
      <c r="SCP149" s="56"/>
      <c r="SCQ149" s="59"/>
      <c r="SCR149" s="60"/>
      <c r="SCS149" s="61"/>
      <c r="SCT149" s="83"/>
      <c r="SCU149" s="57"/>
      <c r="SCV149" s="56"/>
      <c r="SCW149" s="59"/>
      <c r="SCX149" s="60"/>
      <c r="SCY149" s="61"/>
      <c r="SCZ149" s="83"/>
      <c r="SDA149" s="57"/>
      <c r="SDB149" s="56"/>
      <c r="SDC149" s="59"/>
      <c r="SDD149" s="60"/>
      <c r="SDE149" s="61"/>
      <c r="SDF149" s="83"/>
      <c r="SDG149" s="57"/>
      <c r="SDH149" s="56"/>
      <c r="SDI149" s="59"/>
      <c r="SDJ149" s="60"/>
      <c r="SDK149" s="61"/>
      <c r="SDL149" s="83"/>
      <c r="SDM149" s="57"/>
      <c r="SDN149" s="56"/>
      <c r="SDO149" s="59"/>
      <c r="SDP149" s="60"/>
      <c r="SDQ149" s="61"/>
      <c r="SDR149" s="83"/>
      <c r="SDS149" s="57"/>
      <c r="SDT149" s="56"/>
      <c r="SDU149" s="59"/>
      <c r="SDV149" s="60"/>
      <c r="SDW149" s="61"/>
      <c r="SDX149" s="83"/>
      <c r="SDY149" s="57"/>
      <c r="SDZ149" s="56"/>
      <c r="SEA149" s="59"/>
      <c r="SEB149" s="60"/>
      <c r="SEC149" s="61"/>
      <c r="SED149" s="83"/>
      <c r="SEE149" s="57"/>
      <c r="SEF149" s="56"/>
      <c r="SEG149" s="59"/>
      <c r="SEH149" s="60"/>
      <c r="SEI149" s="61"/>
      <c r="SEJ149" s="83"/>
      <c r="SEK149" s="57"/>
      <c r="SEL149" s="56"/>
      <c r="SEM149" s="59"/>
      <c r="SEN149" s="60"/>
      <c r="SEO149" s="61"/>
      <c r="SEP149" s="83"/>
      <c r="SEQ149" s="57"/>
      <c r="SER149" s="56"/>
      <c r="SES149" s="59"/>
      <c r="SET149" s="60"/>
      <c r="SEU149" s="61"/>
      <c r="SEV149" s="83"/>
      <c r="SEW149" s="57"/>
      <c r="SEX149" s="56"/>
      <c r="SEY149" s="59"/>
      <c r="SEZ149" s="60"/>
      <c r="SFA149" s="61"/>
      <c r="SFB149" s="83"/>
      <c r="SFC149" s="57"/>
      <c r="SFD149" s="56"/>
      <c r="SFE149" s="59"/>
      <c r="SFF149" s="60"/>
      <c r="SFG149" s="61"/>
      <c r="SFH149" s="83"/>
      <c r="SFI149" s="57"/>
      <c r="SFJ149" s="56"/>
      <c r="SFK149" s="59"/>
      <c r="SFL149" s="60"/>
      <c r="SFM149" s="61"/>
      <c r="SFN149" s="83"/>
      <c r="SFO149" s="57"/>
      <c r="SFP149" s="56"/>
      <c r="SFQ149" s="59"/>
      <c r="SFR149" s="60"/>
      <c r="SFS149" s="61"/>
      <c r="SFT149" s="83"/>
      <c r="SFU149" s="57"/>
      <c r="SFV149" s="56"/>
      <c r="SFW149" s="59"/>
      <c r="SFX149" s="60"/>
      <c r="SFY149" s="61"/>
      <c r="SFZ149" s="83"/>
      <c r="SGA149" s="57"/>
      <c r="SGB149" s="56"/>
      <c r="SGC149" s="59"/>
      <c r="SGD149" s="60"/>
      <c r="SGE149" s="61"/>
      <c r="SGF149" s="83"/>
      <c r="SGG149" s="57"/>
      <c r="SGH149" s="56"/>
      <c r="SGI149" s="59"/>
      <c r="SGJ149" s="60"/>
      <c r="SGK149" s="61"/>
      <c r="SGL149" s="83"/>
      <c r="SGM149" s="57"/>
      <c r="SGN149" s="56"/>
      <c r="SGO149" s="59"/>
      <c r="SGP149" s="60"/>
      <c r="SGQ149" s="61"/>
      <c r="SGR149" s="83"/>
      <c r="SGS149" s="57"/>
      <c r="SGT149" s="56"/>
      <c r="SGU149" s="59"/>
      <c r="SGV149" s="60"/>
      <c r="SGW149" s="61"/>
      <c r="SGX149" s="83"/>
      <c r="SGY149" s="57"/>
      <c r="SGZ149" s="56"/>
      <c r="SHA149" s="59"/>
      <c r="SHB149" s="60"/>
      <c r="SHC149" s="61"/>
      <c r="SHD149" s="83"/>
      <c r="SHE149" s="57"/>
      <c r="SHF149" s="56"/>
      <c r="SHG149" s="59"/>
      <c r="SHH149" s="60"/>
      <c r="SHI149" s="61"/>
      <c r="SHJ149" s="83"/>
      <c r="SHK149" s="57"/>
      <c r="SHL149" s="56"/>
      <c r="SHM149" s="59"/>
      <c r="SHN149" s="60"/>
      <c r="SHO149" s="61"/>
      <c r="SHP149" s="83"/>
      <c r="SHQ149" s="57"/>
      <c r="SHR149" s="56"/>
      <c r="SHS149" s="59"/>
      <c r="SHT149" s="60"/>
      <c r="SHU149" s="61"/>
      <c r="SHV149" s="83"/>
      <c r="SHW149" s="57"/>
      <c r="SHX149" s="56"/>
      <c r="SHY149" s="59"/>
      <c r="SHZ149" s="60"/>
      <c r="SIA149" s="61"/>
      <c r="SIB149" s="83"/>
      <c r="SIC149" s="57"/>
      <c r="SID149" s="56"/>
      <c r="SIE149" s="59"/>
      <c r="SIF149" s="60"/>
      <c r="SIG149" s="61"/>
      <c r="SIH149" s="83"/>
      <c r="SII149" s="57"/>
      <c r="SIJ149" s="56"/>
      <c r="SIK149" s="59"/>
      <c r="SIL149" s="60"/>
      <c r="SIM149" s="61"/>
      <c r="SIN149" s="83"/>
      <c r="SIO149" s="57"/>
      <c r="SIP149" s="56"/>
      <c r="SIQ149" s="59"/>
      <c r="SIR149" s="60"/>
      <c r="SIS149" s="61"/>
      <c r="SIT149" s="83"/>
      <c r="SIU149" s="57"/>
      <c r="SIV149" s="56"/>
      <c r="SIW149" s="59"/>
      <c r="SIX149" s="60"/>
      <c r="SIY149" s="61"/>
      <c r="SIZ149" s="83"/>
      <c r="SJA149" s="57"/>
      <c r="SJB149" s="56"/>
      <c r="SJC149" s="59"/>
      <c r="SJD149" s="60"/>
      <c r="SJE149" s="61"/>
      <c r="SJF149" s="83"/>
      <c r="SJG149" s="57"/>
      <c r="SJH149" s="56"/>
      <c r="SJI149" s="59"/>
      <c r="SJJ149" s="60"/>
      <c r="SJK149" s="61"/>
      <c r="SJL149" s="83"/>
      <c r="SJM149" s="57"/>
      <c r="SJN149" s="56"/>
      <c r="SJO149" s="59"/>
      <c r="SJP149" s="60"/>
      <c r="SJQ149" s="61"/>
      <c r="SJR149" s="83"/>
      <c r="SJS149" s="57"/>
      <c r="SJT149" s="56"/>
      <c r="SJU149" s="59"/>
      <c r="SJV149" s="60"/>
      <c r="SJW149" s="61"/>
      <c r="SJX149" s="83"/>
      <c r="SJY149" s="57"/>
      <c r="SJZ149" s="56"/>
      <c r="SKA149" s="59"/>
      <c r="SKB149" s="60"/>
      <c r="SKC149" s="61"/>
      <c r="SKD149" s="83"/>
      <c r="SKE149" s="57"/>
      <c r="SKF149" s="56"/>
      <c r="SKG149" s="59"/>
      <c r="SKH149" s="60"/>
      <c r="SKI149" s="61"/>
      <c r="SKJ149" s="83"/>
      <c r="SKK149" s="57"/>
      <c r="SKL149" s="56"/>
      <c r="SKM149" s="59"/>
      <c r="SKN149" s="60"/>
      <c r="SKO149" s="61"/>
      <c r="SKP149" s="83"/>
      <c r="SKQ149" s="57"/>
      <c r="SKR149" s="56"/>
      <c r="SKS149" s="59"/>
      <c r="SKT149" s="60"/>
      <c r="SKU149" s="61"/>
      <c r="SKV149" s="83"/>
      <c r="SKW149" s="57"/>
      <c r="SKX149" s="56"/>
      <c r="SKY149" s="59"/>
      <c r="SKZ149" s="60"/>
      <c r="SLA149" s="61"/>
      <c r="SLB149" s="83"/>
      <c r="SLC149" s="57"/>
      <c r="SLD149" s="56"/>
      <c r="SLE149" s="59"/>
      <c r="SLF149" s="60"/>
      <c r="SLG149" s="61"/>
      <c r="SLH149" s="83"/>
      <c r="SLI149" s="57"/>
      <c r="SLJ149" s="56"/>
      <c r="SLK149" s="59"/>
      <c r="SLL149" s="60"/>
      <c r="SLM149" s="61"/>
      <c r="SLN149" s="83"/>
      <c r="SLO149" s="57"/>
      <c r="SLP149" s="56"/>
      <c r="SLQ149" s="59"/>
      <c r="SLR149" s="60"/>
      <c r="SLS149" s="61"/>
      <c r="SLT149" s="83"/>
      <c r="SLU149" s="57"/>
      <c r="SLV149" s="56"/>
      <c r="SLW149" s="59"/>
      <c r="SLX149" s="60"/>
      <c r="SLY149" s="61"/>
      <c r="SLZ149" s="83"/>
      <c r="SMA149" s="57"/>
      <c r="SMB149" s="56"/>
      <c r="SMC149" s="59"/>
      <c r="SMD149" s="60"/>
      <c r="SME149" s="61"/>
      <c r="SMF149" s="83"/>
      <c r="SMG149" s="57"/>
      <c r="SMH149" s="56"/>
      <c r="SMI149" s="59"/>
      <c r="SMJ149" s="60"/>
      <c r="SMK149" s="61"/>
      <c r="SML149" s="83"/>
      <c r="SMM149" s="57"/>
      <c r="SMN149" s="56"/>
      <c r="SMO149" s="59"/>
      <c r="SMP149" s="60"/>
      <c r="SMQ149" s="61"/>
      <c r="SMR149" s="83"/>
      <c r="SMS149" s="57"/>
      <c r="SMT149" s="56"/>
      <c r="SMU149" s="59"/>
      <c r="SMV149" s="60"/>
      <c r="SMW149" s="61"/>
      <c r="SMX149" s="83"/>
      <c r="SMY149" s="57"/>
      <c r="SMZ149" s="56"/>
      <c r="SNA149" s="59"/>
      <c r="SNB149" s="60"/>
      <c r="SNC149" s="61"/>
      <c r="SND149" s="83"/>
      <c r="SNE149" s="57"/>
      <c r="SNF149" s="56"/>
      <c r="SNG149" s="59"/>
      <c r="SNH149" s="60"/>
      <c r="SNI149" s="61"/>
      <c r="SNJ149" s="83"/>
      <c r="SNK149" s="57"/>
      <c r="SNL149" s="56"/>
      <c r="SNM149" s="59"/>
      <c r="SNN149" s="60"/>
      <c r="SNO149" s="61"/>
      <c r="SNP149" s="83"/>
      <c r="SNQ149" s="57"/>
      <c r="SNR149" s="56"/>
      <c r="SNS149" s="59"/>
      <c r="SNT149" s="60"/>
      <c r="SNU149" s="61"/>
      <c r="SNV149" s="83"/>
      <c r="SNW149" s="57"/>
      <c r="SNX149" s="56"/>
      <c r="SNY149" s="59"/>
      <c r="SNZ149" s="60"/>
      <c r="SOA149" s="61"/>
      <c r="SOB149" s="83"/>
      <c r="SOC149" s="57"/>
      <c r="SOD149" s="56"/>
      <c r="SOE149" s="59"/>
      <c r="SOF149" s="60"/>
      <c r="SOG149" s="61"/>
      <c r="SOH149" s="83"/>
      <c r="SOI149" s="57"/>
      <c r="SOJ149" s="56"/>
      <c r="SOK149" s="59"/>
      <c r="SOL149" s="60"/>
      <c r="SOM149" s="61"/>
      <c r="SON149" s="83"/>
      <c r="SOO149" s="57"/>
      <c r="SOP149" s="56"/>
      <c r="SOQ149" s="59"/>
      <c r="SOR149" s="60"/>
      <c r="SOS149" s="61"/>
      <c r="SOT149" s="83"/>
      <c r="SOU149" s="57"/>
      <c r="SOV149" s="56"/>
      <c r="SOW149" s="59"/>
      <c r="SOX149" s="60"/>
      <c r="SOY149" s="61"/>
      <c r="SOZ149" s="83"/>
      <c r="SPA149" s="57"/>
      <c r="SPB149" s="56"/>
      <c r="SPC149" s="59"/>
      <c r="SPD149" s="60"/>
      <c r="SPE149" s="61"/>
      <c r="SPF149" s="83"/>
      <c r="SPG149" s="57"/>
      <c r="SPH149" s="56"/>
      <c r="SPI149" s="59"/>
      <c r="SPJ149" s="60"/>
      <c r="SPK149" s="61"/>
      <c r="SPL149" s="83"/>
      <c r="SPM149" s="57"/>
      <c r="SPN149" s="56"/>
      <c r="SPO149" s="59"/>
      <c r="SPP149" s="60"/>
      <c r="SPQ149" s="61"/>
      <c r="SPR149" s="83"/>
      <c r="SPS149" s="57"/>
      <c r="SPT149" s="56"/>
      <c r="SPU149" s="59"/>
      <c r="SPV149" s="60"/>
      <c r="SPW149" s="61"/>
      <c r="SPX149" s="83"/>
      <c r="SPY149" s="57"/>
      <c r="SPZ149" s="56"/>
      <c r="SQA149" s="59"/>
      <c r="SQB149" s="60"/>
      <c r="SQC149" s="61"/>
      <c r="SQD149" s="83"/>
      <c r="SQE149" s="57"/>
      <c r="SQF149" s="56"/>
      <c r="SQG149" s="59"/>
      <c r="SQH149" s="60"/>
      <c r="SQI149" s="61"/>
      <c r="SQJ149" s="83"/>
      <c r="SQK149" s="57"/>
      <c r="SQL149" s="56"/>
      <c r="SQM149" s="59"/>
      <c r="SQN149" s="60"/>
      <c r="SQO149" s="61"/>
      <c r="SQP149" s="83"/>
      <c r="SQQ149" s="57"/>
      <c r="SQR149" s="56"/>
      <c r="SQS149" s="59"/>
      <c r="SQT149" s="60"/>
      <c r="SQU149" s="61"/>
      <c r="SQV149" s="83"/>
      <c r="SQW149" s="57"/>
      <c r="SQX149" s="56"/>
      <c r="SQY149" s="59"/>
      <c r="SQZ149" s="60"/>
      <c r="SRA149" s="61"/>
      <c r="SRB149" s="83"/>
      <c r="SRC149" s="57"/>
      <c r="SRD149" s="56"/>
      <c r="SRE149" s="59"/>
      <c r="SRF149" s="60"/>
      <c r="SRG149" s="61"/>
      <c r="SRH149" s="83"/>
      <c r="SRI149" s="57"/>
      <c r="SRJ149" s="56"/>
      <c r="SRK149" s="59"/>
      <c r="SRL149" s="60"/>
      <c r="SRM149" s="61"/>
      <c r="SRN149" s="83"/>
      <c r="SRO149" s="57"/>
      <c r="SRP149" s="56"/>
      <c r="SRQ149" s="59"/>
      <c r="SRR149" s="60"/>
      <c r="SRS149" s="61"/>
      <c r="SRT149" s="83"/>
      <c r="SRU149" s="57"/>
      <c r="SRV149" s="56"/>
      <c r="SRW149" s="59"/>
      <c r="SRX149" s="60"/>
      <c r="SRY149" s="61"/>
      <c r="SRZ149" s="83"/>
      <c r="SSA149" s="57"/>
      <c r="SSB149" s="56"/>
      <c r="SSC149" s="59"/>
      <c r="SSD149" s="60"/>
      <c r="SSE149" s="61"/>
      <c r="SSF149" s="83"/>
      <c r="SSG149" s="57"/>
      <c r="SSH149" s="56"/>
      <c r="SSI149" s="59"/>
      <c r="SSJ149" s="60"/>
      <c r="SSK149" s="61"/>
      <c r="SSL149" s="83"/>
      <c r="SSM149" s="57"/>
      <c r="SSN149" s="56"/>
      <c r="SSO149" s="59"/>
      <c r="SSP149" s="60"/>
      <c r="SSQ149" s="61"/>
      <c r="SSR149" s="83"/>
      <c r="SSS149" s="57"/>
      <c r="SST149" s="56"/>
      <c r="SSU149" s="59"/>
      <c r="SSV149" s="60"/>
      <c r="SSW149" s="61"/>
      <c r="SSX149" s="83"/>
      <c r="SSY149" s="57"/>
      <c r="SSZ149" s="56"/>
      <c r="STA149" s="59"/>
      <c r="STB149" s="60"/>
      <c r="STC149" s="61"/>
      <c r="STD149" s="83"/>
      <c r="STE149" s="57"/>
      <c r="STF149" s="56"/>
      <c r="STG149" s="59"/>
      <c r="STH149" s="60"/>
      <c r="STI149" s="61"/>
      <c r="STJ149" s="83"/>
      <c r="STK149" s="57"/>
      <c r="STL149" s="56"/>
      <c r="STM149" s="59"/>
      <c r="STN149" s="60"/>
      <c r="STO149" s="61"/>
      <c r="STP149" s="83"/>
      <c r="STQ149" s="57"/>
      <c r="STR149" s="56"/>
      <c r="STS149" s="59"/>
      <c r="STT149" s="60"/>
      <c r="STU149" s="61"/>
      <c r="STV149" s="83"/>
      <c r="STW149" s="57"/>
      <c r="STX149" s="56"/>
      <c r="STY149" s="59"/>
      <c r="STZ149" s="60"/>
      <c r="SUA149" s="61"/>
      <c r="SUB149" s="83"/>
      <c r="SUC149" s="57"/>
      <c r="SUD149" s="56"/>
      <c r="SUE149" s="59"/>
      <c r="SUF149" s="60"/>
      <c r="SUG149" s="61"/>
      <c r="SUH149" s="83"/>
      <c r="SUI149" s="57"/>
      <c r="SUJ149" s="56"/>
      <c r="SUK149" s="59"/>
      <c r="SUL149" s="60"/>
      <c r="SUM149" s="61"/>
      <c r="SUN149" s="83"/>
      <c r="SUO149" s="57"/>
      <c r="SUP149" s="56"/>
      <c r="SUQ149" s="59"/>
      <c r="SUR149" s="60"/>
      <c r="SUS149" s="61"/>
      <c r="SUT149" s="83"/>
      <c r="SUU149" s="57"/>
      <c r="SUV149" s="56"/>
      <c r="SUW149" s="59"/>
      <c r="SUX149" s="60"/>
      <c r="SUY149" s="61"/>
      <c r="SUZ149" s="83"/>
      <c r="SVA149" s="57"/>
      <c r="SVB149" s="56"/>
      <c r="SVC149" s="59"/>
      <c r="SVD149" s="60"/>
      <c r="SVE149" s="61"/>
      <c r="SVF149" s="83"/>
      <c r="SVG149" s="57"/>
      <c r="SVH149" s="56"/>
      <c r="SVI149" s="59"/>
      <c r="SVJ149" s="60"/>
      <c r="SVK149" s="61"/>
      <c r="SVL149" s="83"/>
      <c r="SVM149" s="57"/>
      <c r="SVN149" s="56"/>
      <c r="SVO149" s="59"/>
      <c r="SVP149" s="60"/>
      <c r="SVQ149" s="61"/>
      <c r="SVR149" s="83"/>
      <c r="SVS149" s="57"/>
      <c r="SVT149" s="56"/>
      <c r="SVU149" s="59"/>
      <c r="SVV149" s="60"/>
      <c r="SVW149" s="61"/>
      <c r="SVX149" s="83"/>
      <c r="SVY149" s="57"/>
      <c r="SVZ149" s="56"/>
      <c r="SWA149" s="59"/>
      <c r="SWB149" s="60"/>
      <c r="SWC149" s="61"/>
      <c r="SWD149" s="83"/>
      <c r="SWE149" s="57"/>
      <c r="SWF149" s="56"/>
      <c r="SWG149" s="59"/>
      <c r="SWH149" s="60"/>
      <c r="SWI149" s="61"/>
      <c r="SWJ149" s="83"/>
      <c r="SWK149" s="57"/>
      <c r="SWL149" s="56"/>
      <c r="SWM149" s="59"/>
      <c r="SWN149" s="60"/>
      <c r="SWO149" s="61"/>
      <c r="SWP149" s="83"/>
      <c r="SWQ149" s="57"/>
      <c r="SWR149" s="56"/>
      <c r="SWS149" s="59"/>
      <c r="SWT149" s="60"/>
      <c r="SWU149" s="61"/>
      <c r="SWV149" s="83"/>
      <c r="SWW149" s="57"/>
      <c r="SWX149" s="56"/>
      <c r="SWY149" s="59"/>
      <c r="SWZ149" s="60"/>
      <c r="SXA149" s="61"/>
      <c r="SXB149" s="83"/>
      <c r="SXC149" s="57"/>
      <c r="SXD149" s="56"/>
      <c r="SXE149" s="59"/>
      <c r="SXF149" s="60"/>
      <c r="SXG149" s="61"/>
      <c r="SXH149" s="83"/>
      <c r="SXI149" s="57"/>
      <c r="SXJ149" s="56"/>
      <c r="SXK149" s="59"/>
      <c r="SXL149" s="60"/>
      <c r="SXM149" s="61"/>
      <c r="SXN149" s="83"/>
      <c r="SXO149" s="57"/>
      <c r="SXP149" s="56"/>
      <c r="SXQ149" s="59"/>
      <c r="SXR149" s="60"/>
      <c r="SXS149" s="61"/>
      <c r="SXT149" s="83"/>
      <c r="SXU149" s="57"/>
      <c r="SXV149" s="56"/>
      <c r="SXW149" s="59"/>
      <c r="SXX149" s="60"/>
      <c r="SXY149" s="61"/>
      <c r="SXZ149" s="83"/>
      <c r="SYA149" s="57"/>
      <c r="SYB149" s="56"/>
      <c r="SYC149" s="59"/>
      <c r="SYD149" s="60"/>
      <c r="SYE149" s="61"/>
      <c r="SYF149" s="83"/>
      <c r="SYG149" s="57"/>
      <c r="SYH149" s="56"/>
      <c r="SYI149" s="59"/>
      <c r="SYJ149" s="60"/>
      <c r="SYK149" s="61"/>
      <c r="SYL149" s="83"/>
      <c r="SYM149" s="57"/>
      <c r="SYN149" s="56"/>
      <c r="SYO149" s="59"/>
      <c r="SYP149" s="60"/>
      <c r="SYQ149" s="61"/>
      <c r="SYR149" s="83"/>
      <c r="SYS149" s="57"/>
      <c r="SYT149" s="56"/>
      <c r="SYU149" s="59"/>
      <c r="SYV149" s="60"/>
      <c r="SYW149" s="61"/>
      <c r="SYX149" s="83"/>
      <c r="SYY149" s="57"/>
      <c r="SYZ149" s="56"/>
      <c r="SZA149" s="59"/>
      <c r="SZB149" s="60"/>
      <c r="SZC149" s="61"/>
      <c r="SZD149" s="83"/>
      <c r="SZE149" s="57"/>
      <c r="SZF149" s="56"/>
      <c r="SZG149" s="59"/>
      <c r="SZH149" s="60"/>
      <c r="SZI149" s="61"/>
      <c r="SZJ149" s="83"/>
      <c r="SZK149" s="57"/>
      <c r="SZL149" s="56"/>
      <c r="SZM149" s="59"/>
      <c r="SZN149" s="60"/>
      <c r="SZO149" s="61"/>
      <c r="SZP149" s="83"/>
      <c r="SZQ149" s="57"/>
      <c r="SZR149" s="56"/>
      <c r="SZS149" s="59"/>
      <c r="SZT149" s="60"/>
      <c r="SZU149" s="61"/>
      <c r="SZV149" s="83"/>
      <c r="SZW149" s="57"/>
      <c r="SZX149" s="56"/>
      <c r="SZY149" s="59"/>
      <c r="SZZ149" s="60"/>
      <c r="TAA149" s="61"/>
      <c r="TAB149" s="83"/>
      <c r="TAC149" s="57"/>
      <c r="TAD149" s="56"/>
      <c r="TAE149" s="59"/>
      <c r="TAF149" s="60"/>
      <c r="TAG149" s="61"/>
      <c r="TAH149" s="83"/>
      <c r="TAI149" s="57"/>
      <c r="TAJ149" s="56"/>
      <c r="TAK149" s="59"/>
      <c r="TAL149" s="60"/>
      <c r="TAM149" s="61"/>
      <c r="TAN149" s="83"/>
      <c r="TAO149" s="57"/>
      <c r="TAP149" s="56"/>
      <c r="TAQ149" s="59"/>
      <c r="TAR149" s="60"/>
      <c r="TAS149" s="61"/>
      <c r="TAT149" s="83"/>
      <c r="TAU149" s="57"/>
      <c r="TAV149" s="56"/>
      <c r="TAW149" s="59"/>
      <c r="TAX149" s="60"/>
      <c r="TAY149" s="61"/>
      <c r="TAZ149" s="83"/>
      <c r="TBA149" s="57"/>
      <c r="TBB149" s="56"/>
      <c r="TBC149" s="59"/>
      <c r="TBD149" s="60"/>
      <c r="TBE149" s="61"/>
      <c r="TBF149" s="83"/>
      <c r="TBG149" s="57"/>
      <c r="TBH149" s="56"/>
      <c r="TBI149" s="59"/>
      <c r="TBJ149" s="60"/>
      <c r="TBK149" s="61"/>
      <c r="TBL149" s="83"/>
      <c r="TBM149" s="57"/>
      <c r="TBN149" s="56"/>
      <c r="TBO149" s="59"/>
      <c r="TBP149" s="60"/>
      <c r="TBQ149" s="61"/>
      <c r="TBR149" s="83"/>
      <c r="TBS149" s="57"/>
      <c r="TBT149" s="56"/>
      <c r="TBU149" s="59"/>
      <c r="TBV149" s="60"/>
      <c r="TBW149" s="61"/>
      <c r="TBX149" s="83"/>
      <c r="TBY149" s="57"/>
      <c r="TBZ149" s="56"/>
      <c r="TCA149" s="59"/>
      <c r="TCB149" s="60"/>
      <c r="TCC149" s="61"/>
      <c r="TCD149" s="83"/>
      <c r="TCE149" s="57"/>
      <c r="TCF149" s="56"/>
      <c r="TCG149" s="59"/>
      <c r="TCH149" s="60"/>
      <c r="TCI149" s="61"/>
      <c r="TCJ149" s="83"/>
      <c r="TCK149" s="57"/>
      <c r="TCL149" s="56"/>
      <c r="TCM149" s="59"/>
      <c r="TCN149" s="60"/>
      <c r="TCO149" s="61"/>
      <c r="TCP149" s="83"/>
      <c r="TCQ149" s="57"/>
      <c r="TCR149" s="56"/>
      <c r="TCS149" s="59"/>
      <c r="TCT149" s="60"/>
      <c r="TCU149" s="61"/>
      <c r="TCV149" s="83"/>
      <c r="TCW149" s="57"/>
      <c r="TCX149" s="56"/>
      <c r="TCY149" s="59"/>
      <c r="TCZ149" s="60"/>
      <c r="TDA149" s="61"/>
      <c r="TDB149" s="83"/>
      <c r="TDC149" s="57"/>
      <c r="TDD149" s="56"/>
      <c r="TDE149" s="59"/>
      <c r="TDF149" s="60"/>
      <c r="TDG149" s="61"/>
      <c r="TDH149" s="83"/>
      <c r="TDI149" s="57"/>
      <c r="TDJ149" s="56"/>
      <c r="TDK149" s="59"/>
      <c r="TDL149" s="60"/>
      <c r="TDM149" s="61"/>
      <c r="TDN149" s="83"/>
      <c r="TDO149" s="57"/>
      <c r="TDP149" s="56"/>
      <c r="TDQ149" s="59"/>
      <c r="TDR149" s="60"/>
      <c r="TDS149" s="61"/>
      <c r="TDT149" s="83"/>
      <c r="TDU149" s="57"/>
      <c r="TDV149" s="56"/>
      <c r="TDW149" s="59"/>
      <c r="TDX149" s="60"/>
      <c r="TDY149" s="61"/>
      <c r="TDZ149" s="83"/>
      <c r="TEA149" s="57"/>
      <c r="TEB149" s="56"/>
      <c r="TEC149" s="59"/>
      <c r="TED149" s="60"/>
      <c r="TEE149" s="61"/>
      <c r="TEF149" s="83"/>
      <c r="TEG149" s="57"/>
      <c r="TEH149" s="56"/>
      <c r="TEI149" s="59"/>
      <c r="TEJ149" s="60"/>
      <c r="TEK149" s="61"/>
      <c r="TEL149" s="83"/>
      <c r="TEM149" s="57"/>
      <c r="TEN149" s="56"/>
      <c r="TEO149" s="59"/>
      <c r="TEP149" s="60"/>
      <c r="TEQ149" s="61"/>
      <c r="TER149" s="83"/>
      <c r="TES149" s="57"/>
      <c r="TET149" s="56"/>
      <c r="TEU149" s="59"/>
      <c r="TEV149" s="60"/>
      <c r="TEW149" s="61"/>
      <c r="TEX149" s="83"/>
      <c r="TEY149" s="57"/>
      <c r="TEZ149" s="56"/>
      <c r="TFA149" s="59"/>
      <c r="TFB149" s="60"/>
      <c r="TFC149" s="61"/>
      <c r="TFD149" s="83"/>
      <c r="TFE149" s="57"/>
      <c r="TFF149" s="56"/>
      <c r="TFG149" s="59"/>
      <c r="TFH149" s="60"/>
      <c r="TFI149" s="61"/>
      <c r="TFJ149" s="83"/>
      <c r="TFK149" s="57"/>
      <c r="TFL149" s="56"/>
      <c r="TFM149" s="59"/>
      <c r="TFN149" s="60"/>
      <c r="TFO149" s="61"/>
      <c r="TFP149" s="83"/>
      <c r="TFQ149" s="57"/>
      <c r="TFR149" s="56"/>
      <c r="TFS149" s="59"/>
      <c r="TFT149" s="60"/>
      <c r="TFU149" s="61"/>
      <c r="TFV149" s="83"/>
      <c r="TFW149" s="57"/>
      <c r="TFX149" s="56"/>
      <c r="TFY149" s="59"/>
      <c r="TFZ149" s="60"/>
      <c r="TGA149" s="61"/>
      <c r="TGB149" s="83"/>
      <c r="TGC149" s="57"/>
      <c r="TGD149" s="56"/>
      <c r="TGE149" s="59"/>
      <c r="TGF149" s="60"/>
      <c r="TGG149" s="61"/>
      <c r="TGH149" s="83"/>
      <c r="TGI149" s="57"/>
      <c r="TGJ149" s="56"/>
      <c r="TGK149" s="59"/>
      <c r="TGL149" s="60"/>
      <c r="TGM149" s="61"/>
      <c r="TGN149" s="83"/>
      <c r="TGO149" s="57"/>
      <c r="TGP149" s="56"/>
      <c r="TGQ149" s="59"/>
      <c r="TGR149" s="60"/>
      <c r="TGS149" s="61"/>
      <c r="TGT149" s="83"/>
      <c r="TGU149" s="57"/>
      <c r="TGV149" s="56"/>
      <c r="TGW149" s="59"/>
      <c r="TGX149" s="60"/>
      <c r="TGY149" s="61"/>
      <c r="TGZ149" s="83"/>
      <c r="THA149" s="57"/>
      <c r="THB149" s="56"/>
      <c r="THC149" s="59"/>
      <c r="THD149" s="60"/>
      <c r="THE149" s="61"/>
      <c r="THF149" s="83"/>
      <c r="THG149" s="57"/>
      <c r="THH149" s="56"/>
      <c r="THI149" s="59"/>
      <c r="THJ149" s="60"/>
      <c r="THK149" s="61"/>
      <c r="THL149" s="83"/>
      <c r="THM149" s="57"/>
      <c r="THN149" s="56"/>
      <c r="THO149" s="59"/>
      <c r="THP149" s="60"/>
      <c r="THQ149" s="61"/>
      <c r="THR149" s="83"/>
      <c r="THS149" s="57"/>
      <c r="THT149" s="56"/>
      <c r="THU149" s="59"/>
      <c r="THV149" s="60"/>
      <c r="THW149" s="61"/>
      <c r="THX149" s="83"/>
      <c r="THY149" s="57"/>
      <c r="THZ149" s="56"/>
      <c r="TIA149" s="59"/>
      <c r="TIB149" s="60"/>
      <c r="TIC149" s="61"/>
      <c r="TID149" s="83"/>
      <c r="TIE149" s="57"/>
      <c r="TIF149" s="56"/>
      <c r="TIG149" s="59"/>
      <c r="TIH149" s="60"/>
      <c r="TII149" s="61"/>
      <c r="TIJ149" s="83"/>
      <c r="TIK149" s="57"/>
      <c r="TIL149" s="56"/>
      <c r="TIM149" s="59"/>
      <c r="TIN149" s="60"/>
      <c r="TIO149" s="61"/>
      <c r="TIP149" s="83"/>
      <c r="TIQ149" s="57"/>
      <c r="TIR149" s="56"/>
      <c r="TIS149" s="59"/>
      <c r="TIT149" s="60"/>
      <c r="TIU149" s="61"/>
      <c r="TIV149" s="83"/>
      <c r="TIW149" s="57"/>
      <c r="TIX149" s="56"/>
      <c r="TIY149" s="59"/>
      <c r="TIZ149" s="60"/>
      <c r="TJA149" s="61"/>
      <c r="TJB149" s="83"/>
      <c r="TJC149" s="57"/>
      <c r="TJD149" s="56"/>
      <c r="TJE149" s="59"/>
      <c r="TJF149" s="60"/>
      <c r="TJG149" s="61"/>
      <c r="TJH149" s="83"/>
      <c r="TJI149" s="57"/>
      <c r="TJJ149" s="56"/>
      <c r="TJK149" s="59"/>
      <c r="TJL149" s="60"/>
      <c r="TJM149" s="61"/>
      <c r="TJN149" s="83"/>
      <c r="TJO149" s="57"/>
      <c r="TJP149" s="56"/>
      <c r="TJQ149" s="59"/>
      <c r="TJR149" s="60"/>
      <c r="TJS149" s="61"/>
      <c r="TJT149" s="83"/>
      <c r="TJU149" s="57"/>
      <c r="TJV149" s="56"/>
      <c r="TJW149" s="59"/>
      <c r="TJX149" s="60"/>
      <c r="TJY149" s="61"/>
      <c r="TJZ149" s="83"/>
      <c r="TKA149" s="57"/>
      <c r="TKB149" s="56"/>
      <c r="TKC149" s="59"/>
      <c r="TKD149" s="60"/>
      <c r="TKE149" s="61"/>
      <c r="TKF149" s="83"/>
      <c r="TKG149" s="57"/>
      <c r="TKH149" s="56"/>
      <c r="TKI149" s="59"/>
      <c r="TKJ149" s="60"/>
      <c r="TKK149" s="61"/>
      <c r="TKL149" s="83"/>
      <c r="TKM149" s="57"/>
      <c r="TKN149" s="56"/>
      <c r="TKO149" s="59"/>
      <c r="TKP149" s="60"/>
      <c r="TKQ149" s="61"/>
      <c r="TKR149" s="83"/>
      <c r="TKS149" s="57"/>
      <c r="TKT149" s="56"/>
      <c r="TKU149" s="59"/>
      <c r="TKV149" s="60"/>
      <c r="TKW149" s="61"/>
      <c r="TKX149" s="83"/>
      <c r="TKY149" s="57"/>
      <c r="TKZ149" s="56"/>
      <c r="TLA149" s="59"/>
      <c r="TLB149" s="60"/>
      <c r="TLC149" s="61"/>
      <c r="TLD149" s="83"/>
      <c r="TLE149" s="57"/>
      <c r="TLF149" s="56"/>
      <c r="TLG149" s="59"/>
      <c r="TLH149" s="60"/>
      <c r="TLI149" s="61"/>
      <c r="TLJ149" s="83"/>
      <c r="TLK149" s="57"/>
      <c r="TLL149" s="56"/>
      <c r="TLM149" s="59"/>
      <c r="TLN149" s="60"/>
      <c r="TLO149" s="61"/>
      <c r="TLP149" s="83"/>
      <c r="TLQ149" s="57"/>
      <c r="TLR149" s="56"/>
      <c r="TLS149" s="59"/>
      <c r="TLT149" s="60"/>
      <c r="TLU149" s="61"/>
      <c r="TLV149" s="83"/>
      <c r="TLW149" s="57"/>
      <c r="TLX149" s="56"/>
      <c r="TLY149" s="59"/>
      <c r="TLZ149" s="60"/>
      <c r="TMA149" s="61"/>
      <c r="TMB149" s="83"/>
      <c r="TMC149" s="57"/>
      <c r="TMD149" s="56"/>
      <c r="TME149" s="59"/>
      <c r="TMF149" s="60"/>
      <c r="TMG149" s="61"/>
      <c r="TMH149" s="83"/>
      <c r="TMI149" s="57"/>
      <c r="TMJ149" s="56"/>
      <c r="TMK149" s="59"/>
      <c r="TML149" s="60"/>
      <c r="TMM149" s="61"/>
      <c r="TMN149" s="83"/>
      <c r="TMO149" s="57"/>
      <c r="TMP149" s="56"/>
      <c r="TMQ149" s="59"/>
      <c r="TMR149" s="60"/>
      <c r="TMS149" s="61"/>
      <c r="TMT149" s="83"/>
      <c r="TMU149" s="57"/>
      <c r="TMV149" s="56"/>
      <c r="TMW149" s="59"/>
      <c r="TMX149" s="60"/>
      <c r="TMY149" s="61"/>
      <c r="TMZ149" s="83"/>
      <c r="TNA149" s="57"/>
      <c r="TNB149" s="56"/>
      <c r="TNC149" s="59"/>
      <c r="TND149" s="60"/>
      <c r="TNE149" s="61"/>
      <c r="TNF149" s="83"/>
      <c r="TNG149" s="57"/>
      <c r="TNH149" s="56"/>
      <c r="TNI149" s="59"/>
      <c r="TNJ149" s="60"/>
      <c r="TNK149" s="61"/>
      <c r="TNL149" s="83"/>
      <c r="TNM149" s="57"/>
      <c r="TNN149" s="56"/>
      <c r="TNO149" s="59"/>
      <c r="TNP149" s="60"/>
      <c r="TNQ149" s="61"/>
      <c r="TNR149" s="83"/>
      <c r="TNS149" s="57"/>
      <c r="TNT149" s="56"/>
      <c r="TNU149" s="59"/>
      <c r="TNV149" s="60"/>
      <c r="TNW149" s="61"/>
      <c r="TNX149" s="83"/>
      <c r="TNY149" s="57"/>
      <c r="TNZ149" s="56"/>
      <c r="TOA149" s="59"/>
      <c r="TOB149" s="60"/>
      <c r="TOC149" s="61"/>
      <c r="TOD149" s="83"/>
      <c r="TOE149" s="57"/>
      <c r="TOF149" s="56"/>
      <c r="TOG149" s="59"/>
      <c r="TOH149" s="60"/>
      <c r="TOI149" s="61"/>
      <c r="TOJ149" s="83"/>
      <c r="TOK149" s="57"/>
      <c r="TOL149" s="56"/>
      <c r="TOM149" s="59"/>
      <c r="TON149" s="60"/>
      <c r="TOO149" s="61"/>
      <c r="TOP149" s="83"/>
      <c r="TOQ149" s="57"/>
      <c r="TOR149" s="56"/>
      <c r="TOS149" s="59"/>
      <c r="TOT149" s="60"/>
      <c r="TOU149" s="61"/>
      <c r="TOV149" s="83"/>
      <c r="TOW149" s="57"/>
      <c r="TOX149" s="56"/>
      <c r="TOY149" s="59"/>
      <c r="TOZ149" s="60"/>
      <c r="TPA149" s="61"/>
      <c r="TPB149" s="83"/>
      <c r="TPC149" s="57"/>
      <c r="TPD149" s="56"/>
      <c r="TPE149" s="59"/>
      <c r="TPF149" s="60"/>
      <c r="TPG149" s="61"/>
      <c r="TPH149" s="83"/>
      <c r="TPI149" s="57"/>
      <c r="TPJ149" s="56"/>
      <c r="TPK149" s="59"/>
      <c r="TPL149" s="60"/>
      <c r="TPM149" s="61"/>
      <c r="TPN149" s="83"/>
      <c r="TPO149" s="57"/>
      <c r="TPP149" s="56"/>
      <c r="TPQ149" s="59"/>
      <c r="TPR149" s="60"/>
      <c r="TPS149" s="61"/>
      <c r="TPT149" s="83"/>
      <c r="TPU149" s="57"/>
      <c r="TPV149" s="56"/>
      <c r="TPW149" s="59"/>
      <c r="TPX149" s="60"/>
      <c r="TPY149" s="61"/>
      <c r="TPZ149" s="83"/>
      <c r="TQA149" s="57"/>
      <c r="TQB149" s="56"/>
      <c r="TQC149" s="59"/>
      <c r="TQD149" s="60"/>
      <c r="TQE149" s="61"/>
      <c r="TQF149" s="83"/>
      <c r="TQG149" s="57"/>
      <c r="TQH149" s="56"/>
      <c r="TQI149" s="59"/>
      <c r="TQJ149" s="60"/>
      <c r="TQK149" s="61"/>
      <c r="TQL149" s="83"/>
      <c r="TQM149" s="57"/>
      <c r="TQN149" s="56"/>
      <c r="TQO149" s="59"/>
      <c r="TQP149" s="60"/>
      <c r="TQQ149" s="61"/>
      <c r="TQR149" s="83"/>
      <c r="TQS149" s="57"/>
      <c r="TQT149" s="56"/>
      <c r="TQU149" s="59"/>
      <c r="TQV149" s="60"/>
      <c r="TQW149" s="61"/>
      <c r="TQX149" s="83"/>
      <c r="TQY149" s="57"/>
      <c r="TQZ149" s="56"/>
      <c r="TRA149" s="59"/>
      <c r="TRB149" s="60"/>
      <c r="TRC149" s="61"/>
      <c r="TRD149" s="83"/>
      <c r="TRE149" s="57"/>
      <c r="TRF149" s="56"/>
      <c r="TRG149" s="59"/>
      <c r="TRH149" s="60"/>
      <c r="TRI149" s="61"/>
      <c r="TRJ149" s="83"/>
      <c r="TRK149" s="57"/>
      <c r="TRL149" s="56"/>
      <c r="TRM149" s="59"/>
      <c r="TRN149" s="60"/>
      <c r="TRO149" s="61"/>
      <c r="TRP149" s="83"/>
      <c r="TRQ149" s="57"/>
      <c r="TRR149" s="56"/>
      <c r="TRS149" s="59"/>
      <c r="TRT149" s="60"/>
      <c r="TRU149" s="61"/>
      <c r="TRV149" s="83"/>
      <c r="TRW149" s="57"/>
      <c r="TRX149" s="56"/>
      <c r="TRY149" s="59"/>
      <c r="TRZ149" s="60"/>
      <c r="TSA149" s="61"/>
      <c r="TSB149" s="83"/>
      <c r="TSC149" s="57"/>
      <c r="TSD149" s="56"/>
      <c r="TSE149" s="59"/>
      <c r="TSF149" s="60"/>
      <c r="TSG149" s="61"/>
      <c r="TSH149" s="83"/>
      <c r="TSI149" s="57"/>
      <c r="TSJ149" s="56"/>
      <c r="TSK149" s="59"/>
      <c r="TSL149" s="60"/>
      <c r="TSM149" s="61"/>
      <c r="TSN149" s="83"/>
      <c r="TSO149" s="57"/>
      <c r="TSP149" s="56"/>
      <c r="TSQ149" s="59"/>
      <c r="TSR149" s="60"/>
      <c r="TSS149" s="61"/>
      <c r="TST149" s="83"/>
      <c r="TSU149" s="57"/>
      <c r="TSV149" s="56"/>
      <c r="TSW149" s="59"/>
      <c r="TSX149" s="60"/>
      <c r="TSY149" s="61"/>
      <c r="TSZ149" s="83"/>
      <c r="TTA149" s="57"/>
      <c r="TTB149" s="56"/>
      <c r="TTC149" s="59"/>
      <c r="TTD149" s="60"/>
      <c r="TTE149" s="61"/>
      <c r="TTF149" s="83"/>
      <c r="TTG149" s="57"/>
      <c r="TTH149" s="56"/>
      <c r="TTI149" s="59"/>
      <c r="TTJ149" s="60"/>
      <c r="TTK149" s="61"/>
      <c r="TTL149" s="83"/>
      <c r="TTM149" s="57"/>
      <c r="TTN149" s="56"/>
      <c r="TTO149" s="59"/>
      <c r="TTP149" s="60"/>
      <c r="TTQ149" s="61"/>
      <c r="TTR149" s="83"/>
      <c r="TTS149" s="57"/>
      <c r="TTT149" s="56"/>
      <c r="TTU149" s="59"/>
      <c r="TTV149" s="60"/>
      <c r="TTW149" s="61"/>
      <c r="TTX149" s="83"/>
      <c r="TTY149" s="57"/>
      <c r="TTZ149" s="56"/>
      <c r="TUA149" s="59"/>
      <c r="TUB149" s="60"/>
      <c r="TUC149" s="61"/>
      <c r="TUD149" s="83"/>
      <c r="TUE149" s="57"/>
      <c r="TUF149" s="56"/>
      <c r="TUG149" s="59"/>
      <c r="TUH149" s="60"/>
      <c r="TUI149" s="61"/>
      <c r="TUJ149" s="83"/>
      <c r="TUK149" s="57"/>
      <c r="TUL149" s="56"/>
      <c r="TUM149" s="59"/>
      <c r="TUN149" s="60"/>
      <c r="TUO149" s="61"/>
      <c r="TUP149" s="83"/>
      <c r="TUQ149" s="57"/>
      <c r="TUR149" s="56"/>
      <c r="TUS149" s="59"/>
      <c r="TUT149" s="60"/>
      <c r="TUU149" s="61"/>
      <c r="TUV149" s="83"/>
      <c r="TUW149" s="57"/>
      <c r="TUX149" s="56"/>
      <c r="TUY149" s="59"/>
      <c r="TUZ149" s="60"/>
      <c r="TVA149" s="61"/>
      <c r="TVB149" s="83"/>
      <c r="TVC149" s="57"/>
      <c r="TVD149" s="56"/>
      <c r="TVE149" s="59"/>
      <c r="TVF149" s="60"/>
      <c r="TVG149" s="61"/>
      <c r="TVH149" s="83"/>
      <c r="TVI149" s="57"/>
      <c r="TVJ149" s="56"/>
      <c r="TVK149" s="59"/>
      <c r="TVL149" s="60"/>
      <c r="TVM149" s="61"/>
      <c r="TVN149" s="83"/>
      <c r="TVO149" s="57"/>
      <c r="TVP149" s="56"/>
      <c r="TVQ149" s="59"/>
      <c r="TVR149" s="60"/>
      <c r="TVS149" s="61"/>
      <c r="TVT149" s="83"/>
      <c r="TVU149" s="57"/>
      <c r="TVV149" s="56"/>
      <c r="TVW149" s="59"/>
      <c r="TVX149" s="60"/>
      <c r="TVY149" s="61"/>
      <c r="TVZ149" s="83"/>
      <c r="TWA149" s="57"/>
      <c r="TWB149" s="56"/>
      <c r="TWC149" s="59"/>
      <c r="TWD149" s="60"/>
      <c r="TWE149" s="61"/>
      <c r="TWF149" s="83"/>
      <c r="TWG149" s="57"/>
      <c r="TWH149" s="56"/>
      <c r="TWI149" s="59"/>
      <c r="TWJ149" s="60"/>
      <c r="TWK149" s="61"/>
      <c r="TWL149" s="83"/>
      <c r="TWM149" s="57"/>
      <c r="TWN149" s="56"/>
      <c r="TWO149" s="59"/>
      <c r="TWP149" s="60"/>
      <c r="TWQ149" s="61"/>
      <c r="TWR149" s="83"/>
      <c r="TWS149" s="57"/>
      <c r="TWT149" s="56"/>
      <c r="TWU149" s="59"/>
      <c r="TWV149" s="60"/>
      <c r="TWW149" s="61"/>
      <c r="TWX149" s="83"/>
      <c r="TWY149" s="57"/>
      <c r="TWZ149" s="56"/>
      <c r="TXA149" s="59"/>
      <c r="TXB149" s="60"/>
      <c r="TXC149" s="61"/>
      <c r="TXD149" s="83"/>
      <c r="TXE149" s="57"/>
      <c r="TXF149" s="56"/>
      <c r="TXG149" s="59"/>
      <c r="TXH149" s="60"/>
      <c r="TXI149" s="61"/>
      <c r="TXJ149" s="83"/>
      <c r="TXK149" s="57"/>
      <c r="TXL149" s="56"/>
      <c r="TXM149" s="59"/>
      <c r="TXN149" s="60"/>
      <c r="TXO149" s="61"/>
      <c r="TXP149" s="83"/>
      <c r="TXQ149" s="57"/>
      <c r="TXR149" s="56"/>
      <c r="TXS149" s="59"/>
      <c r="TXT149" s="60"/>
      <c r="TXU149" s="61"/>
      <c r="TXV149" s="83"/>
      <c r="TXW149" s="57"/>
      <c r="TXX149" s="56"/>
      <c r="TXY149" s="59"/>
      <c r="TXZ149" s="60"/>
      <c r="TYA149" s="61"/>
      <c r="TYB149" s="83"/>
      <c r="TYC149" s="57"/>
      <c r="TYD149" s="56"/>
      <c r="TYE149" s="59"/>
      <c r="TYF149" s="60"/>
      <c r="TYG149" s="61"/>
      <c r="TYH149" s="83"/>
      <c r="TYI149" s="57"/>
      <c r="TYJ149" s="56"/>
      <c r="TYK149" s="59"/>
      <c r="TYL149" s="60"/>
      <c r="TYM149" s="61"/>
      <c r="TYN149" s="83"/>
      <c r="TYO149" s="57"/>
      <c r="TYP149" s="56"/>
      <c r="TYQ149" s="59"/>
      <c r="TYR149" s="60"/>
      <c r="TYS149" s="61"/>
      <c r="TYT149" s="83"/>
      <c r="TYU149" s="57"/>
      <c r="TYV149" s="56"/>
      <c r="TYW149" s="59"/>
      <c r="TYX149" s="60"/>
      <c r="TYY149" s="61"/>
      <c r="TYZ149" s="83"/>
      <c r="TZA149" s="57"/>
      <c r="TZB149" s="56"/>
      <c r="TZC149" s="59"/>
      <c r="TZD149" s="60"/>
      <c r="TZE149" s="61"/>
      <c r="TZF149" s="83"/>
      <c r="TZG149" s="57"/>
      <c r="TZH149" s="56"/>
      <c r="TZI149" s="59"/>
      <c r="TZJ149" s="60"/>
      <c r="TZK149" s="61"/>
      <c r="TZL149" s="83"/>
      <c r="TZM149" s="57"/>
      <c r="TZN149" s="56"/>
      <c r="TZO149" s="59"/>
      <c r="TZP149" s="60"/>
      <c r="TZQ149" s="61"/>
      <c r="TZR149" s="83"/>
      <c r="TZS149" s="57"/>
      <c r="TZT149" s="56"/>
      <c r="TZU149" s="59"/>
      <c r="TZV149" s="60"/>
      <c r="TZW149" s="61"/>
      <c r="TZX149" s="83"/>
      <c r="TZY149" s="57"/>
      <c r="TZZ149" s="56"/>
      <c r="UAA149" s="59"/>
      <c r="UAB149" s="60"/>
      <c r="UAC149" s="61"/>
      <c r="UAD149" s="83"/>
      <c r="UAE149" s="57"/>
      <c r="UAF149" s="56"/>
      <c r="UAG149" s="59"/>
      <c r="UAH149" s="60"/>
      <c r="UAI149" s="61"/>
      <c r="UAJ149" s="83"/>
      <c r="UAK149" s="57"/>
      <c r="UAL149" s="56"/>
      <c r="UAM149" s="59"/>
      <c r="UAN149" s="60"/>
      <c r="UAO149" s="61"/>
      <c r="UAP149" s="83"/>
      <c r="UAQ149" s="57"/>
      <c r="UAR149" s="56"/>
      <c r="UAS149" s="59"/>
      <c r="UAT149" s="60"/>
      <c r="UAU149" s="61"/>
      <c r="UAV149" s="83"/>
      <c r="UAW149" s="57"/>
      <c r="UAX149" s="56"/>
      <c r="UAY149" s="59"/>
      <c r="UAZ149" s="60"/>
      <c r="UBA149" s="61"/>
      <c r="UBB149" s="83"/>
      <c r="UBC149" s="57"/>
      <c r="UBD149" s="56"/>
      <c r="UBE149" s="59"/>
      <c r="UBF149" s="60"/>
      <c r="UBG149" s="61"/>
      <c r="UBH149" s="83"/>
      <c r="UBI149" s="57"/>
      <c r="UBJ149" s="56"/>
      <c r="UBK149" s="59"/>
      <c r="UBL149" s="60"/>
      <c r="UBM149" s="61"/>
      <c r="UBN149" s="83"/>
      <c r="UBO149" s="57"/>
      <c r="UBP149" s="56"/>
      <c r="UBQ149" s="59"/>
      <c r="UBR149" s="60"/>
      <c r="UBS149" s="61"/>
      <c r="UBT149" s="83"/>
      <c r="UBU149" s="57"/>
      <c r="UBV149" s="56"/>
      <c r="UBW149" s="59"/>
      <c r="UBX149" s="60"/>
      <c r="UBY149" s="61"/>
      <c r="UBZ149" s="83"/>
      <c r="UCA149" s="57"/>
      <c r="UCB149" s="56"/>
      <c r="UCC149" s="59"/>
      <c r="UCD149" s="60"/>
      <c r="UCE149" s="61"/>
      <c r="UCF149" s="83"/>
      <c r="UCG149" s="57"/>
      <c r="UCH149" s="56"/>
      <c r="UCI149" s="59"/>
      <c r="UCJ149" s="60"/>
      <c r="UCK149" s="61"/>
      <c r="UCL149" s="83"/>
      <c r="UCM149" s="57"/>
      <c r="UCN149" s="56"/>
      <c r="UCO149" s="59"/>
      <c r="UCP149" s="60"/>
      <c r="UCQ149" s="61"/>
      <c r="UCR149" s="83"/>
      <c r="UCS149" s="57"/>
      <c r="UCT149" s="56"/>
      <c r="UCU149" s="59"/>
      <c r="UCV149" s="60"/>
      <c r="UCW149" s="61"/>
      <c r="UCX149" s="83"/>
      <c r="UCY149" s="57"/>
      <c r="UCZ149" s="56"/>
      <c r="UDA149" s="59"/>
      <c r="UDB149" s="60"/>
      <c r="UDC149" s="61"/>
      <c r="UDD149" s="83"/>
      <c r="UDE149" s="57"/>
      <c r="UDF149" s="56"/>
      <c r="UDG149" s="59"/>
      <c r="UDH149" s="60"/>
      <c r="UDI149" s="61"/>
      <c r="UDJ149" s="83"/>
      <c r="UDK149" s="57"/>
      <c r="UDL149" s="56"/>
      <c r="UDM149" s="59"/>
      <c r="UDN149" s="60"/>
      <c r="UDO149" s="61"/>
      <c r="UDP149" s="83"/>
      <c r="UDQ149" s="57"/>
      <c r="UDR149" s="56"/>
      <c r="UDS149" s="59"/>
      <c r="UDT149" s="60"/>
      <c r="UDU149" s="61"/>
      <c r="UDV149" s="83"/>
      <c r="UDW149" s="57"/>
      <c r="UDX149" s="56"/>
      <c r="UDY149" s="59"/>
      <c r="UDZ149" s="60"/>
      <c r="UEA149" s="61"/>
      <c r="UEB149" s="83"/>
      <c r="UEC149" s="57"/>
      <c r="UED149" s="56"/>
      <c r="UEE149" s="59"/>
      <c r="UEF149" s="60"/>
      <c r="UEG149" s="61"/>
      <c r="UEH149" s="83"/>
      <c r="UEI149" s="57"/>
      <c r="UEJ149" s="56"/>
      <c r="UEK149" s="59"/>
      <c r="UEL149" s="60"/>
      <c r="UEM149" s="61"/>
      <c r="UEN149" s="83"/>
      <c r="UEO149" s="57"/>
      <c r="UEP149" s="56"/>
      <c r="UEQ149" s="59"/>
      <c r="UER149" s="60"/>
      <c r="UES149" s="61"/>
      <c r="UET149" s="83"/>
      <c r="UEU149" s="57"/>
      <c r="UEV149" s="56"/>
      <c r="UEW149" s="59"/>
      <c r="UEX149" s="60"/>
      <c r="UEY149" s="61"/>
      <c r="UEZ149" s="83"/>
      <c r="UFA149" s="57"/>
      <c r="UFB149" s="56"/>
      <c r="UFC149" s="59"/>
      <c r="UFD149" s="60"/>
      <c r="UFE149" s="61"/>
      <c r="UFF149" s="83"/>
      <c r="UFG149" s="57"/>
      <c r="UFH149" s="56"/>
      <c r="UFI149" s="59"/>
      <c r="UFJ149" s="60"/>
      <c r="UFK149" s="61"/>
      <c r="UFL149" s="83"/>
      <c r="UFM149" s="57"/>
      <c r="UFN149" s="56"/>
      <c r="UFO149" s="59"/>
      <c r="UFP149" s="60"/>
      <c r="UFQ149" s="61"/>
      <c r="UFR149" s="83"/>
      <c r="UFS149" s="57"/>
      <c r="UFT149" s="56"/>
      <c r="UFU149" s="59"/>
      <c r="UFV149" s="60"/>
      <c r="UFW149" s="61"/>
      <c r="UFX149" s="83"/>
      <c r="UFY149" s="57"/>
      <c r="UFZ149" s="56"/>
      <c r="UGA149" s="59"/>
      <c r="UGB149" s="60"/>
      <c r="UGC149" s="61"/>
      <c r="UGD149" s="83"/>
      <c r="UGE149" s="57"/>
      <c r="UGF149" s="56"/>
      <c r="UGG149" s="59"/>
      <c r="UGH149" s="60"/>
      <c r="UGI149" s="61"/>
      <c r="UGJ149" s="83"/>
      <c r="UGK149" s="57"/>
      <c r="UGL149" s="56"/>
      <c r="UGM149" s="59"/>
      <c r="UGN149" s="60"/>
      <c r="UGO149" s="61"/>
      <c r="UGP149" s="83"/>
      <c r="UGQ149" s="57"/>
      <c r="UGR149" s="56"/>
      <c r="UGS149" s="59"/>
      <c r="UGT149" s="60"/>
      <c r="UGU149" s="61"/>
      <c r="UGV149" s="83"/>
      <c r="UGW149" s="57"/>
      <c r="UGX149" s="56"/>
      <c r="UGY149" s="59"/>
      <c r="UGZ149" s="60"/>
      <c r="UHA149" s="61"/>
      <c r="UHB149" s="83"/>
      <c r="UHC149" s="57"/>
      <c r="UHD149" s="56"/>
      <c r="UHE149" s="59"/>
      <c r="UHF149" s="60"/>
      <c r="UHG149" s="61"/>
      <c r="UHH149" s="83"/>
      <c r="UHI149" s="57"/>
      <c r="UHJ149" s="56"/>
      <c r="UHK149" s="59"/>
      <c r="UHL149" s="60"/>
      <c r="UHM149" s="61"/>
      <c r="UHN149" s="83"/>
      <c r="UHO149" s="57"/>
      <c r="UHP149" s="56"/>
      <c r="UHQ149" s="59"/>
      <c r="UHR149" s="60"/>
      <c r="UHS149" s="61"/>
      <c r="UHT149" s="83"/>
      <c r="UHU149" s="57"/>
      <c r="UHV149" s="56"/>
      <c r="UHW149" s="59"/>
      <c r="UHX149" s="60"/>
      <c r="UHY149" s="61"/>
      <c r="UHZ149" s="83"/>
      <c r="UIA149" s="57"/>
      <c r="UIB149" s="56"/>
      <c r="UIC149" s="59"/>
      <c r="UID149" s="60"/>
      <c r="UIE149" s="61"/>
      <c r="UIF149" s="83"/>
      <c r="UIG149" s="57"/>
      <c r="UIH149" s="56"/>
      <c r="UII149" s="59"/>
      <c r="UIJ149" s="60"/>
      <c r="UIK149" s="61"/>
      <c r="UIL149" s="83"/>
      <c r="UIM149" s="57"/>
      <c r="UIN149" s="56"/>
      <c r="UIO149" s="59"/>
      <c r="UIP149" s="60"/>
      <c r="UIQ149" s="61"/>
      <c r="UIR149" s="83"/>
      <c r="UIS149" s="57"/>
      <c r="UIT149" s="56"/>
      <c r="UIU149" s="59"/>
      <c r="UIV149" s="60"/>
      <c r="UIW149" s="61"/>
      <c r="UIX149" s="83"/>
      <c r="UIY149" s="57"/>
      <c r="UIZ149" s="56"/>
      <c r="UJA149" s="59"/>
      <c r="UJB149" s="60"/>
      <c r="UJC149" s="61"/>
      <c r="UJD149" s="83"/>
      <c r="UJE149" s="57"/>
      <c r="UJF149" s="56"/>
      <c r="UJG149" s="59"/>
      <c r="UJH149" s="60"/>
      <c r="UJI149" s="61"/>
      <c r="UJJ149" s="83"/>
      <c r="UJK149" s="57"/>
      <c r="UJL149" s="56"/>
      <c r="UJM149" s="59"/>
      <c r="UJN149" s="60"/>
      <c r="UJO149" s="61"/>
      <c r="UJP149" s="83"/>
      <c r="UJQ149" s="57"/>
      <c r="UJR149" s="56"/>
      <c r="UJS149" s="59"/>
      <c r="UJT149" s="60"/>
      <c r="UJU149" s="61"/>
      <c r="UJV149" s="83"/>
      <c r="UJW149" s="57"/>
      <c r="UJX149" s="56"/>
      <c r="UJY149" s="59"/>
      <c r="UJZ149" s="60"/>
      <c r="UKA149" s="61"/>
      <c r="UKB149" s="83"/>
      <c r="UKC149" s="57"/>
      <c r="UKD149" s="56"/>
      <c r="UKE149" s="59"/>
      <c r="UKF149" s="60"/>
      <c r="UKG149" s="61"/>
      <c r="UKH149" s="83"/>
      <c r="UKI149" s="57"/>
      <c r="UKJ149" s="56"/>
      <c r="UKK149" s="59"/>
      <c r="UKL149" s="60"/>
      <c r="UKM149" s="61"/>
      <c r="UKN149" s="83"/>
      <c r="UKO149" s="57"/>
      <c r="UKP149" s="56"/>
      <c r="UKQ149" s="59"/>
      <c r="UKR149" s="60"/>
      <c r="UKS149" s="61"/>
      <c r="UKT149" s="83"/>
      <c r="UKU149" s="57"/>
      <c r="UKV149" s="56"/>
      <c r="UKW149" s="59"/>
      <c r="UKX149" s="60"/>
      <c r="UKY149" s="61"/>
      <c r="UKZ149" s="83"/>
      <c r="ULA149" s="57"/>
      <c r="ULB149" s="56"/>
      <c r="ULC149" s="59"/>
      <c r="ULD149" s="60"/>
      <c r="ULE149" s="61"/>
      <c r="ULF149" s="83"/>
      <c r="ULG149" s="57"/>
      <c r="ULH149" s="56"/>
      <c r="ULI149" s="59"/>
      <c r="ULJ149" s="60"/>
      <c r="ULK149" s="61"/>
      <c r="ULL149" s="83"/>
      <c r="ULM149" s="57"/>
      <c r="ULN149" s="56"/>
      <c r="ULO149" s="59"/>
      <c r="ULP149" s="60"/>
      <c r="ULQ149" s="61"/>
      <c r="ULR149" s="83"/>
      <c r="ULS149" s="57"/>
      <c r="ULT149" s="56"/>
      <c r="ULU149" s="59"/>
      <c r="ULV149" s="60"/>
      <c r="ULW149" s="61"/>
      <c r="ULX149" s="83"/>
      <c r="ULY149" s="57"/>
      <c r="ULZ149" s="56"/>
      <c r="UMA149" s="59"/>
      <c r="UMB149" s="60"/>
      <c r="UMC149" s="61"/>
      <c r="UMD149" s="83"/>
      <c r="UME149" s="57"/>
      <c r="UMF149" s="56"/>
      <c r="UMG149" s="59"/>
      <c r="UMH149" s="60"/>
      <c r="UMI149" s="61"/>
      <c r="UMJ149" s="83"/>
      <c r="UMK149" s="57"/>
      <c r="UML149" s="56"/>
      <c r="UMM149" s="59"/>
      <c r="UMN149" s="60"/>
      <c r="UMO149" s="61"/>
      <c r="UMP149" s="83"/>
      <c r="UMQ149" s="57"/>
      <c r="UMR149" s="56"/>
      <c r="UMS149" s="59"/>
      <c r="UMT149" s="60"/>
      <c r="UMU149" s="61"/>
      <c r="UMV149" s="83"/>
      <c r="UMW149" s="57"/>
      <c r="UMX149" s="56"/>
      <c r="UMY149" s="59"/>
      <c r="UMZ149" s="60"/>
      <c r="UNA149" s="61"/>
      <c r="UNB149" s="83"/>
      <c r="UNC149" s="57"/>
      <c r="UND149" s="56"/>
      <c r="UNE149" s="59"/>
      <c r="UNF149" s="60"/>
      <c r="UNG149" s="61"/>
      <c r="UNH149" s="83"/>
      <c r="UNI149" s="57"/>
      <c r="UNJ149" s="56"/>
      <c r="UNK149" s="59"/>
      <c r="UNL149" s="60"/>
      <c r="UNM149" s="61"/>
      <c r="UNN149" s="83"/>
      <c r="UNO149" s="57"/>
      <c r="UNP149" s="56"/>
      <c r="UNQ149" s="59"/>
      <c r="UNR149" s="60"/>
      <c r="UNS149" s="61"/>
      <c r="UNT149" s="83"/>
      <c r="UNU149" s="57"/>
      <c r="UNV149" s="56"/>
      <c r="UNW149" s="59"/>
      <c r="UNX149" s="60"/>
      <c r="UNY149" s="61"/>
      <c r="UNZ149" s="83"/>
      <c r="UOA149" s="57"/>
      <c r="UOB149" s="56"/>
      <c r="UOC149" s="59"/>
      <c r="UOD149" s="60"/>
      <c r="UOE149" s="61"/>
      <c r="UOF149" s="83"/>
      <c r="UOG149" s="57"/>
      <c r="UOH149" s="56"/>
      <c r="UOI149" s="59"/>
      <c r="UOJ149" s="60"/>
      <c r="UOK149" s="61"/>
      <c r="UOL149" s="83"/>
      <c r="UOM149" s="57"/>
      <c r="UON149" s="56"/>
      <c r="UOO149" s="59"/>
      <c r="UOP149" s="60"/>
      <c r="UOQ149" s="61"/>
      <c r="UOR149" s="83"/>
      <c r="UOS149" s="57"/>
      <c r="UOT149" s="56"/>
      <c r="UOU149" s="59"/>
      <c r="UOV149" s="60"/>
      <c r="UOW149" s="61"/>
      <c r="UOX149" s="83"/>
      <c r="UOY149" s="57"/>
      <c r="UOZ149" s="56"/>
      <c r="UPA149" s="59"/>
      <c r="UPB149" s="60"/>
      <c r="UPC149" s="61"/>
      <c r="UPD149" s="83"/>
      <c r="UPE149" s="57"/>
      <c r="UPF149" s="56"/>
      <c r="UPG149" s="59"/>
      <c r="UPH149" s="60"/>
      <c r="UPI149" s="61"/>
      <c r="UPJ149" s="83"/>
      <c r="UPK149" s="57"/>
      <c r="UPL149" s="56"/>
      <c r="UPM149" s="59"/>
      <c r="UPN149" s="60"/>
      <c r="UPO149" s="61"/>
      <c r="UPP149" s="83"/>
      <c r="UPQ149" s="57"/>
      <c r="UPR149" s="56"/>
      <c r="UPS149" s="59"/>
      <c r="UPT149" s="60"/>
      <c r="UPU149" s="61"/>
      <c r="UPV149" s="83"/>
      <c r="UPW149" s="57"/>
      <c r="UPX149" s="56"/>
      <c r="UPY149" s="59"/>
      <c r="UPZ149" s="60"/>
      <c r="UQA149" s="61"/>
      <c r="UQB149" s="83"/>
      <c r="UQC149" s="57"/>
      <c r="UQD149" s="56"/>
      <c r="UQE149" s="59"/>
      <c r="UQF149" s="60"/>
      <c r="UQG149" s="61"/>
      <c r="UQH149" s="83"/>
      <c r="UQI149" s="57"/>
      <c r="UQJ149" s="56"/>
      <c r="UQK149" s="59"/>
      <c r="UQL149" s="60"/>
      <c r="UQM149" s="61"/>
      <c r="UQN149" s="83"/>
      <c r="UQO149" s="57"/>
      <c r="UQP149" s="56"/>
      <c r="UQQ149" s="59"/>
      <c r="UQR149" s="60"/>
      <c r="UQS149" s="61"/>
      <c r="UQT149" s="83"/>
      <c r="UQU149" s="57"/>
      <c r="UQV149" s="56"/>
      <c r="UQW149" s="59"/>
      <c r="UQX149" s="60"/>
      <c r="UQY149" s="61"/>
      <c r="UQZ149" s="83"/>
      <c r="URA149" s="57"/>
      <c r="URB149" s="56"/>
      <c r="URC149" s="59"/>
      <c r="URD149" s="60"/>
      <c r="URE149" s="61"/>
      <c r="URF149" s="83"/>
      <c r="URG149" s="57"/>
      <c r="URH149" s="56"/>
      <c r="URI149" s="59"/>
      <c r="URJ149" s="60"/>
      <c r="URK149" s="61"/>
      <c r="URL149" s="83"/>
      <c r="URM149" s="57"/>
      <c r="URN149" s="56"/>
      <c r="URO149" s="59"/>
      <c r="URP149" s="60"/>
      <c r="URQ149" s="61"/>
      <c r="URR149" s="83"/>
      <c r="URS149" s="57"/>
      <c r="URT149" s="56"/>
      <c r="URU149" s="59"/>
      <c r="URV149" s="60"/>
      <c r="URW149" s="61"/>
      <c r="URX149" s="83"/>
      <c r="URY149" s="57"/>
      <c r="URZ149" s="56"/>
      <c r="USA149" s="59"/>
      <c r="USB149" s="60"/>
      <c r="USC149" s="61"/>
      <c r="USD149" s="83"/>
      <c r="USE149" s="57"/>
      <c r="USF149" s="56"/>
      <c r="USG149" s="59"/>
      <c r="USH149" s="60"/>
      <c r="USI149" s="61"/>
      <c r="USJ149" s="83"/>
      <c r="USK149" s="57"/>
      <c r="USL149" s="56"/>
      <c r="USM149" s="59"/>
      <c r="USN149" s="60"/>
      <c r="USO149" s="61"/>
      <c r="USP149" s="83"/>
      <c r="USQ149" s="57"/>
      <c r="USR149" s="56"/>
      <c r="USS149" s="59"/>
      <c r="UST149" s="60"/>
      <c r="USU149" s="61"/>
      <c r="USV149" s="83"/>
      <c r="USW149" s="57"/>
      <c r="USX149" s="56"/>
      <c r="USY149" s="59"/>
      <c r="USZ149" s="60"/>
      <c r="UTA149" s="61"/>
      <c r="UTB149" s="83"/>
      <c r="UTC149" s="57"/>
      <c r="UTD149" s="56"/>
      <c r="UTE149" s="59"/>
      <c r="UTF149" s="60"/>
      <c r="UTG149" s="61"/>
      <c r="UTH149" s="83"/>
      <c r="UTI149" s="57"/>
      <c r="UTJ149" s="56"/>
      <c r="UTK149" s="59"/>
      <c r="UTL149" s="60"/>
      <c r="UTM149" s="61"/>
      <c r="UTN149" s="83"/>
      <c r="UTO149" s="57"/>
      <c r="UTP149" s="56"/>
      <c r="UTQ149" s="59"/>
      <c r="UTR149" s="60"/>
      <c r="UTS149" s="61"/>
      <c r="UTT149" s="83"/>
      <c r="UTU149" s="57"/>
      <c r="UTV149" s="56"/>
      <c r="UTW149" s="59"/>
      <c r="UTX149" s="60"/>
      <c r="UTY149" s="61"/>
      <c r="UTZ149" s="83"/>
      <c r="UUA149" s="57"/>
      <c r="UUB149" s="56"/>
      <c r="UUC149" s="59"/>
      <c r="UUD149" s="60"/>
      <c r="UUE149" s="61"/>
      <c r="UUF149" s="83"/>
      <c r="UUG149" s="57"/>
      <c r="UUH149" s="56"/>
      <c r="UUI149" s="59"/>
      <c r="UUJ149" s="60"/>
      <c r="UUK149" s="61"/>
      <c r="UUL149" s="83"/>
      <c r="UUM149" s="57"/>
      <c r="UUN149" s="56"/>
      <c r="UUO149" s="59"/>
      <c r="UUP149" s="60"/>
      <c r="UUQ149" s="61"/>
      <c r="UUR149" s="83"/>
      <c r="UUS149" s="57"/>
      <c r="UUT149" s="56"/>
      <c r="UUU149" s="59"/>
      <c r="UUV149" s="60"/>
      <c r="UUW149" s="61"/>
      <c r="UUX149" s="83"/>
      <c r="UUY149" s="57"/>
      <c r="UUZ149" s="56"/>
      <c r="UVA149" s="59"/>
      <c r="UVB149" s="60"/>
      <c r="UVC149" s="61"/>
      <c r="UVD149" s="83"/>
      <c r="UVE149" s="57"/>
      <c r="UVF149" s="56"/>
      <c r="UVG149" s="59"/>
      <c r="UVH149" s="60"/>
      <c r="UVI149" s="61"/>
      <c r="UVJ149" s="83"/>
      <c r="UVK149" s="57"/>
      <c r="UVL149" s="56"/>
      <c r="UVM149" s="59"/>
      <c r="UVN149" s="60"/>
      <c r="UVO149" s="61"/>
      <c r="UVP149" s="83"/>
      <c r="UVQ149" s="57"/>
      <c r="UVR149" s="56"/>
      <c r="UVS149" s="59"/>
      <c r="UVT149" s="60"/>
      <c r="UVU149" s="61"/>
      <c r="UVV149" s="83"/>
      <c r="UVW149" s="57"/>
      <c r="UVX149" s="56"/>
      <c r="UVY149" s="59"/>
      <c r="UVZ149" s="60"/>
      <c r="UWA149" s="61"/>
      <c r="UWB149" s="83"/>
      <c r="UWC149" s="57"/>
      <c r="UWD149" s="56"/>
      <c r="UWE149" s="59"/>
      <c r="UWF149" s="60"/>
      <c r="UWG149" s="61"/>
      <c r="UWH149" s="83"/>
      <c r="UWI149" s="57"/>
      <c r="UWJ149" s="56"/>
      <c r="UWK149" s="59"/>
      <c r="UWL149" s="60"/>
      <c r="UWM149" s="61"/>
      <c r="UWN149" s="83"/>
      <c r="UWO149" s="57"/>
      <c r="UWP149" s="56"/>
      <c r="UWQ149" s="59"/>
      <c r="UWR149" s="60"/>
      <c r="UWS149" s="61"/>
      <c r="UWT149" s="83"/>
      <c r="UWU149" s="57"/>
      <c r="UWV149" s="56"/>
      <c r="UWW149" s="59"/>
      <c r="UWX149" s="60"/>
      <c r="UWY149" s="61"/>
      <c r="UWZ149" s="83"/>
      <c r="UXA149" s="57"/>
      <c r="UXB149" s="56"/>
      <c r="UXC149" s="59"/>
      <c r="UXD149" s="60"/>
      <c r="UXE149" s="61"/>
      <c r="UXF149" s="83"/>
      <c r="UXG149" s="57"/>
      <c r="UXH149" s="56"/>
      <c r="UXI149" s="59"/>
      <c r="UXJ149" s="60"/>
      <c r="UXK149" s="61"/>
      <c r="UXL149" s="83"/>
      <c r="UXM149" s="57"/>
      <c r="UXN149" s="56"/>
      <c r="UXO149" s="59"/>
      <c r="UXP149" s="60"/>
      <c r="UXQ149" s="61"/>
      <c r="UXR149" s="83"/>
      <c r="UXS149" s="57"/>
      <c r="UXT149" s="56"/>
      <c r="UXU149" s="59"/>
      <c r="UXV149" s="60"/>
      <c r="UXW149" s="61"/>
      <c r="UXX149" s="83"/>
      <c r="UXY149" s="57"/>
      <c r="UXZ149" s="56"/>
      <c r="UYA149" s="59"/>
      <c r="UYB149" s="60"/>
      <c r="UYC149" s="61"/>
      <c r="UYD149" s="83"/>
      <c r="UYE149" s="57"/>
      <c r="UYF149" s="56"/>
      <c r="UYG149" s="59"/>
      <c r="UYH149" s="60"/>
      <c r="UYI149" s="61"/>
      <c r="UYJ149" s="83"/>
      <c r="UYK149" s="57"/>
      <c r="UYL149" s="56"/>
      <c r="UYM149" s="59"/>
      <c r="UYN149" s="60"/>
      <c r="UYO149" s="61"/>
      <c r="UYP149" s="83"/>
      <c r="UYQ149" s="57"/>
      <c r="UYR149" s="56"/>
      <c r="UYS149" s="59"/>
      <c r="UYT149" s="60"/>
      <c r="UYU149" s="61"/>
      <c r="UYV149" s="83"/>
      <c r="UYW149" s="57"/>
      <c r="UYX149" s="56"/>
      <c r="UYY149" s="59"/>
      <c r="UYZ149" s="60"/>
      <c r="UZA149" s="61"/>
      <c r="UZB149" s="83"/>
      <c r="UZC149" s="57"/>
      <c r="UZD149" s="56"/>
      <c r="UZE149" s="59"/>
      <c r="UZF149" s="60"/>
      <c r="UZG149" s="61"/>
      <c r="UZH149" s="83"/>
      <c r="UZI149" s="57"/>
      <c r="UZJ149" s="56"/>
      <c r="UZK149" s="59"/>
      <c r="UZL149" s="60"/>
      <c r="UZM149" s="61"/>
      <c r="UZN149" s="83"/>
      <c r="UZO149" s="57"/>
      <c r="UZP149" s="56"/>
      <c r="UZQ149" s="59"/>
      <c r="UZR149" s="60"/>
      <c r="UZS149" s="61"/>
      <c r="UZT149" s="83"/>
      <c r="UZU149" s="57"/>
      <c r="UZV149" s="56"/>
      <c r="UZW149" s="59"/>
      <c r="UZX149" s="60"/>
      <c r="UZY149" s="61"/>
      <c r="UZZ149" s="83"/>
      <c r="VAA149" s="57"/>
      <c r="VAB149" s="56"/>
      <c r="VAC149" s="59"/>
      <c r="VAD149" s="60"/>
      <c r="VAE149" s="61"/>
      <c r="VAF149" s="83"/>
      <c r="VAG149" s="57"/>
      <c r="VAH149" s="56"/>
      <c r="VAI149" s="59"/>
      <c r="VAJ149" s="60"/>
      <c r="VAK149" s="61"/>
      <c r="VAL149" s="83"/>
      <c r="VAM149" s="57"/>
      <c r="VAN149" s="56"/>
      <c r="VAO149" s="59"/>
      <c r="VAP149" s="60"/>
      <c r="VAQ149" s="61"/>
      <c r="VAR149" s="83"/>
      <c r="VAS149" s="57"/>
      <c r="VAT149" s="56"/>
      <c r="VAU149" s="59"/>
      <c r="VAV149" s="60"/>
      <c r="VAW149" s="61"/>
      <c r="VAX149" s="83"/>
      <c r="VAY149" s="57"/>
      <c r="VAZ149" s="56"/>
      <c r="VBA149" s="59"/>
      <c r="VBB149" s="60"/>
      <c r="VBC149" s="61"/>
      <c r="VBD149" s="83"/>
      <c r="VBE149" s="57"/>
      <c r="VBF149" s="56"/>
      <c r="VBG149" s="59"/>
      <c r="VBH149" s="60"/>
      <c r="VBI149" s="61"/>
      <c r="VBJ149" s="83"/>
      <c r="VBK149" s="57"/>
      <c r="VBL149" s="56"/>
      <c r="VBM149" s="59"/>
      <c r="VBN149" s="60"/>
      <c r="VBO149" s="61"/>
      <c r="VBP149" s="83"/>
      <c r="VBQ149" s="57"/>
      <c r="VBR149" s="56"/>
      <c r="VBS149" s="59"/>
      <c r="VBT149" s="60"/>
      <c r="VBU149" s="61"/>
      <c r="VBV149" s="83"/>
      <c r="VBW149" s="57"/>
      <c r="VBX149" s="56"/>
      <c r="VBY149" s="59"/>
      <c r="VBZ149" s="60"/>
      <c r="VCA149" s="61"/>
      <c r="VCB149" s="83"/>
      <c r="VCC149" s="57"/>
      <c r="VCD149" s="56"/>
      <c r="VCE149" s="59"/>
      <c r="VCF149" s="60"/>
      <c r="VCG149" s="61"/>
      <c r="VCH149" s="83"/>
      <c r="VCI149" s="57"/>
      <c r="VCJ149" s="56"/>
      <c r="VCK149" s="59"/>
      <c r="VCL149" s="60"/>
      <c r="VCM149" s="61"/>
      <c r="VCN149" s="83"/>
      <c r="VCO149" s="57"/>
      <c r="VCP149" s="56"/>
      <c r="VCQ149" s="59"/>
      <c r="VCR149" s="60"/>
      <c r="VCS149" s="61"/>
      <c r="VCT149" s="83"/>
      <c r="VCU149" s="57"/>
      <c r="VCV149" s="56"/>
      <c r="VCW149" s="59"/>
      <c r="VCX149" s="60"/>
      <c r="VCY149" s="61"/>
      <c r="VCZ149" s="83"/>
      <c r="VDA149" s="57"/>
      <c r="VDB149" s="56"/>
      <c r="VDC149" s="59"/>
      <c r="VDD149" s="60"/>
      <c r="VDE149" s="61"/>
      <c r="VDF149" s="83"/>
      <c r="VDG149" s="57"/>
      <c r="VDH149" s="56"/>
      <c r="VDI149" s="59"/>
      <c r="VDJ149" s="60"/>
      <c r="VDK149" s="61"/>
      <c r="VDL149" s="83"/>
      <c r="VDM149" s="57"/>
      <c r="VDN149" s="56"/>
      <c r="VDO149" s="59"/>
      <c r="VDP149" s="60"/>
      <c r="VDQ149" s="61"/>
      <c r="VDR149" s="83"/>
      <c r="VDS149" s="57"/>
      <c r="VDT149" s="56"/>
      <c r="VDU149" s="59"/>
      <c r="VDV149" s="60"/>
      <c r="VDW149" s="61"/>
      <c r="VDX149" s="83"/>
      <c r="VDY149" s="57"/>
      <c r="VDZ149" s="56"/>
      <c r="VEA149" s="59"/>
      <c r="VEB149" s="60"/>
      <c r="VEC149" s="61"/>
      <c r="VED149" s="83"/>
      <c r="VEE149" s="57"/>
      <c r="VEF149" s="56"/>
      <c r="VEG149" s="59"/>
      <c r="VEH149" s="60"/>
      <c r="VEI149" s="61"/>
      <c r="VEJ149" s="83"/>
      <c r="VEK149" s="57"/>
      <c r="VEL149" s="56"/>
      <c r="VEM149" s="59"/>
      <c r="VEN149" s="60"/>
      <c r="VEO149" s="61"/>
      <c r="VEP149" s="83"/>
      <c r="VEQ149" s="57"/>
      <c r="VER149" s="56"/>
      <c r="VES149" s="59"/>
      <c r="VET149" s="60"/>
      <c r="VEU149" s="61"/>
      <c r="VEV149" s="83"/>
      <c r="VEW149" s="57"/>
      <c r="VEX149" s="56"/>
      <c r="VEY149" s="59"/>
      <c r="VEZ149" s="60"/>
      <c r="VFA149" s="61"/>
      <c r="VFB149" s="83"/>
      <c r="VFC149" s="57"/>
      <c r="VFD149" s="56"/>
      <c r="VFE149" s="59"/>
      <c r="VFF149" s="60"/>
      <c r="VFG149" s="61"/>
      <c r="VFH149" s="83"/>
      <c r="VFI149" s="57"/>
      <c r="VFJ149" s="56"/>
      <c r="VFK149" s="59"/>
      <c r="VFL149" s="60"/>
      <c r="VFM149" s="61"/>
      <c r="VFN149" s="83"/>
      <c r="VFO149" s="57"/>
      <c r="VFP149" s="56"/>
      <c r="VFQ149" s="59"/>
      <c r="VFR149" s="60"/>
      <c r="VFS149" s="61"/>
      <c r="VFT149" s="83"/>
      <c r="VFU149" s="57"/>
      <c r="VFV149" s="56"/>
      <c r="VFW149" s="59"/>
      <c r="VFX149" s="60"/>
      <c r="VFY149" s="61"/>
      <c r="VFZ149" s="83"/>
      <c r="VGA149" s="57"/>
      <c r="VGB149" s="56"/>
      <c r="VGC149" s="59"/>
      <c r="VGD149" s="60"/>
      <c r="VGE149" s="61"/>
      <c r="VGF149" s="83"/>
      <c r="VGG149" s="57"/>
      <c r="VGH149" s="56"/>
      <c r="VGI149" s="59"/>
      <c r="VGJ149" s="60"/>
      <c r="VGK149" s="61"/>
      <c r="VGL149" s="83"/>
      <c r="VGM149" s="57"/>
      <c r="VGN149" s="56"/>
      <c r="VGO149" s="59"/>
      <c r="VGP149" s="60"/>
      <c r="VGQ149" s="61"/>
      <c r="VGR149" s="83"/>
      <c r="VGS149" s="57"/>
      <c r="VGT149" s="56"/>
      <c r="VGU149" s="59"/>
      <c r="VGV149" s="60"/>
      <c r="VGW149" s="61"/>
      <c r="VGX149" s="83"/>
      <c r="VGY149" s="57"/>
      <c r="VGZ149" s="56"/>
      <c r="VHA149" s="59"/>
      <c r="VHB149" s="60"/>
      <c r="VHC149" s="61"/>
      <c r="VHD149" s="83"/>
      <c r="VHE149" s="57"/>
      <c r="VHF149" s="56"/>
      <c r="VHG149" s="59"/>
      <c r="VHH149" s="60"/>
      <c r="VHI149" s="61"/>
      <c r="VHJ149" s="83"/>
      <c r="VHK149" s="57"/>
      <c r="VHL149" s="56"/>
      <c r="VHM149" s="59"/>
      <c r="VHN149" s="60"/>
      <c r="VHO149" s="61"/>
      <c r="VHP149" s="83"/>
      <c r="VHQ149" s="57"/>
      <c r="VHR149" s="56"/>
      <c r="VHS149" s="59"/>
      <c r="VHT149" s="60"/>
      <c r="VHU149" s="61"/>
      <c r="VHV149" s="83"/>
      <c r="VHW149" s="57"/>
      <c r="VHX149" s="56"/>
      <c r="VHY149" s="59"/>
      <c r="VHZ149" s="60"/>
      <c r="VIA149" s="61"/>
      <c r="VIB149" s="83"/>
      <c r="VIC149" s="57"/>
      <c r="VID149" s="56"/>
      <c r="VIE149" s="59"/>
      <c r="VIF149" s="60"/>
      <c r="VIG149" s="61"/>
      <c r="VIH149" s="83"/>
      <c r="VII149" s="57"/>
      <c r="VIJ149" s="56"/>
      <c r="VIK149" s="59"/>
      <c r="VIL149" s="60"/>
      <c r="VIM149" s="61"/>
      <c r="VIN149" s="83"/>
      <c r="VIO149" s="57"/>
      <c r="VIP149" s="56"/>
      <c r="VIQ149" s="59"/>
      <c r="VIR149" s="60"/>
      <c r="VIS149" s="61"/>
      <c r="VIT149" s="83"/>
      <c r="VIU149" s="57"/>
      <c r="VIV149" s="56"/>
      <c r="VIW149" s="59"/>
      <c r="VIX149" s="60"/>
      <c r="VIY149" s="61"/>
      <c r="VIZ149" s="83"/>
      <c r="VJA149" s="57"/>
      <c r="VJB149" s="56"/>
      <c r="VJC149" s="59"/>
      <c r="VJD149" s="60"/>
      <c r="VJE149" s="61"/>
      <c r="VJF149" s="83"/>
      <c r="VJG149" s="57"/>
      <c r="VJH149" s="56"/>
      <c r="VJI149" s="59"/>
      <c r="VJJ149" s="60"/>
      <c r="VJK149" s="61"/>
      <c r="VJL149" s="83"/>
      <c r="VJM149" s="57"/>
      <c r="VJN149" s="56"/>
      <c r="VJO149" s="59"/>
      <c r="VJP149" s="60"/>
      <c r="VJQ149" s="61"/>
      <c r="VJR149" s="83"/>
      <c r="VJS149" s="57"/>
      <c r="VJT149" s="56"/>
      <c r="VJU149" s="59"/>
      <c r="VJV149" s="60"/>
      <c r="VJW149" s="61"/>
      <c r="VJX149" s="83"/>
      <c r="VJY149" s="57"/>
      <c r="VJZ149" s="56"/>
      <c r="VKA149" s="59"/>
      <c r="VKB149" s="60"/>
      <c r="VKC149" s="61"/>
      <c r="VKD149" s="83"/>
      <c r="VKE149" s="57"/>
      <c r="VKF149" s="56"/>
      <c r="VKG149" s="59"/>
      <c r="VKH149" s="60"/>
      <c r="VKI149" s="61"/>
      <c r="VKJ149" s="83"/>
      <c r="VKK149" s="57"/>
      <c r="VKL149" s="56"/>
      <c r="VKM149" s="59"/>
      <c r="VKN149" s="60"/>
      <c r="VKO149" s="61"/>
      <c r="VKP149" s="83"/>
      <c r="VKQ149" s="57"/>
      <c r="VKR149" s="56"/>
      <c r="VKS149" s="59"/>
      <c r="VKT149" s="60"/>
      <c r="VKU149" s="61"/>
      <c r="VKV149" s="83"/>
      <c r="VKW149" s="57"/>
      <c r="VKX149" s="56"/>
      <c r="VKY149" s="59"/>
      <c r="VKZ149" s="60"/>
      <c r="VLA149" s="61"/>
      <c r="VLB149" s="83"/>
      <c r="VLC149" s="57"/>
      <c r="VLD149" s="56"/>
      <c r="VLE149" s="59"/>
      <c r="VLF149" s="60"/>
      <c r="VLG149" s="61"/>
      <c r="VLH149" s="83"/>
      <c r="VLI149" s="57"/>
      <c r="VLJ149" s="56"/>
      <c r="VLK149" s="59"/>
      <c r="VLL149" s="60"/>
      <c r="VLM149" s="61"/>
      <c r="VLN149" s="83"/>
      <c r="VLO149" s="57"/>
      <c r="VLP149" s="56"/>
      <c r="VLQ149" s="59"/>
      <c r="VLR149" s="60"/>
      <c r="VLS149" s="61"/>
      <c r="VLT149" s="83"/>
      <c r="VLU149" s="57"/>
      <c r="VLV149" s="56"/>
      <c r="VLW149" s="59"/>
      <c r="VLX149" s="60"/>
      <c r="VLY149" s="61"/>
      <c r="VLZ149" s="83"/>
      <c r="VMA149" s="57"/>
      <c r="VMB149" s="56"/>
      <c r="VMC149" s="59"/>
      <c r="VMD149" s="60"/>
      <c r="VME149" s="61"/>
      <c r="VMF149" s="83"/>
      <c r="VMG149" s="57"/>
      <c r="VMH149" s="56"/>
      <c r="VMI149" s="59"/>
      <c r="VMJ149" s="60"/>
      <c r="VMK149" s="61"/>
      <c r="VML149" s="83"/>
      <c r="VMM149" s="57"/>
      <c r="VMN149" s="56"/>
      <c r="VMO149" s="59"/>
      <c r="VMP149" s="60"/>
      <c r="VMQ149" s="61"/>
      <c r="VMR149" s="83"/>
      <c r="VMS149" s="57"/>
      <c r="VMT149" s="56"/>
      <c r="VMU149" s="59"/>
      <c r="VMV149" s="60"/>
      <c r="VMW149" s="61"/>
      <c r="VMX149" s="83"/>
      <c r="VMY149" s="57"/>
      <c r="VMZ149" s="56"/>
      <c r="VNA149" s="59"/>
      <c r="VNB149" s="60"/>
      <c r="VNC149" s="61"/>
      <c r="VND149" s="83"/>
      <c r="VNE149" s="57"/>
      <c r="VNF149" s="56"/>
      <c r="VNG149" s="59"/>
      <c r="VNH149" s="60"/>
      <c r="VNI149" s="61"/>
      <c r="VNJ149" s="83"/>
      <c r="VNK149" s="57"/>
      <c r="VNL149" s="56"/>
      <c r="VNM149" s="59"/>
      <c r="VNN149" s="60"/>
      <c r="VNO149" s="61"/>
      <c r="VNP149" s="83"/>
      <c r="VNQ149" s="57"/>
      <c r="VNR149" s="56"/>
      <c r="VNS149" s="59"/>
      <c r="VNT149" s="60"/>
      <c r="VNU149" s="61"/>
      <c r="VNV149" s="83"/>
      <c r="VNW149" s="57"/>
      <c r="VNX149" s="56"/>
      <c r="VNY149" s="59"/>
      <c r="VNZ149" s="60"/>
      <c r="VOA149" s="61"/>
      <c r="VOB149" s="83"/>
      <c r="VOC149" s="57"/>
      <c r="VOD149" s="56"/>
      <c r="VOE149" s="59"/>
      <c r="VOF149" s="60"/>
      <c r="VOG149" s="61"/>
      <c r="VOH149" s="83"/>
      <c r="VOI149" s="57"/>
      <c r="VOJ149" s="56"/>
      <c r="VOK149" s="59"/>
      <c r="VOL149" s="60"/>
      <c r="VOM149" s="61"/>
      <c r="VON149" s="83"/>
      <c r="VOO149" s="57"/>
      <c r="VOP149" s="56"/>
      <c r="VOQ149" s="59"/>
      <c r="VOR149" s="60"/>
      <c r="VOS149" s="61"/>
      <c r="VOT149" s="83"/>
      <c r="VOU149" s="57"/>
      <c r="VOV149" s="56"/>
      <c r="VOW149" s="59"/>
      <c r="VOX149" s="60"/>
      <c r="VOY149" s="61"/>
      <c r="VOZ149" s="83"/>
      <c r="VPA149" s="57"/>
      <c r="VPB149" s="56"/>
      <c r="VPC149" s="59"/>
      <c r="VPD149" s="60"/>
      <c r="VPE149" s="61"/>
      <c r="VPF149" s="83"/>
      <c r="VPG149" s="57"/>
      <c r="VPH149" s="56"/>
      <c r="VPI149" s="59"/>
      <c r="VPJ149" s="60"/>
      <c r="VPK149" s="61"/>
      <c r="VPL149" s="83"/>
      <c r="VPM149" s="57"/>
      <c r="VPN149" s="56"/>
      <c r="VPO149" s="59"/>
      <c r="VPP149" s="60"/>
      <c r="VPQ149" s="61"/>
      <c r="VPR149" s="83"/>
      <c r="VPS149" s="57"/>
      <c r="VPT149" s="56"/>
      <c r="VPU149" s="59"/>
      <c r="VPV149" s="60"/>
      <c r="VPW149" s="61"/>
      <c r="VPX149" s="83"/>
      <c r="VPY149" s="57"/>
      <c r="VPZ149" s="56"/>
      <c r="VQA149" s="59"/>
      <c r="VQB149" s="60"/>
      <c r="VQC149" s="61"/>
      <c r="VQD149" s="83"/>
      <c r="VQE149" s="57"/>
      <c r="VQF149" s="56"/>
      <c r="VQG149" s="59"/>
      <c r="VQH149" s="60"/>
      <c r="VQI149" s="61"/>
      <c r="VQJ149" s="83"/>
      <c r="VQK149" s="57"/>
      <c r="VQL149" s="56"/>
      <c r="VQM149" s="59"/>
      <c r="VQN149" s="60"/>
      <c r="VQO149" s="61"/>
      <c r="VQP149" s="83"/>
      <c r="VQQ149" s="57"/>
      <c r="VQR149" s="56"/>
      <c r="VQS149" s="59"/>
      <c r="VQT149" s="60"/>
      <c r="VQU149" s="61"/>
      <c r="VQV149" s="83"/>
      <c r="VQW149" s="57"/>
      <c r="VQX149" s="56"/>
      <c r="VQY149" s="59"/>
      <c r="VQZ149" s="60"/>
      <c r="VRA149" s="61"/>
      <c r="VRB149" s="83"/>
      <c r="VRC149" s="57"/>
      <c r="VRD149" s="56"/>
      <c r="VRE149" s="59"/>
      <c r="VRF149" s="60"/>
      <c r="VRG149" s="61"/>
      <c r="VRH149" s="83"/>
      <c r="VRI149" s="57"/>
      <c r="VRJ149" s="56"/>
      <c r="VRK149" s="59"/>
      <c r="VRL149" s="60"/>
      <c r="VRM149" s="61"/>
      <c r="VRN149" s="83"/>
      <c r="VRO149" s="57"/>
      <c r="VRP149" s="56"/>
      <c r="VRQ149" s="59"/>
      <c r="VRR149" s="60"/>
      <c r="VRS149" s="61"/>
      <c r="VRT149" s="83"/>
      <c r="VRU149" s="57"/>
      <c r="VRV149" s="56"/>
      <c r="VRW149" s="59"/>
      <c r="VRX149" s="60"/>
      <c r="VRY149" s="61"/>
      <c r="VRZ149" s="83"/>
      <c r="VSA149" s="57"/>
      <c r="VSB149" s="56"/>
      <c r="VSC149" s="59"/>
      <c r="VSD149" s="60"/>
      <c r="VSE149" s="61"/>
      <c r="VSF149" s="83"/>
      <c r="VSG149" s="57"/>
      <c r="VSH149" s="56"/>
      <c r="VSI149" s="59"/>
      <c r="VSJ149" s="60"/>
      <c r="VSK149" s="61"/>
      <c r="VSL149" s="83"/>
      <c r="VSM149" s="57"/>
      <c r="VSN149" s="56"/>
      <c r="VSO149" s="59"/>
      <c r="VSP149" s="60"/>
      <c r="VSQ149" s="61"/>
      <c r="VSR149" s="83"/>
      <c r="VSS149" s="57"/>
      <c r="VST149" s="56"/>
      <c r="VSU149" s="59"/>
      <c r="VSV149" s="60"/>
      <c r="VSW149" s="61"/>
      <c r="VSX149" s="83"/>
      <c r="VSY149" s="57"/>
      <c r="VSZ149" s="56"/>
      <c r="VTA149" s="59"/>
      <c r="VTB149" s="60"/>
      <c r="VTC149" s="61"/>
      <c r="VTD149" s="83"/>
      <c r="VTE149" s="57"/>
      <c r="VTF149" s="56"/>
      <c r="VTG149" s="59"/>
      <c r="VTH149" s="60"/>
      <c r="VTI149" s="61"/>
      <c r="VTJ149" s="83"/>
      <c r="VTK149" s="57"/>
      <c r="VTL149" s="56"/>
      <c r="VTM149" s="59"/>
      <c r="VTN149" s="60"/>
      <c r="VTO149" s="61"/>
      <c r="VTP149" s="83"/>
      <c r="VTQ149" s="57"/>
      <c r="VTR149" s="56"/>
      <c r="VTS149" s="59"/>
      <c r="VTT149" s="60"/>
      <c r="VTU149" s="61"/>
      <c r="VTV149" s="83"/>
      <c r="VTW149" s="57"/>
      <c r="VTX149" s="56"/>
      <c r="VTY149" s="59"/>
      <c r="VTZ149" s="60"/>
      <c r="VUA149" s="61"/>
      <c r="VUB149" s="83"/>
      <c r="VUC149" s="57"/>
      <c r="VUD149" s="56"/>
      <c r="VUE149" s="59"/>
      <c r="VUF149" s="60"/>
      <c r="VUG149" s="61"/>
      <c r="VUH149" s="83"/>
      <c r="VUI149" s="57"/>
      <c r="VUJ149" s="56"/>
      <c r="VUK149" s="59"/>
      <c r="VUL149" s="60"/>
      <c r="VUM149" s="61"/>
      <c r="VUN149" s="83"/>
      <c r="VUO149" s="57"/>
      <c r="VUP149" s="56"/>
      <c r="VUQ149" s="59"/>
      <c r="VUR149" s="60"/>
      <c r="VUS149" s="61"/>
      <c r="VUT149" s="83"/>
      <c r="VUU149" s="57"/>
      <c r="VUV149" s="56"/>
      <c r="VUW149" s="59"/>
      <c r="VUX149" s="60"/>
      <c r="VUY149" s="61"/>
      <c r="VUZ149" s="83"/>
      <c r="VVA149" s="57"/>
      <c r="VVB149" s="56"/>
      <c r="VVC149" s="59"/>
      <c r="VVD149" s="60"/>
      <c r="VVE149" s="61"/>
      <c r="VVF149" s="83"/>
      <c r="VVG149" s="57"/>
      <c r="VVH149" s="56"/>
      <c r="VVI149" s="59"/>
      <c r="VVJ149" s="60"/>
      <c r="VVK149" s="61"/>
      <c r="VVL149" s="83"/>
      <c r="VVM149" s="57"/>
      <c r="VVN149" s="56"/>
      <c r="VVO149" s="59"/>
      <c r="VVP149" s="60"/>
      <c r="VVQ149" s="61"/>
      <c r="VVR149" s="83"/>
      <c r="VVS149" s="57"/>
      <c r="VVT149" s="56"/>
      <c r="VVU149" s="59"/>
      <c r="VVV149" s="60"/>
      <c r="VVW149" s="61"/>
      <c r="VVX149" s="83"/>
      <c r="VVY149" s="57"/>
      <c r="VVZ149" s="56"/>
      <c r="VWA149" s="59"/>
      <c r="VWB149" s="60"/>
      <c r="VWC149" s="61"/>
      <c r="VWD149" s="83"/>
      <c r="VWE149" s="57"/>
      <c r="VWF149" s="56"/>
      <c r="VWG149" s="59"/>
      <c r="VWH149" s="60"/>
      <c r="VWI149" s="61"/>
      <c r="VWJ149" s="83"/>
      <c r="VWK149" s="57"/>
      <c r="VWL149" s="56"/>
      <c r="VWM149" s="59"/>
      <c r="VWN149" s="60"/>
      <c r="VWO149" s="61"/>
      <c r="VWP149" s="83"/>
      <c r="VWQ149" s="57"/>
      <c r="VWR149" s="56"/>
      <c r="VWS149" s="59"/>
      <c r="VWT149" s="60"/>
      <c r="VWU149" s="61"/>
      <c r="VWV149" s="83"/>
      <c r="VWW149" s="57"/>
      <c r="VWX149" s="56"/>
      <c r="VWY149" s="59"/>
      <c r="VWZ149" s="60"/>
      <c r="VXA149" s="61"/>
      <c r="VXB149" s="83"/>
      <c r="VXC149" s="57"/>
      <c r="VXD149" s="56"/>
      <c r="VXE149" s="59"/>
      <c r="VXF149" s="60"/>
      <c r="VXG149" s="61"/>
      <c r="VXH149" s="83"/>
      <c r="VXI149" s="57"/>
      <c r="VXJ149" s="56"/>
      <c r="VXK149" s="59"/>
      <c r="VXL149" s="60"/>
      <c r="VXM149" s="61"/>
      <c r="VXN149" s="83"/>
      <c r="VXO149" s="57"/>
      <c r="VXP149" s="56"/>
      <c r="VXQ149" s="59"/>
      <c r="VXR149" s="60"/>
      <c r="VXS149" s="61"/>
      <c r="VXT149" s="83"/>
      <c r="VXU149" s="57"/>
      <c r="VXV149" s="56"/>
      <c r="VXW149" s="59"/>
      <c r="VXX149" s="60"/>
      <c r="VXY149" s="61"/>
      <c r="VXZ149" s="83"/>
      <c r="VYA149" s="57"/>
      <c r="VYB149" s="56"/>
      <c r="VYC149" s="59"/>
      <c r="VYD149" s="60"/>
      <c r="VYE149" s="61"/>
      <c r="VYF149" s="83"/>
      <c r="VYG149" s="57"/>
      <c r="VYH149" s="56"/>
      <c r="VYI149" s="59"/>
      <c r="VYJ149" s="60"/>
      <c r="VYK149" s="61"/>
      <c r="VYL149" s="83"/>
      <c r="VYM149" s="57"/>
      <c r="VYN149" s="56"/>
      <c r="VYO149" s="59"/>
      <c r="VYP149" s="60"/>
      <c r="VYQ149" s="61"/>
      <c r="VYR149" s="83"/>
      <c r="VYS149" s="57"/>
      <c r="VYT149" s="56"/>
      <c r="VYU149" s="59"/>
      <c r="VYV149" s="60"/>
      <c r="VYW149" s="61"/>
      <c r="VYX149" s="83"/>
      <c r="VYY149" s="57"/>
      <c r="VYZ149" s="56"/>
      <c r="VZA149" s="59"/>
      <c r="VZB149" s="60"/>
      <c r="VZC149" s="61"/>
      <c r="VZD149" s="83"/>
      <c r="VZE149" s="57"/>
      <c r="VZF149" s="56"/>
      <c r="VZG149" s="59"/>
      <c r="VZH149" s="60"/>
      <c r="VZI149" s="61"/>
      <c r="VZJ149" s="83"/>
      <c r="VZK149" s="57"/>
      <c r="VZL149" s="56"/>
      <c r="VZM149" s="59"/>
      <c r="VZN149" s="60"/>
      <c r="VZO149" s="61"/>
      <c r="VZP149" s="83"/>
      <c r="VZQ149" s="57"/>
      <c r="VZR149" s="56"/>
      <c r="VZS149" s="59"/>
      <c r="VZT149" s="60"/>
      <c r="VZU149" s="61"/>
      <c r="VZV149" s="83"/>
      <c r="VZW149" s="57"/>
      <c r="VZX149" s="56"/>
      <c r="VZY149" s="59"/>
      <c r="VZZ149" s="60"/>
      <c r="WAA149" s="61"/>
      <c r="WAB149" s="83"/>
      <c r="WAC149" s="57"/>
      <c r="WAD149" s="56"/>
      <c r="WAE149" s="59"/>
      <c r="WAF149" s="60"/>
      <c r="WAG149" s="61"/>
      <c r="WAH149" s="83"/>
      <c r="WAI149" s="57"/>
      <c r="WAJ149" s="56"/>
      <c r="WAK149" s="59"/>
      <c r="WAL149" s="60"/>
      <c r="WAM149" s="61"/>
      <c r="WAN149" s="83"/>
      <c r="WAO149" s="57"/>
      <c r="WAP149" s="56"/>
      <c r="WAQ149" s="59"/>
      <c r="WAR149" s="60"/>
      <c r="WAS149" s="61"/>
      <c r="WAT149" s="83"/>
      <c r="WAU149" s="57"/>
      <c r="WAV149" s="56"/>
      <c r="WAW149" s="59"/>
      <c r="WAX149" s="60"/>
      <c r="WAY149" s="61"/>
      <c r="WAZ149" s="83"/>
      <c r="WBA149" s="57"/>
      <c r="WBB149" s="56"/>
      <c r="WBC149" s="59"/>
      <c r="WBD149" s="60"/>
      <c r="WBE149" s="61"/>
      <c r="WBF149" s="83"/>
      <c r="WBG149" s="57"/>
      <c r="WBH149" s="56"/>
      <c r="WBI149" s="59"/>
      <c r="WBJ149" s="60"/>
      <c r="WBK149" s="61"/>
      <c r="WBL149" s="83"/>
      <c r="WBM149" s="57"/>
      <c r="WBN149" s="56"/>
      <c r="WBO149" s="59"/>
      <c r="WBP149" s="60"/>
      <c r="WBQ149" s="61"/>
      <c r="WBR149" s="83"/>
      <c r="WBS149" s="57"/>
      <c r="WBT149" s="56"/>
      <c r="WBU149" s="59"/>
      <c r="WBV149" s="60"/>
      <c r="WBW149" s="61"/>
      <c r="WBX149" s="83"/>
      <c r="WBY149" s="57"/>
      <c r="WBZ149" s="56"/>
      <c r="WCA149" s="59"/>
      <c r="WCB149" s="60"/>
      <c r="WCC149" s="61"/>
      <c r="WCD149" s="83"/>
      <c r="WCE149" s="57"/>
      <c r="WCF149" s="56"/>
      <c r="WCG149" s="59"/>
      <c r="WCH149" s="60"/>
      <c r="WCI149" s="61"/>
      <c r="WCJ149" s="83"/>
      <c r="WCK149" s="57"/>
      <c r="WCL149" s="56"/>
      <c r="WCM149" s="59"/>
      <c r="WCN149" s="60"/>
      <c r="WCO149" s="61"/>
      <c r="WCP149" s="83"/>
      <c r="WCQ149" s="57"/>
      <c r="WCR149" s="56"/>
      <c r="WCS149" s="59"/>
      <c r="WCT149" s="60"/>
      <c r="WCU149" s="61"/>
      <c r="WCV149" s="83"/>
      <c r="WCW149" s="57"/>
      <c r="WCX149" s="56"/>
      <c r="WCY149" s="59"/>
      <c r="WCZ149" s="60"/>
      <c r="WDA149" s="61"/>
      <c r="WDB149" s="83"/>
      <c r="WDC149" s="57"/>
      <c r="WDD149" s="56"/>
      <c r="WDE149" s="59"/>
      <c r="WDF149" s="60"/>
      <c r="WDG149" s="61"/>
      <c r="WDH149" s="83"/>
      <c r="WDI149" s="57"/>
      <c r="WDJ149" s="56"/>
      <c r="WDK149" s="59"/>
      <c r="WDL149" s="60"/>
      <c r="WDM149" s="61"/>
      <c r="WDN149" s="83"/>
      <c r="WDO149" s="57"/>
      <c r="WDP149" s="56"/>
      <c r="WDQ149" s="59"/>
      <c r="WDR149" s="60"/>
      <c r="WDS149" s="61"/>
      <c r="WDT149" s="83"/>
      <c r="WDU149" s="57"/>
      <c r="WDV149" s="56"/>
      <c r="WDW149" s="59"/>
      <c r="WDX149" s="60"/>
      <c r="WDY149" s="61"/>
      <c r="WDZ149" s="83"/>
      <c r="WEA149" s="57"/>
      <c r="WEB149" s="56"/>
      <c r="WEC149" s="59"/>
      <c r="WED149" s="60"/>
      <c r="WEE149" s="61"/>
      <c r="WEF149" s="83"/>
      <c r="WEG149" s="57"/>
      <c r="WEH149" s="56"/>
      <c r="WEI149" s="59"/>
      <c r="WEJ149" s="60"/>
      <c r="WEK149" s="61"/>
      <c r="WEL149" s="83"/>
      <c r="WEM149" s="57"/>
      <c r="WEN149" s="56"/>
      <c r="WEO149" s="59"/>
      <c r="WEP149" s="60"/>
      <c r="WEQ149" s="61"/>
      <c r="WER149" s="83"/>
      <c r="WES149" s="57"/>
      <c r="WET149" s="56"/>
      <c r="WEU149" s="59"/>
      <c r="WEV149" s="60"/>
      <c r="WEW149" s="61"/>
      <c r="WEX149" s="83"/>
      <c r="WEY149" s="57"/>
      <c r="WEZ149" s="56"/>
      <c r="WFA149" s="59"/>
      <c r="WFB149" s="60"/>
      <c r="WFC149" s="61"/>
      <c r="WFD149" s="83"/>
      <c r="WFE149" s="57"/>
      <c r="WFF149" s="56"/>
      <c r="WFG149" s="59"/>
      <c r="WFH149" s="60"/>
      <c r="WFI149" s="61"/>
      <c r="WFJ149" s="83"/>
      <c r="WFK149" s="57"/>
      <c r="WFL149" s="56"/>
      <c r="WFM149" s="59"/>
      <c r="WFN149" s="60"/>
      <c r="WFO149" s="61"/>
      <c r="WFP149" s="83"/>
      <c r="WFQ149" s="57"/>
      <c r="WFR149" s="56"/>
      <c r="WFS149" s="59"/>
      <c r="WFT149" s="60"/>
      <c r="WFU149" s="61"/>
      <c r="WFV149" s="83"/>
      <c r="WFW149" s="57"/>
      <c r="WFX149" s="56"/>
      <c r="WFY149" s="59"/>
      <c r="WFZ149" s="60"/>
      <c r="WGA149" s="61"/>
      <c r="WGB149" s="83"/>
      <c r="WGC149" s="57"/>
      <c r="WGD149" s="56"/>
      <c r="WGE149" s="59"/>
      <c r="WGF149" s="60"/>
      <c r="WGG149" s="61"/>
      <c r="WGH149" s="83"/>
      <c r="WGI149" s="57"/>
      <c r="WGJ149" s="56"/>
      <c r="WGK149" s="59"/>
      <c r="WGL149" s="60"/>
      <c r="WGM149" s="61"/>
      <c r="WGN149" s="83"/>
      <c r="WGO149" s="57"/>
      <c r="WGP149" s="56"/>
      <c r="WGQ149" s="59"/>
      <c r="WGR149" s="60"/>
      <c r="WGS149" s="61"/>
      <c r="WGT149" s="83"/>
      <c r="WGU149" s="57"/>
      <c r="WGV149" s="56"/>
      <c r="WGW149" s="59"/>
      <c r="WGX149" s="60"/>
      <c r="WGY149" s="61"/>
      <c r="WGZ149" s="83"/>
      <c r="WHA149" s="57"/>
      <c r="WHB149" s="56"/>
      <c r="WHC149" s="59"/>
      <c r="WHD149" s="60"/>
      <c r="WHE149" s="61"/>
      <c r="WHF149" s="83"/>
      <c r="WHG149" s="57"/>
      <c r="WHH149" s="56"/>
      <c r="WHI149" s="59"/>
      <c r="WHJ149" s="60"/>
      <c r="WHK149" s="61"/>
      <c r="WHL149" s="83"/>
      <c r="WHM149" s="57"/>
      <c r="WHN149" s="56"/>
      <c r="WHO149" s="59"/>
      <c r="WHP149" s="60"/>
      <c r="WHQ149" s="61"/>
      <c r="WHR149" s="83"/>
      <c r="WHS149" s="57"/>
      <c r="WHT149" s="56"/>
      <c r="WHU149" s="59"/>
      <c r="WHV149" s="60"/>
      <c r="WHW149" s="61"/>
      <c r="WHX149" s="83"/>
      <c r="WHY149" s="57"/>
      <c r="WHZ149" s="56"/>
      <c r="WIA149" s="59"/>
      <c r="WIB149" s="60"/>
      <c r="WIC149" s="61"/>
      <c r="WID149" s="83"/>
      <c r="WIE149" s="57"/>
      <c r="WIF149" s="56"/>
      <c r="WIG149" s="59"/>
      <c r="WIH149" s="60"/>
      <c r="WII149" s="61"/>
      <c r="WIJ149" s="83"/>
      <c r="WIK149" s="57"/>
      <c r="WIL149" s="56"/>
      <c r="WIM149" s="59"/>
      <c r="WIN149" s="60"/>
      <c r="WIO149" s="61"/>
      <c r="WIP149" s="83"/>
      <c r="WIQ149" s="57"/>
      <c r="WIR149" s="56"/>
      <c r="WIS149" s="59"/>
      <c r="WIT149" s="60"/>
      <c r="WIU149" s="61"/>
      <c r="WIV149" s="83"/>
      <c r="WIW149" s="57"/>
      <c r="WIX149" s="56"/>
      <c r="WIY149" s="59"/>
      <c r="WIZ149" s="60"/>
      <c r="WJA149" s="61"/>
      <c r="WJB149" s="83"/>
      <c r="WJC149" s="57"/>
      <c r="WJD149" s="56"/>
      <c r="WJE149" s="59"/>
      <c r="WJF149" s="60"/>
      <c r="WJG149" s="61"/>
      <c r="WJH149" s="83"/>
      <c r="WJI149" s="57"/>
      <c r="WJJ149" s="56"/>
      <c r="WJK149" s="59"/>
      <c r="WJL149" s="60"/>
      <c r="WJM149" s="61"/>
      <c r="WJN149" s="83"/>
      <c r="WJO149" s="57"/>
      <c r="WJP149" s="56"/>
      <c r="WJQ149" s="59"/>
      <c r="WJR149" s="60"/>
      <c r="WJS149" s="61"/>
      <c r="WJT149" s="83"/>
      <c r="WJU149" s="57"/>
      <c r="WJV149" s="56"/>
      <c r="WJW149" s="59"/>
      <c r="WJX149" s="60"/>
      <c r="WJY149" s="61"/>
      <c r="WJZ149" s="83"/>
      <c r="WKA149" s="57"/>
      <c r="WKB149" s="56"/>
      <c r="WKC149" s="59"/>
      <c r="WKD149" s="60"/>
      <c r="WKE149" s="61"/>
      <c r="WKF149" s="83"/>
      <c r="WKG149" s="57"/>
      <c r="WKH149" s="56"/>
      <c r="WKI149" s="59"/>
      <c r="WKJ149" s="60"/>
      <c r="WKK149" s="61"/>
      <c r="WKL149" s="83"/>
      <c r="WKM149" s="57"/>
      <c r="WKN149" s="56"/>
      <c r="WKO149" s="59"/>
      <c r="WKP149" s="60"/>
      <c r="WKQ149" s="61"/>
      <c r="WKR149" s="83"/>
      <c r="WKS149" s="57"/>
      <c r="WKT149" s="56"/>
      <c r="WKU149" s="59"/>
      <c r="WKV149" s="60"/>
      <c r="WKW149" s="61"/>
      <c r="WKX149" s="83"/>
      <c r="WKY149" s="57"/>
      <c r="WKZ149" s="56"/>
      <c r="WLA149" s="59"/>
      <c r="WLB149" s="60"/>
      <c r="WLC149" s="61"/>
      <c r="WLD149" s="83"/>
      <c r="WLE149" s="57"/>
      <c r="WLF149" s="56"/>
      <c r="WLG149" s="59"/>
      <c r="WLH149" s="60"/>
      <c r="WLI149" s="61"/>
      <c r="WLJ149" s="83"/>
      <c r="WLK149" s="57"/>
      <c r="WLL149" s="56"/>
      <c r="WLM149" s="59"/>
      <c r="WLN149" s="60"/>
      <c r="WLO149" s="61"/>
      <c r="WLP149" s="83"/>
      <c r="WLQ149" s="57"/>
      <c r="WLR149" s="56"/>
      <c r="WLS149" s="59"/>
      <c r="WLT149" s="60"/>
      <c r="WLU149" s="61"/>
      <c r="WLV149" s="83"/>
      <c r="WLW149" s="57"/>
      <c r="WLX149" s="56"/>
      <c r="WLY149" s="59"/>
      <c r="WLZ149" s="60"/>
      <c r="WMA149" s="61"/>
      <c r="WMB149" s="83"/>
      <c r="WMC149" s="57"/>
      <c r="WMD149" s="56"/>
      <c r="WME149" s="59"/>
      <c r="WMF149" s="60"/>
      <c r="WMG149" s="61"/>
      <c r="WMH149" s="83"/>
      <c r="WMI149" s="57"/>
      <c r="WMJ149" s="56"/>
      <c r="WMK149" s="59"/>
      <c r="WML149" s="60"/>
      <c r="WMM149" s="61"/>
      <c r="WMN149" s="83"/>
      <c r="WMO149" s="57"/>
      <c r="WMP149" s="56"/>
      <c r="WMQ149" s="59"/>
      <c r="WMR149" s="60"/>
      <c r="WMS149" s="61"/>
      <c r="WMT149" s="83"/>
      <c r="WMU149" s="57"/>
      <c r="WMV149" s="56"/>
      <c r="WMW149" s="59"/>
      <c r="WMX149" s="60"/>
      <c r="WMY149" s="61"/>
      <c r="WMZ149" s="83"/>
      <c r="WNA149" s="57"/>
      <c r="WNB149" s="56"/>
      <c r="WNC149" s="59"/>
      <c r="WND149" s="60"/>
      <c r="WNE149" s="61"/>
      <c r="WNF149" s="83"/>
      <c r="WNG149" s="57"/>
      <c r="WNH149" s="56"/>
      <c r="WNI149" s="59"/>
      <c r="WNJ149" s="60"/>
      <c r="WNK149" s="61"/>
      <c r="WNL149" s="83"/>
      <c r="WNM149" s="57"/>
      <c r="WNN149" s="56"/>
      <c r="WNO149" s="59"/>
      <c r="WNP149" s="60"/>
      <c r="WNQ149" s="61"/>
      <c r="WNR149" s="83"/>
      <c r="WNS149" s="57"/>
      <c r="WNT149" s="56"/>
      <c r="WNU149" s="59"/>
      <c r="WNV149" s="60"/>
      <c r="WNW149" s="61"/>
      <c r="WNX149" s="83"/>
      <c r="WNY149" s="57"/>
      <c r="WNZ149" s="56"/>
      <c r="WOA149" s="59"/>
      <c r="WOB149" s="60"/>
      <c r="WOC149" s="61"/>
      <c r="WOD149" s="83"/>
      <c r="WOE149" s="57"/>
      <c r="WOF149" s="56"/>
      <c r="WOG149" s="59"/>
      <c r="WOH149" s="60"/>
      <c r="WOI149" s="61"/>
      <c r="WOJ149" s="83"/>
      <c r="WOK149" s="57"/>
      <c r="WOL149" s="56"/>
      <c r="WOM149" s="59"/>
      <c r="WON149" s="60"/>
      <c r="WOO149" s="61"/>
      <c r="WOP149" s="83"/>
      <c r="WOQ149" s="57"/>
      <c r="WOR149" s="56"/>
      <c r="WOS149" s="59"/>
      <c r="WOT149" s="60"/>
      <c r="WOU149" s="61"/>
      <c r="WOV149" s="83"/>
      <c r="WOW149" s="57"/>
      <c r="WOX149" s="56"/>
      <c r="WOY149" s="59"/>
      <c r="WOZ149" s="60"/>
      <c r="WPA149" s="61"/>
      <c r="WPB149" s="83"/>
      <c r="WPC149" s="57"/>
      <c r="WPD149" s="56"/>
      <c r="WPE149" s="59"/>
      <c r="WPF149" s="60"/>
      <c r="WPG149" s="61"/>
      <c r="WPH149" s="83"/>
      <c r="WPI149" s="57"/>
      <c r="WPJ149" s="56"/>
      <c r="WPK149" s="59"/>
      <c r="WPL149" s="60"/>
      <c r="WPM149" s="61"/>
      <c r="WPN149" s="83"/>
      <c r="WPO149" s="57"/>
      <c r="WPP149" s="56"/>
      <c r="WPQ149" s="59"/>
      <c r="WPR149" s="60"/>
      <c r="WPS149" s="61"/>
      <c r="WPT149" s="83"/>
      <c r="WPU149" s="57"/>
      <c r="WPV149" s="56"/>
      <c r="WPW149" s="59"/>
      <c r="WPX149" s="60"/>
      <c r="WPY149" s="61"/>
      <c r="WPZ149" s="83"/>
      <c r="WQA149" s="57"/>
      <c r="WQB149" s="56"/>
      <c r="WQC149" s="59"/>
      <c r="WQD149" s="60"/>
      <c r="WQE149" s="61"/>
      <c r="WQF149" s="83"/>
      <c r="WQG149" s="57"/>
      <c r="WQH149" s="56"/>
      <c r="WQI149" s="59"/>
      <c r="WQJ149" s="60"/>
      <c r="WQK149" s="61"/>
      <c r="WQL149" s="83"/>
      <c r="WQM149" s="57"/>
      <c r="WQN149" s="56"/>
      <c r="WQO149" s="59"/>
      <c r="WQP149" s="60"/>
      <c r="WQQ149" s="61"/>
      <c r="WQR149" s="83"/>
      <c r="WQS149" s="57"/>
      <c r="WQT149" s="56"/>
      <c r="WQU149" s="59"/>
      <c r="WQV149" s="60"/>
      <c r="WQW149" s="61"/>
      <c r="WQX149" s="83"/>
      <c r="WQY149" s="57"/>
      <c r="WQZ149" s="56"/>
      <c r="WRA149" s="59"/>
      <c r="WRB149" s="60"/>
      <c r="WRC149" s="61"/>
      <c r="WRD149" s="83"/>
      <c r="WRE149" s="57"/>
      <c r="WRF149" s="56"/>
      <c r="WRG149" s="59"/>
      <c r="WRH149" s="60"/>
      <c r="WRI149" s="61"/>
      <c r="WRJ149" s="83"/>
      <c r="WRK149" s="57"/>
      <c r="WRL149" s="56"/>
      <c r="WRM149" s="59"/>
      <c r="WRN149" s="60"/>
      <c r="WRO149" s="61"/>
      <c r="WRP149" s="83"/>
      <c r="WRQ149" s="57"/>
      <c r="WRR149" s="56"/>
      <c r="WRS149" s="59"/>
      <c r="WRT149" s="60"/>
      <c r="WRU149" s="61"/>
      <c r="WRV149" s="83"/>
      <c r="WRW149" s="57"/>
      <c r="WRX149" s="56"/>
      <c r="WRY149" s="59"/>
      <c r="WRZ149" s="60"/>
      <c r="WSA149" s="61"/>
      <c r="WSB149" s="83"/>
      <c r="WSC149" s="57"/>
      <c r="WSD149" s="56"/>
      <c r="WSE149" s="59"/>
      <c r="WSF149" s="60"/>
      <c r="WSG149" s="61"/>
      <c r="WSH149" s="83"/>
      <c r="WSI149" s="57"/>
      <c r="WSJ149" s="56"/>
      <c r="WSK149" s="59"/>
      <c r="WSL149" s="60"/>
      <c r="WSM149" s="61"/>
      <c r="WSN149" s="83"/>
      <c r="WSO149" s="57"/>
      <c r="WSP149" s="56"/>
      <c r="WSQ149" s="59"/>
      <c r="WSR149" s="60"/>
      <c r="WSS149" s="61"/>
      <c r="WST149" s="83"/>
      <c r="WSU149" s="57"/>
      <c r="WSV149" s="56"/>
      <c r="WSW149" s="59"/>
      <c r="WSX149" s="60"/>
      <c r="WSY149" s="61"/>
      <c r="WSZ149" s="83"/>
      <c r="WTA149" s="57"/>
      <c r="WTB149" s="56"/>
      <c r="WTC149" s="59"/>
      <c r="WTD149" s="60"/>
      <c r="WTE149" s="61"/>
      <c r="WTF149" s="83"/>
      <c r="WTG149" s="57"/>
      <c r="WTH149" s="56"/>
      <c r="WTI149" s="59"/>
      <c r="WTJ149" s="60"/>
      <c r="WTK149" s="61"/>
      <c r="WTL149" s="83"/>
      <c r="WTM149" s="57"/>
      <c r="WTN149" s="56"/>
      <c r="WTO149" s="59"/>
      <c r="WTP149" s="60"/>
      <c r="WTQ149" s="61"/>
      <c r="WTR149" s="83"/>
      <c r="WTS149" s="57"/>
      <c r="WTT149" s="56"/>
      <c r="WTU149" s="59"/>
      <c r="WTV149" s="60"/>
      <c r="WTW149" s="61"/>
      <c r="WTX149" s="83"/>
      <c r="WTY149" s="57"/>
      <c r="WTZ149" s="56"/>
      <c r="WUA149" s="59"/>
      <c r="WUB149" s="60"/>
      <c r="WUC149" s="61"/>
      <c r="WUD149" s="83"/>
      <c r="WUE149" s="57"/>
      <c r="WUF149" s="56"/>
      <c r="WUG149" s="59"/>
      <c r="WUH149" s="60"/>
      <c r="WUI149" s="61"/>
      <c r="WUJ149" s="83"/>
      <c r="WUK149" s="57"/>
      <c r="WUL149" s="56"/>
      <c r="WUM149" s="59"/>
      <c r="WUN149" s="60"/>
      <c r="WUO149" s="61"/>
      <c r="WUP149" s="83"/>
      <c r="WUQ149" s="57"/>
      <c r="WUR149" s="56"/>
      <c r="WUS149" s="59"/>
      <c r="WUT149" s="60"/>
      <c r="WUU149" s="61"/>
      <c r="WUV149" s="83"/>
      <c r="WUW149" s="57"/>
      <c r="WUX149" s="56"/>
      <c r="WUY149" s="59"/>
      <c r="WUZ149" s="60"/>
      <c r="WVA149" s="61"/>
      <c r="WVB149" s="83"/>
      <c r="WVC149" s="57"/>
      <c r="WVD149" s="56"/>
      <c r="WVE149" s="59"/>
      <c r="WVF149" s="60"/>
      <c r="WVG149" s="61"/>
      <c r="WVH149" s="83"/>
      <c r="WVI149" s="57"/>
      <c r="WVJ149" s="56"/>
      <c r="WVK149" s="59"/>
      <c r="WVL149" s="60"/>
      <c r="WVM149" s="61"/>
      <c r="WVN149" s="83"/>
      <c r="WVO149" s="57"/>
      <c r="WVP149" s="56"/>
      <c r="WVQ149" s="59"/>
      <c r="WVR149" s="60"/>
      <c r="WVS149" s="61"/>
      <c r="WVT149" s="83"/>
      <c r="WVU149" s="57"/>
      <c r="WVV149" s="56"/>
      <c r="WVW149" s="59"/>
      <c r="WVX149" s="60"/>
      <c r="WVY149" s="61"/>
      <c r="WVZ149" s="83"/>
      <c r="WWA149" s="57"/>
      <c r="WWB149" s="56"/>
      <c r="WWC149" s="59"/>
      <c r="WWD149" s="60"/>
      <c r="WWE149" s="61"/>
      <c r="WWF149" s="83"/>
      <c r="WWG149" s="57"/>
      <c r="WWH149" s="56"/>
      <c r="WWI149" s="59"/>
      <c r="WWJ149" s="60"/>
      <c r="WWK149" s="61"/>
      <c r="WWL149" s="83"/>
      <c r="WWM149" s="57"/>
      <c r="WWN149" s="56"/>
      <c r="WWO149" s="59"/>
      <c r="WWP149" s="60"/>
      <c r="WWQ149" s="61"/>
      <c r="WWR149" s="83"/>
      <c r="WWS149" s="57"/>
      <c r="WWT149" s="56"/>
      <c r="WWU149" s="59"/>
      <c r="WWV149" s="60"/>
      <c r="WWW149" s="61"/>
      <c r="WWX149" s="83"/>
      <c r="WWY149" s="57"/>
      <c r="WWZ149" s="56"/>
      <c r="WXA149" s="59"/>
      <c r="WXB149" s="60"/>
      <c r="WXC149" s="61"/>
      <c r="WXD149" s="83"/>
      <c r="WXE149" s="57"/>
      <c r="WXF149" s="56"/>
      <c r="WXG149" s="59"/>
      <c r="WXH149" s="60"/>
      <c r="WXI149" s="61"/>
      <c r="WXJ149" s="83"/>
      <c r="WXK149" s="57"/>
      <c r="WXL149" s="56"/>
      <c r="WXM149" s="59"/>
      <c r="WXN149" s="60"/>
      <c r="WXO149" s="61"/>
      <c r="WXP149" s="83"/>
      <c r="WXQ149" s="57"/>
      <c r="WXR149" s="56"/>
      <c r="WXS149" s="59"/>
      <c r="WXT149" s="60"/>
      <c r="WXU149" s="61"/>
      <c r="WXV149" s="83"/>
      <c r="WXW149" s="57"/>
      <c r="WXX149" s="56"/>
      <c r="WXY149" s="59"/>
      <c r="WXZ149" s="60"/>
      <c r="WYA149" s="61"/>
      <c r="WYB149" s="83"/>
      <c r="WYC149" s="57"/>
      <c r="WYD149" s="56"/>
      <c r="WYE149" s="59"/>
      <c r="WYF149" s="60"/>
      <c r="WYG149" s="61"/>
      <c r="WYH149" s="83"/>
      <c r="WYI149" s="57"/>
      <c r="WYJ149" s="56"/>
      <c r="WYK149" s="59"/>
      <c r="WYL149" s="60"/>
      <c r="WYM149" s="61"/>
      <c r="WYN149" s="83"/>
      <c r="WYO149" s="57"/>
      <c r="WYP149" s="56"/>
      <c r="WYQ149" s="59"/>
      <c r="WYR149" s="60"/>
      <c r="WYS149" s="61"/>
      <c r="WYT149" s="83"/>
      <c r="WYU149" s="57"/>
      <c r="WYV149" s="56"/>
      <c r="WYW149" s="59"/>
      <c r="WYX149" s="60"/>
      <c r="WYY149" s="61"/>
      <c r="WYZ149" s="83"/>
      <c r="WZA149" s="57"/>
      <c r="WZB149" s="56"/>
      <c r="WZC149" s="59"/>
      <c r="WZD149" s="60"/>
      <c r="WZE149" s="61"/>
      <c r="WZF149" s="83"/>
      <c r="WZG149" s="57"/>
      <c r="WZH149" s="56"/>
      <c r="WZI149" s="59"/>
      <c r="WZJ149" s="60"/>
      <c r="WZK149" s="61"/>
      <c r="WZL149" s="83"/>
      <c r="WZM149" s="57"/>
      <c r="WZN149" s="56"/>
      <c r="WZO149" s="59"/>
      <c r="WZP149" s="60"/>
      <c r="WZQ149" s="61"/>
      <c r="WZR149" s="83"/>
      <c r="WZS149" s="57"/>
      <c r="WZT149" s="56"/>
      <c r="WZU149" s="59"/>
      <c r="WZV149" s="60"/>
      <c r="WZW149" s="61"/>
      <c r="WZX149" s="83"/>
      <c r="WZY149" s="57"/>
      <c r="WZZ149" s="56"/>
      <c r="XAA149" s="59"/>
      <c r="XAB149" s="60"/>
      <c r="XAC149" s="61"/>
      <c r="XAD149" s="83"/>
      <c r="XAE149" s="57"/>
      <c r="XAF149" s="56"/>
      <c r="XAG149" s="59"/>
      <c r="XAH149" s="60"/>
      <c r="XAI149" s="61"/>
      <c r="XAJ149" s="83"/>
      <c r="XAK149" s="57"/>
      <c r="XAL149" s="56"/>
      <c r="XAM149" s="59"/>
      <c r="XAN149" s="60"/>
      <c r="XAO149" s="61"/>
      <c r="XAP149" s="83"/>
      <c r="XAQ149" s="57"/>
      <c r="XAR149" s="56"/>
      <c r="XAS149" s="59"/>
      <c r="XAT149" s="60"/>
      <c r="XAU149" s="61"/>
      <c r="XAV149" s="83"/>
      <c r="XAW149" s="57"/>
      <c r="XAX149" s="56"/>
      <c r="XAY149" s="59"/>
      <c r="XAZ149" s="60"/>
      <c r="XBA149" s="61"/>
      <c r="XBB149" s="83"/>
      <c r="XBC149" s="57"/>
      <c r="XBD149" s="56"/>
      <c r="XBE149" s="59"/>
      <c r="XBF149" s="60"/>
      <c r="XBG149" s="61"/>
      <c r="XBH149" s="83"/>
      <c r="XBI149" s="57"/>
      <c r="XBJ149" s="56"/>
      <c r="XBK149" s="59"/>
      <c r="XBL149" s="60"/>
      <c r="XBM149" s="61"/>
      <c r="XBN149" s="83"/>
      <c r="XBO149" s="57"/>
      <c r="XBP149" s="56"/>
      <c r="XBQ149" s="59"/>
      <c r="XBR149" s="60"/>
      <c r="XBS149" s="61"/>
      <c r="XBT149" s="83"/>
      <c r="XBU149" s="57"/>
      <c r="XBV149" s="56"/>
      <c r="XBW149" s="59"/>
      <c r="XBX149" s="60"/>
      <c r="XBY149" s="61"/>
      <c r="XBZ149" s="83"/>
      <c r="XCA149" s="57"/>
      <c r="XCB149" s="56"/>
      <c r="XCC149" s="59"/>
      <c r="XCD149" s="60"/>
      <c r="XCE149" s="61"/>
      <c r="XCF149" s="83"/>
      <c r="XCG149" s="57"/>
      <c r="XCH149" s="56"/>
      <c r="XCI149" s="59"/>
      <c r="XCJ149" s="60"/>
      <c r="XCK149" s="61"/>
      <c r="XCL149" s="83"/>
      <c r="XCM149" s="57"/>
      <c r="XCN149" s="56"/>
      <c r="XCO149" s="59"/>
      <c r="XCP149" s="60"/>
      <c r="XCQ149" s="61"/>
      <c r="XCR149" s="83"/>
      <c r="XCS149" s="57"/>
      <c r="XCT149" s="56"/>
      <c r="XCU149" s="59"/>
      <c r="XCV149" s="60"/>
      <c r="XCW149" s="61"/>
      <c r="XCX149" s="83"/>
      <c r="XCY149" s="57"/>
      <c r="XCZ149" s="56"/>
      <c r="XDA149" s="59"/>
      <c r="XDB149" s="60"/>
      <c r="XDC149" s="61"/>
      <c r="XDD149" s="83"/>
      <c r="XDE149" s="57"/>
      <c r="XDF149" s="56"/>
      <c r="XDG149" s="59"/>
      <c r="XDH149" s="60"/>
      <c r="XDI149" s="61"/>
      <c r="XDJ149" s="83"/>
      <c r="XDK149" s="57"/>
      <c r="XDL149" s="56"/>
      <c r="XDM149" s="59"/>
      <c r="XDN149" s="60"/>
      <c r="XDO149" s="61"/>
      <c r="XDP149" s="83"/>
      <c r="XDQ149" s="57"/>
      <c r="XDR149" s="56"/>
      <c r="XDS149" s="59"/>
      <c r="XDT149" s="60"/>
      <c r="XDU149" s="61"/>
      <c r="XDV149" s="83"/>
      <c r="XDW149" s="57"/>
      <c r="XDX149" s="56"/>
      <c r="XDY149" s="59"/>
      <c r="XDZ149" s="60"/>
      <c r="XEA149" s="61"/>
      <c r="XEB149" s="83"/>
      <c r="XEC149" s="57"/>
      <c r="XED149" s="56"/>
      <c r="XEE149" s="59"/>
      <c r="XEF149" s="60"/>
      <c r="XEG149" s="61"/>
      <c r="XEH149" s="83"/>
      <c r="XEI149" s="57"/>
      <c r="XEJ149" s="56"/>
      <c r="XEK149" s="59"/>
      <c r="XEL149" s="60"/>
      <c r="XEM149" s="61"/>
      <c r="XEN149" s="83"/>
      <c r="XEO149" s="57"/>
      <c r="XEP149" s="56"/>
      <c r="XEQ149" s="59"/>
      <c r="XER149" s="60"/>
      <c r="XES149" s="61"/>
      <c r="XET149" s="83"/>
      <c r="XEU149" s="57"/>
      <c r="XEV149" s="56"/>
      <c r="XEW149" s="59"/>
      <c r="XEX149" s="60"/>
      <c r="XEY149" s="61"/>
      <c r="XEZ149" s="83"/>
      <c r="XFA149" s="57"/>
      <c r="XFB149" s="56"/>
      <c r="XFC149" s="59"/>
      <c r="XFD149" s="60"/>
    </row>
    <row r="150" spans="1:16384" ht="15" customHeight="1" x14ac:dyDescent="0.25">
      <c r="A150" s="18"/>
      <c r="B150" s="8"/>
      <c r="C150" s="8"/>
      <c r="D150" s="8"/>
      <c r="E150" s="300" t="s">
        <v>340</v>
      </c>
      <c r="F150" s="364" t="s">
        <v>324</v>
      </c>
      <c r="G150" s="364"/>
      <c r="H150" s="364"/>
      <c r="I150" s="364"/>
      <c r="J150" s="348"/>
      <c r="K150" s="191" t="s">
        <v>2</v>
      </c>
      <c r="L150" s="167">
        <v>4</v>
      </c>
      <c r="M150" s="55">
        <v>1</v>
      </c>
      <c r="N150" s="30">
        <f t="shared" ref="N150:N151" si="19">+L150*M150</f>
        <v>4</v>
      </c>
      <c r="O150" s="30">
        <v>1</v>
      </c>
      <c r="P150" s="89">
        <f t="shared" ref="P150:P151" si="20">+L150*O150</f>
        <v>4</v>
      </c>
      <c r="Q150" s="90"/>
      <c r="R150" s="8"/>
      <c r="S150" s="791"/>
      <c r="T150" s="45"/>
      <c r="U150" s="45"/>
      <c r="V150" s="45"/>
      <c r="W150" s="45"/>
      <c r="X150" s="45"/>
      <c r="Y150" s="45"/>
      <c r="Z150" s="45"/>
      <c r="AA150" s="45"/>
      <c r="AB150" s="45"/>
      <c r="AC150" s="45"/>
      <c r="AD150" s="45"/>
      <c r="AE150" s="45"/>
      <c r="AF150" s="45"/>
      <c r="AG150" s="45"/>
      <c r="AH150" s="45"/>
      <c r="AI150" s="45"/>
      <c r="AJ150" s="45"/>
      <c r="AK150" s="45"/>
      <c r="AL150" s="45"/>
      <c r="AM150" s="45"/>
      <c r="AN150" s="45"/>
      <c r="AO150" s="45"/>
      <c r="AP150" s="45"/>
      <c r="AQ150" s="45"/>
      <c r="AR150" s="45"/>
      <c r="AS150" s="45"/>
      <c r="CJ150" s="45"/>
      <c r="CK150" s="45"/>
      <c r="CL150" s="45"/>
      <c r="CM150" s="45"/>
      <c r="CN150" s="45"/>
      <c r="CO150" s="45"/>
      <c r="CP150" s="45"/>
      <c r="CQ150" s="45"/>
      <c r="CR150" s="45"/>
      <c r="CS150" s="45"/>
      <c r="CT150" s="45"/>
      <c r="CU150" s="45"/>
      <c r="CV150" s="45"/>
      <c r="CW150" s="45"/>
      <c r="CX150" s="45"/>
      <c r="CY150" s="45"/>
      <c r="CZ150" s="45"/>
      <c r="DA150" s="45"/>
      <c r="DB150" s="45"/>
      <c r="DC150" s="45"/>
      <c r="DD150" s="45"/>
      <c r="DE150" s="45"/>
      <c r="DF150" s="45"/>
      <c r="DG150" s="45"/>
      <c r="DH150" s="45"/>
      <c r="DI150" s="45"/>
      <c r="DJ150" s="45"/>
      <c r="DK150" s="45"/>
      <c r="DL150" s="45"/>
      <c r="DM150" s="45"/>
      <c r="DN150" s="45"/>
      <c r="DO150" s="45"/>
      <c r="DP150" s="45"/>
      <c r="DQ150" s="45"/>
      <c r="DR150" s="45"/>
      <c r="DS150" s="45"/>
      <c r="DT150" s="45"/>
      <c r="DU150" s="45"/>
      <c r="DV150" s="45"/>
      <c r="DW150" s="45"/>
      <c r="DX150" s="45"/>
      <c r="DY150" s="45"/>
      <c r="DZ150" s="45"/>
      <c r="EA150" s="45"/>
      <c r="EB150" s="45"/>
      <c r="EC150" s="45"/>
      <c r="ED150" s="45"/>
      <c r="EE150" s="45"/>
      <c r="EF150" s="45"/>
      <c r="EG150" s="45"/>
      <c r="EH150" s="45"/>
      <c r="EI150" s="45"/>
      <c r="EJ150" s="45"/>
      <c r="EK150" s="45"/>
      <c r="EL150" s="45"/>
      <c r="EM150" s="45"/>
      <c r="EN150" s="45"/>
      <c r="EO150" s="45"/>
      <c r="EP150" s="45"/>
      <c r="EQ150" s="45"/>
      <c r="ER150" s="45"/>
      <c r="ES150" s="45"/>
      <c r="ET150" s="45"/>
      <c r="EU150" s="45"/>
      <c r="EV150" s="45"/>
      <c r="EW150" s="45"/>
      <c r="EX150" s="45"/>
      <c r="EY150" s="45"/>
      <c r="EZ150" s="45"/>
      <c r="FA150" s="45"/>
      <c r="FB150" s="45"/>
      <c r="FC150" s="45"/>
      <c r="FD150" s="45"/>
      <c r="FE150" s="45"/>
      <c r="FF150" s="45"/>
      <c r="FG150" s="45"/>
      <c r="FH150" s="45"/>
      <c r="FI150" s="45"/>
      <c r="FJ150" s="45"/>
      <c r="FK150" s="45"/>
      <c r="FL150" s="45"/>
      <c r="FM150" s="45"/>
      <c r="FN150" s="45"/>
      <c r="FO150" s="45"/>
      <c r="FP150" s="45"/>
      <c r="FQ150" s="45"/>
      <c r="FR150" s="45"/>
      <c r="FS150" s="45"/>
      <c r="FT150" s="45"/>
      <c r="FU150" s="45"/>
      <c r="FV150" s="45"/>
      <c r="FW150" s="45"/>
      <c r="FX150" s="45"/>
      <c r="FY150" s="45"/>
      <c r="FZ150" s="45"/>
      <c r="GA150" s="45"/>
      <c r="GB150" s="45"/>
      <c r="GC150" s="45"/>
      <c r="GD150" s="45"/>
      <c r="GE150" s="45"/>
      <c r="GF150" s="45"/>
      <c r="GG150" s="45"/>
      <c r="GH150" s="45"/>
      <c r="GI150" s="45"/>
      <c r="GJ150" s="45"/>
      <c r="GK150" s="45"/>
      <c r="GL150" s="45"/>
      <c r="GM150" s="45"/>
      <c r="GN150" s="45"/>
      <c r="GO150" s="45"/>
      <c r="GP150" s="45"/>
      <c r="GQ150" s="45"/>
      <c r="GR150" s="45"/>
      <c r="GS150" s="45"/>
      <c r="GT150" s="45"/>
      <c r="GU150" s="45"/>
      <c r="GV150" s="45"/>
      <c r="GW150" s="45"/>
      <c r="GX150" s="45"/>
      <c r="GY150" s="45"/>
      <c r="GZ150" s="45"/>
      <c r="HA150" s="45"/>
      <c r="HB150" s="45"/>
      <c r="HC150" s="45"/>
      <c r="HD150" s="45"/>
      <c r="HE150" s="45"/>
      <c r="HF150" s="45"/>
      <c r="HG150" s="45"/>
      <c r="HH150" s="45"/>
      <c r="HI150" s="45"/>
      <c r="HJ150" s="45"/>
      <c r="HK150" s="45"/>
      <c r="HL150" s="45"/>
      <c r="HM150" s="45"/>
      <c r="HN150" s="45"/>
      <c r="HO150" s="45"/>
      <c r="HP150" s="45"/>
      <c r="HQ150" s="45"/>
      <c r="HR150" s="45"/>
      <c r="HS150" s="45"/>
      <c r="HT150" s="45"/>
      <c r="HU150" s="45"/>
      <c r="HV150" s="45"/>
      <c r="HW150" s="45"/>
      <c r="HX150" s="45"/>
      <c r="HY150" s="45"/>
      <c r="HZ150" s="45"/>
      <c r="IA150" s="45"/>
      <c r="IB150" s="45"/>
      <c r="IC150" s="45"/>
      <c r="ID150" s="45"/>
      <c r="IE150" s="45"/>
      <c r="IF150" s="45"/>
      <c r="IG150" s="45"/>
      <c r="IH150" s="45"/>
      <c r="II150" s="45"/>
      <c r="IJ150" s="45"/>
      <c r="IK150" s="45"/>
      <c r="IL150" s="45"/>
      <c r="IM150" s="45"/>
      <c r="IN150" s="45"/>
      <c r="IO150" s="45"/>
      <c r="IP150" s="45"/>
      <c r="IQ150" s="45"/>
      <c r="IR150" s="45"/>
      <c r="IS150" s="45"/>
      <c r="IT150" s="45"/>
      <c r="IU150" s="45"/>
      <c r="IV150" s="45"/>
      <c r="IW150" s="45"/>
      <c r="IX150" s="45"/>
      <c r="IY150" s="45"/>
      <c r="IZ150" s="45"/>
      <c r="JA150" s="45"/>
      <c r="JB150" s="45"/>
      <c r="JC150" s="45"/>
      <c r="JD150" s="45"/>
      <c r="JE150" s="45"/>
      <c r="JF150" s="45"/>
      <c r="JG150" s="45"/>
      <c r="JH150" s="45"/>
      <c r="JI150" s="45"/>
      <c r="JJ150" s="45"/>
      <c r="JK150" s="45"/>
      <c r="JL150" s="45"/>
      <c r="JM150" s="45"/>
      <c r="JN150" s="45"/>
      <c r="JO150" s="45"/>
      <c r="JP150" s="45"/>
      <c r="JQ150" s="45"/>
      <c r="JR150" s="45"/>
      <c r="JS150" s="45"/>
      <c r="JT150" s="45"/>
      <c r="JU150" s="45"/>
      <c r="JV150" s="45"/>
      <c r="JW150" s="45"/>
      <c r="JX150" s="45"/>
      <c r="JY150" s="45"/>
      <c r="JZ150" s="45"/>
      <c r="KA150" s="45"/>
      <c r="KB150" s="45"/>
      <c r="KC150" s="45"/>
      <c r="KD150" s="45"/>
      <c r="KE150" s="45"/>
      <c r="KF150" s="45"/>
      <c r="KG150" s="45"/>
      <c r="KH150" s="45"/>
      <c r="KI150" s="45"/>
      <c r="KJ150" s="45"/>
      <c r="KK150" s="45"/>
      <c r="KL150" s="45"/>
      <c r="KM150" s="45"/>
      <c r="KN150" s="45"/>
      <c r="KO150" s="45"/>
      <c r="KP150" s="45"/>
      <c r="KQ150" s="45"/>
      <c r="KR150" s="45"/>
      <c r="KS150" s="45"/>
      <c r="KT150" s="45"/>
      <c r="KU150" s="45"/>
    </row>
    <row r="151" spans="1:16384" x14ac:dyDescent="0.25">
      <c r="A151" s="18"/>
      <c r="B151" s="8"/>
      <c r="C151" s="8"/>
      <c r="D151" s="8"/>
      <c r="E151" s="299" t="s">
        <v>341</v>
      </c>
      <c r="F151" s="863" t="s">
        <v>140</v>
      </c>
      <c r="G151" s="863"/>
      <c r="H151" s="863"/>
      <c r="I151" s="863"/>
      <c r="J151" s="864"/>
      <c r="K151" s="191" t="s">
        <v>2</v>
      </c>
      <c r="L151" s="167">
        <v>3</v>
      </c>
      <c r="M151" s="55">
        <v>1</v>
      </c>
      <c r="N151" s="30">
        <f t="shared" si="19"/>
        <v>3</v>
      </c>
      <c r="O151" s="30">
        <v>1</v>
      </c>
      <c r="P151" s="89">
        <f t="shared" si="20"/>
        <v>3</v>
      </c>
      <c r="Q151" s="722" t="s">
        <v>219</v>
      </c>
      <c r="R151" s="788"/>
      <c r="S151" s="791"/>
      <c r="T151" s="45"/>
      <c r="U151" s="45"/>
      <c r="V151" s="45"/>
      <c r="W151" s="45"/>
      <c r="X151" s="45"/>
      <c r="Y151" s="45"/>
      <c r="Z151" s="45"/>
      <c r="AA151" s="45"/>
      <c r="AB151" s="45"/>
      <c r="AC151" s="45"/>
      <c r="AD151" s="45"/>
      <c r="AE151" s="45"/>
      <c r="AF151" s="45"/>
      <c r="AG151" s="45"/>
      <c r="AH151" s="45"/>
      <c r="AI151" s="45"/>
      <c r="AJ151" s="45"/>
      <c r="AK151" s="45"/>
      <c r="AL151" s="45"/>
      <c r="AM151" s="45"/>
      <c r="AN151" s="45"/>
      <c r="AO151" s="45"/>
      <c r="AP151" s="45"/>
      <c r="AQ151" s="45"/>
      <c r="AR151" s="45"/>
      <c r="AS151" s="45"/>
      <c r="CJ151" s="45"/>
      <c r="CK151" s="45"/>
      <c r="CL151" s="45"/>
      <c r="CM151" s="45"/>
      <c r="CN151" s="45"/>
      <c r="CO151" s="45"/>
      <c r="CP151" s="45"/>
      <c r="CQ151" s="45"/>
      <c r="CR151" s="45"/>
      <c r="CS151" s="45"/>
      <c r="CT151" s="45"/>
      <c r="CU151" s="45"/>
      <c r="CV151" s="45"/>
      <c r="CW151" s="45"/>
      <c r="CX151" s="45"/>
      <c r="CY151" s="45"/>
      <c r="CZ151" s="45"/>
      <c r="DA151" s="45"/>
      <c r="DB151" s="45"/>
      <c r="DC151" s="45"/>
      <c r="DD151" s="45"/>
      <c r="DE151" s="45"/>
      <c r="DF151" s="45"/>
      <c r="DG151" s="45"/>
      <c r="DH151" s="45"/>
      <c r="DI151" s="45"/>
      <c r="DJ151" s="45"/>
      <c r="DK151" s="45"/>
      <c r="DL151" s="45"/>
      <c r="DM151" s="45"/>
      <c r="DN151" s="45"/>
      <c r="DO151" s="45"/>
      <c r="DP151" s="45"/>
      <c r="DQ151" s="45"/>
      <c r="DR151" s="45"/>
      <c r="DS151" s="45"/>
      <c r="DT151" s="45"/>
      <c r="DU151" s="45"/>
      <c r="DV151" s="45"/>
      <c r="DW151" s="45"/>
      <c r="DX151" s="45"/>
      <c r="DY151" s="45"/>
      <c r="DZ151" s="45"/>
      <c r="EA151" s="45"/>
      <c r="EB151" s="45"/>
      <c r="EC151" s="45"/>
      <c r="ED151" s="45"/>
      <c r="EE151" s="45"/>
      <c r="EF151" s="45"/>
      <c r="EG151" s="45"/>
      <c r="EH151" s="45"/>
      <c r="EI151" s="45"/>
      <c r="EJ151" s="45"/>
      <c r="EK151" s="45"/>
      <c r="EL151" s="45"/>
      <c r="EM151" s="45"/>
      <c r="EN151" s="45"/>
      <c r="EO151" s="45"/>
      <c r="EP151" s="45"/>
      <c r="EQ151" s="45"/>
      <c r="ER151" s="45"/>
      <c r="ES151" s="45"/>
      <c r="ET151" s="45"/>
      <c r="EU151" s="45"/>
      <c r="EV151" s="45"/>
      <c r="EW151" s="45"/>
      <c r="EX151" s="45"/>
      <c r="EY151" s="45"/>
      <c r="EZ151" s="45"/>
      <c r="FA151" s="45"/>
      <c r="FB151" s="45"/>
      <c r="FC151" s="45"/>
      <c r="FD151" s="45"/>
      <c r="FE151" s="45"/>
      <c r="FF151" s="45"/>
      <c r="FG151" s="45"/>
      <c r="FH151" s="45"/>
      <c r="FI151" s="45"/>
      <c r="FJ151" s="45"/>
      <c r="FK151" s="45"/>
      <c r="FL151" s="45"/>
      <c r="FM151" s="45"/>
      <c r="FN151" s="45"/>
      <c r="FO151" s="45"/>
      <c r="FP151" s="45"/>
      <c r="FQ151" s="45"/>
      <c r="FR151" s="45"/>
      <c r="FS151" s="45"/>
      <c r="FT151" s="45"/>
      <c r="FU151" s="45"/>
      <c r="FV151" s="45"/>
      <c r="FW151" s="45"/>
      <c r="FX151" s="45"/>
      <c r="FY151" s="45"/>
      <c r="FZ151" s="45"/>
      <c r="GA151" s="45"/>
      <c r="GB151" s="45"/>
      <c r="GC151" s="45"/>
      <c r="GD151" s="45"/>
      <c r="GE151" s="45"/>
      <c r="GF151" s="45"/>
      <c r="GG151" s="45"/>
      <c r="GH151" s="45"/>
      <c r="GI151" s="45"/>
      <c r="GJ151" s="45"/>
      <c r="GK151" s="45"/>
      <c r="GL151" s="45"/>
      <c r="GM151" s="45"/>
      <c r="GN151" s="45"/>
      <c r="GO151" s="45"/>
      <c r="GP151" s="45"/>
      <c r="GQ151" s="45"/>
      <c r="GR151" s="45"/>
      <c r="GS151" s="45"/>
      <c r="GT151" s="45"/>
      <c r="GU151" s="45"/>
      <c r="GV151" s="45"/>
      <c r="GW151" s="45"/>
      <c r="GX151" s="45"/>
      <c r="GY151" s="45"/>
      <c r="GZ151" s="45"/>
      <c r="HA151" s="45"/>
      <c r="HB151" s="45"/>
      <c r="HC151" s="45"/>
      <c r="HD151" s="45"/>
      <c r="HE151" s="45"/>
      <c r="HF151" s="45"/>
      <c r="HG151" s="45"/>
      <c r="HH151" s="45"/>
      <c r="HI151" s="45"/>
      <c r="HJ151" s="45"/>
      <c r="HK151" s="45"/>
      <c r="HL151" s="45"/>
      <c r="HM151" s="45"/>
      <c r="HN151" s="45"/>
      <c r="HO151" s="45"/>
      <c r="HP151" s="45"/>
      <c r="HQ151" s="45"/>
      <c r="HR151" s="45"/>
      <c r="HS151" s="45"/>
      <c r="HT151" s="45"/>
      <c r="HU151" s="45"/>
      <c r="HV151" s="45"/>
      <c r="HW151" s="45"/>
      <c r="HX151" s="45"/>
      <c r="HY151" s="45"/>
      <c r="HZ151" s="45"/>
      <c r="IA151" s="45"/>
      <c r="IB151" s="45"/>
      <c r="IC151" s="45"/>
      <c r="ID151" s="45"/>
      <c r="IE151" s="45"/>
      <c r="IF151" s="45"/>
      <c r="IG151" s="45"/>
      <c r="IH151" s="45"/>
      <c r="II151" s="45"/>
      <c r="IJ151" s="45"/>
      <c r="IK151" s="45"/>
      <c r="IL151" s="45"/>
      <c r="IM151" s="45"/>
      <c r="IN151" s="45"/>
      <c r="IO151" s="45"/>
      <c r="IP151" s="45"/>
      <c r="IQ151" s="45"/>
      <c r="IR151" s="45"/>
      <c r="IS151" s="45"/>
      <c r="IT151" s="45"/>
      <c r="IU151" s="45"/>
      <c r="IV151" s="45"/>
      <c r="IW151" s="45"/>
      <c r="IX151" s="45"/>
      <c r="IY151" s="45"/>
      <c r="IZ151" s="45"/>
      <c r="JA151" s="45"/>
      <c r="JB151" s="45"/>
      <c r="JC151" s="45"/>
      <c r="JD151" s="45"/>
      <c r="JE151" s="45"/>
      <c r="JF151" s="45"/>
      <c r="JG151" s="45"/>
      <c r="JH151" s="45"/>
      <c r="JI151" s="45"/>
      <c r="JJ151" s="45"/>
      <c r="JK151" s="45"/>
      <c r="JL151" s="45"/>
      <c r="JM151" s="45"/>
      <c r="JN151" s="45"/>
      <c r="JO151" s="45"/>
      <c r="JP151" s="45"/>
      <c r="JQ151" s="45"/>
      <c r="JR151" s="45"/>
      <c r="JS151" s="45"/>
      <c r="JT151" s="45"/>
      <c r="JU151" s="45"/>
      <c r="JV151" s="45"/>
      <c r="JW151" s="45"/>
      <c r="JX151" s="45"/>
      <c r="JY151" s="45"/>
      <c r="JZ151" s="45"/>
      <c r="KA151" s="45"/>
      <c r="KB151" s="45"/>
      <c r="KC151" s="45"/>
      <c r="KD151" s="45"/>
      <c r="KE151" s="45"/>
      <c r="KF151" s="45"/>
      <c r="KG151" s="45"/>
      <c r="KH151" s="45"/>
      <c r="KI151" s="45"/>
      <c r="KJ151" s="45"/>
      <c r="KK151" s="45"/>
      <c r="KL151" s="45"/>
      <c r="KM151" s="45"/>
      <c r="KN151" s="45"/>
      <c r="KO151" s="45"/>
      <c r="KP151" s="45"/>
      <c r="KQ151" s="45"/>
      <c r="KR151" s="45"/>
      <c r="KS151" s="45"/>
      <c r="KT151" s="45"/>
      <c r="KU151" s="45"/>
    </row>
    <row r="152" spans="1:16384" ht="15.75" thickBot="1" x14ac:dyDescent="0.3">
      <c r="A152" s="181"/>
      <c r="B152" s="13"/>
      <c r="C152" s="13"/>
      <c r="D152" s="13"/>
      <c r="E152" s="13"/>
      <c r="F152" s="182"/>
      <c r="G152" s="13"/>
      <c r="H152" s="66"/>
      <c r="I152" s="67"/>
      <c r="J152" s="285"/>
      <c r="K152" s="183"/>
      <c r="L152" s="152"/>
      <c r="M152" s="160" t="s">
        <v>174</v>
      </c>
      <c r="N152" s="161">
        <f>SUM(N149:N151)</f>
        <v>12</v>
      </c>
      <c r="O152" s="160" t="s">
        <v>175</v>
      </c>
      <c r="P152" s="162">
        <f>SUM(P149:P151)</f>
        <v>12</v>
      </c>
      <c r="Q152" s="130">
        <f>+N152/P152*10</f>
        <v>10</v>
      </c>
      <c r="R152" s="163" t="str">
        <f>+IF(Q152&lt;7,"INACEPTABLE","ACEPTABLE")</f>
        <v>ACEPTABLE</v>
      </c>
      <c r="S152" s="792"/>
      <c r="T152" s="45"/>
      <c r="U152" s="45"/>
      <c r="V152" s="45"/>
      <c r="W152" s="45"/>
      <c r="AA152" s="45"/>
      <c r="AB152" s="45"/>
      <c r="AC152" s="45"/>
      <c r="AD152" s="45"/>
      <c r="AE152" s="45"/>
      <c r="AF152" s="45"/>
      <c r="AG152" s="45"/>
      <c r="AH152" s="45"/>
      <c r="AI152" s="45"/>
      <c r="AJ152" s="45"/>
      <c r="AK152" s="45"/>
      <c r="AL152" s="45"/>
      <c r="AM152" s="45"/>
      <c r="AN152" s="45"/>
      <c r="AO152" s="45"/>
      <c r="AP152" s="45"/>
      <c r="AQ152" s="45"/>
      <c r="AR152" s="45"/>
      <c r="AS152" s="45"/>
      <c r="CJ152" s="45"/>
      <c r="CK152" s="45"/>
      <c r="CL152" s="45"/>
      <c r="CM152" s="45"/>
      <c r="CN152" s="45"/>
      <c r="CO152" s="45"/>
      <c r="CP152" s="45"/>
      <c r="CQ152" s="45"/>
      <c r="CR152" s="45"/>
      <c r="CS152" s="45"/>
      <c r="CT152" s="45"/>
      <c r="CU152" s="45"/>
      <c r="CV152" s="45"/>
      <c r="CW152" s="45"/>
      <c r="CX152" s="45"/>
      <c r="CY152" s="45"/>
      <c r="CZ152" s="45"/>
      <c r="DA152" s="45"/>
      <c r="DB152" s="45"/>
      <c r="DC152" s="45"/>
      <c r="DD152" s="45"/>
      <c r="DE152" s="45"/>
      <c r="DF152" s="45"/>
      <c r="DG152" s="45"/>
      <c r="DH152" s="45"/>
      <c r="DI152" s="45"/>
      <c r="DJ152" s="45"/>
      <c r="DK152" s="45"/>
      <c r="DL152" s="45"/>
      <c r="DM152" s="45"/>
      <c r="DN152" s="45"/>
      <c r="DO152" s="45"/>
      <c r="DP152" s="45"/>
      <c r="DQ152" s="45"/>
      <c r="DR152" s="45"/>
      <c r="DS152" s="45"/>
      <c r="DT152" s="45"/>
      <c r="DU152" s="45"/>
      <c r="DV152" s="45"/>
      <c r="DW152" s="45"/>
      <c r="DX152" s="45"/>
      <c r="DY152" s="45"/>
      <c r="DZ152" s="45"/>
      <c r="EA152" s="45"/>
      <c r="EB152" s="45"/>
      <c r="EC152" s="45"/>
      <c r="ED152" s="45"/>
      <c r="EE152" s="45"/>
      <c r="EF152" s="45"/>
      <c r="EG152" s="45"/>
      <c r="EH152" s="45"/>
      <c r="EI152" s="45"/>
      <c r="EJ152" s="45"/>
      <c r="EK152" s="45"/>
      <c r="EL152" s="45"/>
      <c r="EM152" s="45"/>
      <c r="EN152" s="45"/>
      <c r="EO152" s="45"/>
      <c r="EP152" s="45"/>
      <c r="EQ152" s="45"/>
      <c r="ER152" s="45"/>
      <c r="ES152" s="45"/>
      <c r="ET152" s="45"/>
      <c r="EU152" s="45"/>
      <c r="EV152" s="45"/>
      <c r="EW152" s="45"/>
      <c r="EX152" s="45"/>
      <c r="EY152" s="45"/>
      <c r="EZ152" s="45"/>
      <c r="FA152" s="45"/>
      <c r="FB152" s="45"/>
      <c r="FC152" s="45"/>
      <c r="FD152" s="45"/>
      <c r="FE152" s="45"/>
      <c r="FF152" s="45"/>
      <c r="FG152" s="45"/>
      <c r="FH152" s="45"/>
      <c r="FI152" s="45"/>
      <c r="FJ152" s="45"/>
      <c r="FK152" s="45"/>
      <c r="FL152" s="45"/>
      <c r="FM152" s="45"/>
      <c r="FN152" s="45"/>
      <c r="FO152" s="45"/>
      <c r="FP152" s="45"/>
      <c r="FQ152" s="45"/>
      <c r="FR152" s="45"/>
      <c r="FS152" s="45"/>
      <c r="FT152" s="45"/>
      <c r="FU152" s="45"/>
      <c r="FV152" s="45"/>
      <c r="FW152" s="45"/>
      <c r="FX152" s="45"/>
      <c r="FY152" s="45"/>
      <c r="FZ152" s="45"/>
      <c r="GA152" s="45"/>
      <c r="GB152" s="45"/>
      <c r="GC152" s="45"/>
      <c r="GD152" s="45"/>
      <c r="GE152" s="45"/>
      <c r="GF152" s="45"/>
      <c r="GG152" s="45"/>
      <c r="GH152" s="45"/>
      <c r="GI152" s="45"/>
      <c r="GJ152" s="45"/>
      <c r="GK152" s="45"/>
      <c r="GL152" s="45"/>
      <c r="GM152" s="45"/>
      <c r="GN152" s="45"/>
      <c r="GO152" s="45"/>
      <c r="GP152" s="45"/>
      <c r="GQ152" s="45"/>
      <c r="GR152" s="45"/>
      <c r="GS152" s="45"/>
      <c r="GT152" s="45"/>
      <c r="GU152" s="45"/>
      <c r="GV152" s="45"/>
      <c r="GW152" s="45"/>
      <c r="GX152" s="45"/>
      <c r="GY152" s="45"/>
      <c r="GZ152" s="45"/>
      <c r="HA152" s="45"/>
      <c r="HB152" s="45"/>
      <c r="HC152" s="45"/>
      <c r="HD152" s="45"/>
      <c r="HE152" s="45"/>
      <c r="HF152" s="45"/>
      <c r="HG152" s="45"/>
      <c r="HH152" s="45"/>
      <c r="HI152" s="45"/>
      <c r="HJ152" s="45"/>
      <c r="HK152" s="45"/>
      <c r="HL152" s="45"/>
      <c r="HM152" s="45"/>
      <c r="HN152" s="45"/>
      <c r="HO152" s="45"/>
      <c r="HP152" s="45"/>
      <c r="HQ152" s="45"/>
      <c r="HR152" s="45"/>
      <c r="HS152" s="45"/>
      <c r="HT152" s="45"/>
      <c r="HU152" s="45"/>
      <c r="HV152" s="45"/>
      <c r="HW152" s="45"/>
      <c r="HX152" s="45"/>
      <c r="HY152" s="45"/>
      <c r="HZ152" s="45"/>
      <c r="IA152" s="45"/>
      <c r="IB152" s="45"/>
      <c r="IC152" s="45"/>
      <c r="ID152" s="45"/>
      <c r="IE152" s="45"/>
      <c r="IF152" s="45"/>
      <c r="IG152" s="45"/>
      <c r="IH152" s="45"/>
      <c r="II152" s="45"/>
      <c r="IJ152" s="45"/>
      <c r="IK152" s="45"/>
      <c r="IL152" s="45"/>
      <c r="IM152" s="45"/>
      <c r="IN152" s="45"/>
      <c r="IO152" s="45"/>
      <c r="IP152" s="45"/>
      <c r="IQ152" s="45"/>
      <c r="IR152" s="45"/>
      <c r="IS152" s="45"/>
      <c r="IT152" s="45"/>
      <c r="IU152" s="45"/>
      <c r="IV152" s="45"/>
      <c r="IW152" s="45"/>
      <c r="IX152" s="45"/>
      <c r="IY152" s="45"/>
      <c r="IZ152" s="45"/>
      <c r="JA152" s="45"/>
      <c r="JB152" s="45"/>
      <c r="JC152" s="45"/>
      <c r="JD152" s="45"/>
      <c r="JE152" s="45"/>
      <c r="JF152" s="45"/>
      <c r="JG152" s="45"/>
      <c r="JH152" s="45"/>
      <c r="JI152" s="45"/>
      <c r="JJ152" s="45"/>
      <c r="JK152" s="45"/>
      <c r="JL152" s="45"/>
      <c r="JM152" s="45"/>
      <c r="JN152" s="45"/>
      <c r="JO152" s="45"/>
      <c r="JP152" s="45"/>
      <c r="JQ152" s="45"/>
      <c r="JR152" s="45"/>
      <c r="JS152" s="45"/>
      <c r="JT152" s="45"/>
      <c r="JU152" s="45"/>
      <c r="JV152" s="45"/>
      <c r="JW152" s="45"/>
      <c r="JX152" s="45"/>
      <c r="JY152" s="45"/>
      <c r="JZ152" s="45"/>
      <c r="KA152" s="45"/>
      <c r="KB152" s="45"/>
      <c r="KC152" s="45"/>
      <c r="KD152" s="45"/>
      <c r="KE152" s="45"/>
      <c r="KF152" s="45"/>
      <c r="KG152" s="45"/>
      <c r="KH152" s="45"/>
      <c r="KI152" s="45"/>
      <c r="KJ152" s="45"/>
      <c r="KK152" s="45"/>
      <c r="KL152" s="45"/>
      <c r="KM152" s="45"/>
      <c r="KN152" s="45"/>
      <c r="KO152" s="45"/>
      <c r="KP152" s="45"/>
      <c r="KQ152" s="45"/>
      <c r="KR152" s="45"/>
      <c r="KS152" s="45"/>
      <c r="KT152" s="45"/>
      <c r="KU152" s="45"/>
    </row>
    <row r="153" spans="1:16384" ht="15.75" thickBot="1" x14ac:dyDescent="0.3">
      <c r="A153" s="49"/>
      <c r="B153" s="8"/>
      <c r="C153" s="8"/>
      <c r="D153" s="8"/>
      <c r="E153" s="8"/>
      <c r="F153" s="9"/>
      <c r="G153" s="8"/>
      <c r="H153" s="185"/>
      <c r="I153" s="186"/>
      <c r="J153" s="73"/>
      <c r="K153" s="73"/>
      <c r="L153" s="187"/>
      <c r="M153" s="155"/>
      <c r="N153" s="74"/>
      <c r="O153" s="155"/>
      <c r="P153" s="74"/>
      <c r="Q153" s="54"/>
      <c r="R153" s="53"/>
      <c r="S153" s="355"/>
      <c r="T153" s="45"/>
      <c r="U153" s="45"/>
      <c r="V153" s="45"/>
      <c r="W153" s="45"/>
      <c r="AA153" s="45"/>
      <c r="AB153" s="45"/>
      <c r="AC153" s="45"/>
      <c r="AD153" s="45"/>
      <c r="AE153" s="45"/>
      <c r="AF153" s="45"/>
      <c r="AG153" s="45"/>
      <c r="AH153" s="45"/>
      <c r="AI153" s="45"/>
      <c r="AJ153" s="45"/>
      <c r="AK153" s="45"/>
      <c r="AL153" s="45"/>
      <c r="AM153" s="45"/>
      <c r="AN153" s="45"/>
      <c r="AO153" s="45"/>
      <c r="AP153" s="45"/>
      <c r="AQ153" s="45"/>
      <c r="AR153" s="45"/>
      <c r="AS153" s="45"/>
      <c r="CJ153" s="45"/>
      <c r="CK153" s="45"/>
      <c r="CL153" s="45"/>
      <c r="CM153" s="45"/>
      <c r="CN153" s="45"/>
      <c r="CO153" s="45"/>
      <c r="CP153" s="45"/>
      <c r="CQ153" s="45"/>
      <c r="CR153" s="45"/>
      <c r="CS153" s="45"/>
      <c r="CT153" s="45"/>
      <c r="CU153" s="45"/>
      <c r="CV153" s="45"/>
      <c r="CW153" s="45"/>
      <c r="CX153" s="45"/>
      <c r="CY153" s="45"/>
      <c r="CZ153" s="45"/>
      <c r="DA153" s="45"/>
      <c r="DB153" s="45"/>
      <c r="DC153" s="45"/>
      <c r="DD153" s="45"/>
      <c r="DE153" s="45"/>
      <c r="DF153" s="45"/>
      <c r="DG153" s="45"/>
      <c r="DH153" s="45"/>
      <c r="DI153" s="45"/>
      <c r="DJ153" s="45"/>
      <c r="DK153" s="45"/>
      <c r="DL153" s="45"/>
      <c r="DM153" s="45"/>
      <c r="DN153" s="45"/>
      <c r="DO153" s="45"/>
      <c r="DP153" s="45"/>
      <c r="DQ153" s="45"/>
      <c r="DR153" s="45"/>
      <c r="DS153" s="45"/>
      <c r="DT153" s="45"/>
      <c r="DU153" s="45"/>
      <c r="DV153" s="45"/>
      <c r="DW153" s="45"/>
      <c r="DX153" s="45"/>
      <c r="DY153" s="45"/>
      <c r="DZ153" s="45"/>
      <c r="EA153" s="45"/>
      <c r="EB153" s="45"/>
      <c r="EC153" s="45"/>
      <c r="ED153" s="45"/>
      <c r="EE153" s="45"/>
      <c r="EF153" s="45"/>
      <c r="EG153" s="45"/>
      <c r="EH153" s="45"/>
      <c r="EI153" s="45"/>
      <c r="EJ153" s="45"/>
      <c r="EK153" s="45"/>
      <c r="EL153" s="45"/>
      <c r="EM153" s="45"/>
      <c r="EN153" s="45"/>
      <c r="EO153" s="45"/>
      <c r="EP153" s="45"/>
      <c r="EQ153" s="45"/>
      <c r="ER153" s="45"/>
      <c r="ES153" s="45"/>
      <c r="ET153" s="45"/>
      <c r="EU153" s="45"/>
      <c r="EV153" s="45"/>
      <c r="EW153" s="45"/>
      <c r="EX153" s="45"/>
      <c r="EY153" s="45"/>
      <c r="EZ153" s="45"/>
      <c r="FA153" s="45"/>
      <c r="FB153" s="45"/>
      <c r="FC153" s="45"/>
      <c r="FD153" s="45"/>
      <c r="FE153" s="45"/>
      <c r="FF153" s="45"/>
      <c r="FG153" s="45"/>
      <c r="FH153" s="45"/>
      <c r="FI153" s="45"/>
      <c r="FJ153" s="45"/>
      <c r="FK153" s="45"/>
      <c r="FL153" s="45"/>
      <c r="FM153" s="45"/>
      <c r="FN153" s="45"/>
      <c r="FO153" s="45"/>
      <c r="FP153" s="45"/>
      <c r="FQ153" s="45"/>
      <c r="FR153" s="45"/>
      <c r="FS153" s="45"/>
      <c r="FT153" s="45"/>
      <c r="FU153" s="45"/>
      <c r="FV153" s="45"/>
      <c r="FW153" s="45"/>
      <c r="FX153" s="45"/>
      <c r="FY153" s="45"/>
      <c r="FZ153" s="45"/>
      <c r="GA153" s="45"/>
      <c r="GB153" s="45"/>
      <c r="GC153" s="45"/>
      <c r="GD153" s="45"/>
      <c r="GE153" s="45"/>
      <c r="GF153" s="45"/>
      <c r="GG153" s="45"/>
      <c r="GH153" s="45"/>
      <c r="GI153" s="45"/>
      <c r="GJ153" s="45"/>
      <c r="GK153" s="45"/>
      <c r="GL153" s="45"/>
      <c r="GM153" s="45"/>
      <c r="GN153" s="45"/>
      <c r="GO153" s="45"/>
      <c r="GP153" s="45"/>
      <c r="GQ153" s="45"/>
      <c r="GR153" s="45"/>
      <c r="GS153" s="45"/>
      <c r="GT153" s="45"/>
      <c r="GU153" s="45"/>
      <c r="GV153" s="45"/>
      <c r="GW153" s="45"/>
      <c r="GX153" s="45"/>
      <c r="GY153" s="45"/>
      <c r="GZ153" s="45"/>
      <c r="HA153" s="45"/>
      <c r="HB153" s="45"/>
      <c r="HC153" s="45"/>
      <c r="HD153" s="45"/>
      <c r="HE153" s="45"/>
      <c r="HF153" s="45"/>
      <c r="HG153" s="45"/>
      <c r="HH153" s="45"/>
      <c r="HI153" s="45"/>
      <c r="HJ153" s="45"/>
      <c r="HK153" s="45"/>
      <c r="HL153" s="45"/>
      <c r="HM153" s="45"/>
      <c r="HN153" s="45"/>
      <c r="HO153" s="45"/>
      <c r="HP153" s="45"/>
      <c r="HQ153" s="45"/>
      <c r="HR153" s="45"/>
      <c r="HS153" s="45"/>
      <c r="HT153" s="45"/>
      <c r="HU153" s="45"/>
      <c r="HV153" s="45"/>
      <c r="HW153" s="45"/>
      <c r="HX153" s="45"/>
      <c r="HY153" s="45"/>
      <c r="HZ153" s="45"/>
      <c r="IA153" s="45"/>
      <c r="IB153" s="45"/>
      <c r="IC153" s="45"/>
      <c r="ID153" s="45"/>
      <c r="IE153" s="45"/>
      <c r="IF153" s="45"/>
      <c r="IG153" s="45"/>
      <c r="IH153" s="45"/>
      <c r="II153" s="45"/>
      <c r="IJ153" s="45"/>
      <c r="IK153" s="45"/>
      <c r="IL153" s="45"/>
      <c r="IM153" s="45"/>
      <c r="IN153" s="45"/>
      <c r="IO153" s="45"/>
      <c r="IP153" s="45"/>
      <c r="IQ153" s="45"/>
      <c r="IR153" s="45"/>
      <c r="IS153" s="45"/>
      <c r="IT153" s="45"/>
      <c r="IU153" s="45"/>
      <c r="IV153" s="45"/>
      <c r="IW153" s="45"/>
      <c r="IX153" s="45"/>
      <c r="IY153" s="45"/>
      <c r="IZ153" s="45"/>
      <c r="JA153" s="45"/>
      <c r="JB153" s="45"/>
      <c r="JC153" s="45"/>
      <c r="JD153" s="45"/>
      <c r="JE153" s="45"/>
      <c r="JF153" s="45"/>
      <c r="JG153" s="45"/>
      <c r="JH153" s="45"/>
      <c r="JI153" s="45"/>
      <c r="JJ153" s="45"/>
      <c r="JK153" s="45"/>
      <c r="JL153" s="45"/>
      <c r="JM153" s="45"/>
      <c r="JN153" s="45"/>
      <c r="JO153" s="45"/>
      <c r="JP153" s="45"/>
      <c r="JQ153" s="45"/>
      <c r="JR153" s="45"/>
      <c r="JS153" s="45"/>
      <c r="JT153" s="45"/>
      <c r="JU153" s="45"/>
      <c r="JV153" s="45"/>
      <c r="JW153" s="45"/>
      <c r="JX153" s="45"/>
      <c r="JY153" s="45"/>
      <c r="JZ153" s="45"/>
      <c r="KA153" s="45"/>
      <c r="KB153" s="45"/>
      <c r="KC153" s="45"/>
      <c r="KD153" s="45"/>
      <c r="KE153" s="45"/>
      <c r="KF153" s="45"/>
      <c r="KG153" s="45"/>
      <c r="KH153" s="45"/>
      <c r="KI153" s="45"/>
      <c r="KJ153" s="45"/>
      <c r="KK153" s="45"/>
      <c r="KL153" s="45"/>
      <c r="KM153" s="45"/>
      <c r="KN153" s="45"/>
      <c r="KO153" s="45"/>
      <c r="KP153" s="45"/>
      <c r="KQ153" s="45"/>
      <c r="KR153" s="45"/>
      <c r="KS153" s="45"/>
      <c r="KT153" s="45"/>
      <c r="KU153" s="45"/>
    </row>
    <row r="154" spans="1:16384" ht="15.75" thickBot="1" x14ac:dyDescent="0.3">
      <c r="A154" s="49"/>
      <c r="B154" s="8"/>
      <c r="C154" s="8"/>
      <c r="D154" s="869" t="s">
        <v>223</v>
      </c>
      <c r="E154" s="870"/>
      <c r="F154" s="870"/>
      <c r="G154" s="870"/>
      <c r="H154" s="870"/>
      <c r="I154" s="870"/>
      <c r="J154" s="870"/>
      <c r="K154" s="871"/>
      <c r="L154" s="365" t="s">
        <v>224</v>
      </c>
      <c r="M154" s="205" t="s">
        <v>270</v>
      </c>
      <c r="N154" s="20"/>
      <c r="O154" s="20"/>
      <c r="P154" s="150"/>
      <c r="Q154" s="20"/>
      <c r="R154" s="20"/>
      <c r="S154" s="351"/>
      <c r="T154" s="45"/>
      <c r="U154" s="45"/>
      <c r="V154" s="45"/>
      <c r="W154" s="45"/>
      <c r="AA154" s="45"/>
      <c r="AB154" s="45"/>
      <c r="AC154" s="45"/>
      <c r="AD154" s="45"/>
      <c r="AE154" s="45"/>
      <c r="AF154" s="45"/>
      <c r="AG154" s="45"/>
      <c r="AH154" s="45"/>
      <c r="AI154" s="45"/>
      <c r="AJ154" s="45"/>
      <c r="AK154" s="45"/>
      <c r="AL154" s="45"/>
      <c r="AM154" s="45"/>
      <c r="AN154" s="45"/>
      <c r="AO154" s="45"/>
      <c r="AP154" s="45"/>
      <c r="AQ154" s="45"/>
      <c r="AR154" s="45"/>
      <c r="AS154" s="45"/>
    </row>
    <row r="155" spans="1:16384" ht="15.75" thickBot="1" x14ac:dyDescent="0.3">
      <c r="A155" s="49"/>
      <c r="B155" s="8"/>
      <c r="C155" s="8"/>
      <c r="D155" s="8"/>
      <c r="E155" s="8"/>
      <c r="F155" s="9"/>
      <c r="G155" s="8"/>
      <c r="H155" s="72"/>
      <c r="I155" s="184"/>
      <c r="J155" s="184"/>
      <c r="K155" s="184"/>
      <c r="L155" s="190"/>
      <c r="M155" s="74"/>
      <c r="N155" s="74"/>
      <c r="O155" s="74"/>
      <c r="P155" s="198"/>
      <c r="Q155" s="74"/>
      <c r="R155" s="74"/>
      <c r="S155" s="355"/>
      <c r="T155" s="45"/>
      <c r="U155" s="45"/>
      <c r="V155" s="45"/>
      <c r="W155" s="45"/>
      <c r="AA155" s="45"/>
      <c r="AB155" s="45"/>
      <c r="AC155" s="45"/>
      <c r="AD155" s="45"/>
      <c r="AE155" s="45"/>
      <c r="AF155" s="45"/>
      <c r="AG155" s="45"/>
      <c r="AH155" s="45"/>
      <c r="AI155" s="45"/>
      <c r="AJ155" s="45"/>
      <c r="AK155" s="45"/>
      <c r="AL155" s="45"/>
      <c r="AM155" s="45"/>
      <c r="AN155" s="45"/>
      <c r="AO155" s="45"/>
      <c r="AP155" s="45"/>
      <c r="AQ155" s="45"/>
      <c r="AR155" s="45"/>
      <c r="AS155" s="45"/>
    </row>
    <row r="156" spans="1:16384" ht="15.75" thickBot="1" x14ac:dyDescent="0.3">
      <c r="A156" s="49"/>
      <c r="B156" s="8"/>
      <c r="C156" s="8"/>
      <c r="D156" s="8"/>
      <c r="E156" s="8"/>
      <c r="F156" s="9"/>
      <c r="G156" s="8"/>
      <c r="H156" s="72"/>
      <c r="I156" s="184"/>
      <c r="J156" s="184"/>
      <c r="K156" s="184"/>
      <c r="L156" s="349" t="s">
        <v>3</v>
      </c>
      <c r="M156" s="352" t="s">
        <v>227</v>
      </c>
      <c r="N156" s="352" t="s">
        <v>228</v>
      </c>
      <c r="O156" s="350" t="s">
        <v>229</v>
      </c>
      <c r="P156" s="349" t="s">
        <v>3</v>
      </c>
      <c r="Q156" s="350" t="s">
        <v>214</v>
      </c>
      <c r="R156" s="74"/>
      <c r="S156" s="355"/>
      <c r="T156" s="45"/>
      <c r="U156" s="45"/>
      <c r="V156" s="45"/>
      <c r="W156" s="45"/>
      <c r="AA156" s="45"/>
      <c r="AB156" s="45"/>
      <c r="AC156" s="45"/>
      <c r="AD156" s="45"/>
      <c r="AE156" s="45"/>
      <c r="AF156" s="45"/>
      <c r="AG156" s="45"/>
      <c r="AH156" s="45"/>
      <c r="AI156" s="45"/>
      <c r="AJ156" s="45"/>
      <c r="AK156" s="45"/>
      <c r="AL156" s="45"/>
      <c r="AM156" s="45"/>
      <c r="AN156" s="45"/>
      <c r="AO156" s="45"/>
      <c r="AP156" s="45"/>
      <c r="AQ156" s="45"/>
      <c r="AR156" s="45"/>
      <c r="AS156" s="45"/>
    </row>
    <row r="157" spans="1:16384" x14ac:dyDescent="0.25">
      <c r="A157" s="853" t="s">
        <v>240</v>
      </c>
      <c r="B157" s="854"/>
      <c r="C157" s="854"/>
      <c r="D157" s="855"/>
      <c r="E157" s="301"/>
      <c r="F157" s="912" t="s">
        <v>231</v>
      </c>
      <c r="G157" s="912"/>
      <c r="H157" s="912"/>
      <c r="I157" s="912"/>
      <c r="J157" s="912"/>
      <c r="K157" s="913"/>
      <c r="L157" s="218">
        <f>$T$29</f>
        <v>8.0066666666666659</v>
      </c>
      <c r="M157" s="166">
        <v>5</v>
      </c>
      <c r="N157" s="203">
        <f>+L157*M157</f>
        <v>40.033333333333331</v>
      </c>
      <c r="O157" s="872">
        <f>+(M157*10+M158*10+M159*10+M160*10+M161*10+M162*10+M163*10)</f>
        <v>200</v>
      </c>
      <c r="P157" s="835">
        <f>+IF(M154="NO",(N164/O157*10),0)</f>
        <v>0</v>
      </c>
      <c r="Q157" s="838" t="str">
        <f>+IF(P157&lt;=8,"PENALIZACIÓN","ACEPTABLE")</f>
        <v>PENALIZACIÓN</v>
      </c>
      <c r="S157" s="355"/>
      <c r="T157" s="45"/>
      <c r="U157" s="45"/>
      <c r="V157" s="45"/>
      <c r="W157" s="45"/>
      <c r="AA157" s="45"/>
      <c r="AB157" s="45"/>
      <c r="AC157" s="45"/>
      <c r="AD157" s="45"/>
      <c r="AE157" s="45"/>
      <c r="AF157" s="45"/>
      <c r="AG157" s="45"/>
      <c r="AH157" s="45"/>
      <c r="AI157" s="45"/>
      <c r="AJ157" s="45"/>
      <c r="AK157" s="45"/>
      <c r="AL157" s="45"/>
      <c r="AM157" s="45"/>
      <c r="AN157" s="45"/>
      <c r="AO157" s="45"/>
      <c r="AP157" s="45"/>
      <c r="AQ157" s="45"/>
      <c r="AR157" s="45"/>
      <c r="AS157" s="45"/>
    </row>
    <row r="158" spans="1:16384" x14ac:dyDescent="0.25">
      <c r="A158" s="856"/>
      <c r="B158" s="857"/>
      <c r="C158" s="857"/>
      <c r="D158" s="858"/>
      <c r="E158" s="302"/>
      <c r="F158" s="774" t="s">
        <v>230</v>
      </c>
      <c r="G158" s="774"/>
      <c r="H158" s="774"/>
      <c r="I158" s="774"/>
      <c r="J158" s="774"/>
      <c r="K158" s="865"/>
      <c r="L158" s="219">
        <f>$Q$55</f>
        <v>6.8</v>
      </c>
      <c r="M158" s="167">
        <v>4</v>
      </c>
      <c r="N158" s="204">
        <f t="shared" ref="N158:N163" si="21">+L158*M158</f>
        <v>27.2</v>
      </c>
      <c r="O158" s="851"/>
      <c r="P158" s="836"/>
      <c r="Q158" s="839"/>
      <c r="S158" s="355"/>
      <c r="T158" s="45"/>
      <c r="U158" s="45"/>
      <c r="V158" s="45"/>
      <c r="W158" s="45"/>
      <c r="AA158" s="45"/>
      <c r="AB158" s="45"/>
      <c r="AC158" s="45"/>
      <c r="AD158" s="45"/>
      <c r="AE158" s="45"/>
      <c r="AF158" s="45"/>
      <c r="AG158" s="45"/>
      <c r="AH158" s="45"/>
      <c r="AI158" s="45"/>
      <c r="AJ158" s="45"/>
      <c r="AK158" s="45"/>
      <c r="AL158" s="45"/>
      <c r="AM158" s="45"/>
      <c r="AN158" s="45"/>
      <c r="AO158" s="45"/>
      <c r="AP158" s="45"/>
      <c r="AQ158" s="45"/>
      <c r="AR158" s="45"/>
      <c r="AS158" s="45"/>
    </row>
    <row r="159" spans="1:16384" x14ac:dyDescent="0.25">
      <c r="A159" s="856"/>
      <c r="B159" s="857"/>
      <c r="C159" s="857"/>
      <c r="D159" s="858"/>
      <c r="E159" s="303"/>
      <c r="F159" s="863" t="s">
        <v>232</v>
      </c>
      <c r="G159" s="863"/>
      <c r="H159" s="863"/>
      <c r="I159" s="863"/>
      <c r="J159" s="863"/>
      <c r="K159" s="864"/>
      <c r="L159" s="219">
        <f>$Q$65</f>
        <v>6.6666666666666661</v>
      </c>
      <c r="M159" s="167">
        <v>3</v>
      </c>
      <c r="N159" s="204">
        <f t="shared" si="21"/>
        <v>20</v>
      </c>
      <c r="O159" s="851"/>
      <c r="P159" s="836"/>
      <c r="Q159" s="839"/>
      <c r="S159" s="355"/>
      <c r="T159" s="45"/>
      <c r="U159" s="45"/>
      <c r="V159" s="45"/>
      <c r="W159" s="45"/>
      <c r="AA159" s="45"/>
      <c r="AB159" s="45"/>
      <c r="AC159" s="45"/>
      <c r="AD159" s="45"/>
      <c r="AE159" s="45"/>
      <c r="AF159" s="45"/>
      <c r="AG159" s="45"/>
      <c r="AH159" s="45"/>
      <c r="AI159" s="45"/>
      <c r="AJ159" s="45"/>
      <c r="AK159" s="45"/>
      <c r="AL159" s="45"/>
      <c r="AM159" s="45"/>
      <c r="AN159" s="45"/>
      <c r="AO159" s="45"/>
      <c r="AP159" s="45"/>
      <c r="AQ159" s="45"/>
      <c r="AR159" s="45"/>
      <c r="AS159" s="45"/>
    </row>
    <row r="160" spans="1:16384" x14ac:dyDescent="0.25">
      <c r="A160" s="856"/>
      <c r="B160" s="857"/>
      <c r="C160" s="857"/>
      <c r="D160" s="858"/>
      <c r="E160" s="302"/>
      <c r="F160" s="774" t="s">
        <v>234</v>
      </c>
      <c r="G160" s="774"/>
      <c r="H160" s="774"/>
      <c r="I160" s="774"/>
      <c r="J160" s="774"/>
      <c r="K160" s="865"/>
      <c r="L160" s="218">
        <f>$Q$73</f>
        <v>6.1538461538461542</v>
      </c>
      <c r="M160" s="166">
        <v>4</v>
      </c>
      <c r="N160" s="203">
        <f t="shared" si="21"/>
        <v>24.615384615384617</v>
      </c>
      <c r="O160" s="851"/>
      <c r="P160" s="836"/>
      <c r="Q160" s="839"/>
      <c r="R160" s="20"/>
      <c r="S160" s="355"/>
      <c r="T160" s="45"/>
      <c r="U160" s="45"/>
      <c r="V160" s="45"/>
      <c r="W160" s="45"/>
      <c r="AA160" s="45"/>
      <c r="AB160" s="45"/>
      <c r="AC160" s="45"/>
      <c r="AD160" s="45"/>
      <c r="AE160" s="45"/>
      <c r="AF160" s="45"/>
      <c r="AG160" s="45"/>
      <c r="AH160" s="45"/>
      <c r="AI160" s="45"/>
      <c r="AJ160" s="45"/>
      <c r="AK160" s="45"/>
      <c r="AL160" s="45"/>
      <c r="AM160" s="45"/>
      <c r="AN160" s="45"/>
      <c r="AO160" s="45"/>
      <c r="AP160" s="45"/>
      <c r="AQ160" s="45"/>
      <c r="AR160" s="45"/>
      <c r="AS160" s="45"/>
    </row>
    <row r="161" spans="1:45" x14ac:dyDescent="0.25">
      <c r="A161" s="856"/>
      <c r="B161" s="857"/>
      <c r="C161" s="857"/>
      <c r="D161" s="858"/>
      <c r="E161" s="303"/>
      <c r="F161" s="863" t="s">
        <v>235</v>
      </c>
      <c r="G161" s="863"/>
      <c r="H161" s="863"/>
      <c r="I161" s="863"/>
      <c r="J161" s="863"/>
      <c r="K161" s="864"/>
      <c r="L161" s="219">
        <f>$Q$134</f>
        <v>7.5</v>
      </c>
      <c r="M161" s="167">
        <v>2</v>
      </c>
      <c r="N161" s="204">
        <f t="shared" si="21"/>
        <v>15</v>
      </c>
      <c r="O161" s="851"/>
      <c r="P161" s="836"/>
      <c r="Q161" s="839"/>
      <c r="R161" s="20"/>
      <c r="S161" s="355"/>
      <c r="T161" s="45"/>
      <c r="U161" s="45"/>
      <c r="V161" s="45"/>
      <c r="W161" s="45"/>
      <c r="AA161" s="45"/>
      <c r="AB161" s="45"/>
      <c r="AC161" s="45"/>
      <c r="AD161" s="45"/>
      <c r="AE161" s="45"/>
      <c r="AF161" s="45"/>
      <c r="AG161" s="45"/>
      <c r="AH161" s="45"/>
      <c r="AI161" s="45"/>
      <c r="AJ161" s="45"/>
      <c r="AK161" s="45"/>
      <c r="AL161" s="45"/>
      <c r="AM161" s="45"/>
      <c r="AN161" s="45"/>
      <c r="AO161" s="45"/>
      <c r="AP161" s="45"/>
      <c r="AQ161" s="45"/>
      <c r="AR161" s="45"/>
      <c r="AS161" s="45"/>
    </row>
    <row r="162" spans="1:45" x14ac:dyDescent="0.25">
      <c r="A162" s="856"/>
      <c r="B162" s="857"/>
      <c r="C162" s="857"/>
      <c r="D162" s="858"/>
      <c r="E162" s="302"/>
      <c r="F162" s="774" t="s">
        <v>236</v>
      </c>
      <c r="G162" s="774"/>
      <c r="H162" s="774"/>
      <c r="I162" s="774"/>
      <c r="J162" s="774"/>
      <c r="K162" s="865"/>
      <c r="L162" s="219">
        <f>$Q$146</f>
        <v>6.8421052631578947</v>
      </c>
      <c r="M162" s="167">
        <v>1</v>
      </c>
      <c r="N162" s="204">
        <f t="shared" si="21"/>
        <v>6.8421052631578947</v>
      </c>
      <c r="O162" s="851"/>
      <c r="P162" s="836"/>
      <c r="Q162" s="839"/>
      <c r="R162" s="20"/>
      <c r="S162" s="355"/>
      <c r="T162" s="45"/>
      <c r="U162" s="45"/>
      <c r="V162" s="45"/>
      <c r="W162" s="45"/>
      <c r="AA162" s="45"/>
      <c r="AB162" s="45"/>
      <c r="AC162" s="45"/>
      <c r="AD162" s="45"/>
      <c r="AE162" s="45"/>
      <c r="AF162" s="45"/>
      <c r="AG162" s="45"/>
      <c r="AH162" s="45"/>
      <c r="AI162" s="45"/>
      <c r="AJ162" s="45"/>
      <c r="AK162" s="45"/>
      <c r="AL162" s="45"/>
      <c r="AM162" s="45"/>
      <c r="AN162" s="45"/>
      <c r="AO162" s="45"/>
      <c r="AP162" s="45"/>
      <c r="AQ162" s="45"/>
      <c r="AR162" s="45"/>
      <c r="AS162" s="45"/>
    </row>
    <row r="163" spans="1:45" ht="15.75" thickBot="1" x14ac:dyDescent="0.3">
      <c r="A163" s="859"/>
      <c r="B163" s="860"/>
      <c r="C163" s="860"/>
      <c r="D163" s="861"/>
      <c r="E163" s="304"/>
      <c r="F163" s="866" t="s">
        <v>238</v>
      </c>
      <c r="G163" s="866"/>
      <c r="H163" s="866"/>
      <c r="I163" s="866"/>
      <c r="J163" s="866"/>
      <c r="K163" s="867"/>
      <c r="L163" s="220">
        <f>$Q$152</f>
        <v>10</v>
      </c>
      <c r="M163" s="366">
        <v>1</v>
      </c>
      <c r="N163" s="367">
        <f t="shared" si="21"/>
        <v>10</v>
      </c>
      <c r="O163" s="852"/>
      <c r="P163" s="837"/>
      <c r="Q163" s="840"/>
      <c r="R163" s="20"/>
      <c r="S163" s="355"/>
      <c r="T163" s="45"/>
      <c r="U163" s="45"/>
      <c r="V163" s="45"/>
      <c r="W163" s="45"/>
      <c r="AA163" s="45"/>
      <c r="AB163" s="45"/>
      <c r="AC163" s="45"/>
      <c r="AD163" s="45"/>
      <c r="AE163" s="45"/>
      <c r="AF163" s="45"/>
      <c r="AG163" s="45"/>
      <c r="AH163" s="45"/>
      <c r="AI163" s="45"/>
      <c r="AJ163" s="45"/>
      <c r="AK163" s="45"/>
      <c r="AL163" s="45"/>
      <c r="AM163" s="45"/>
      <c r="AN163" s="45"/>
      <c r="AO163" s="45"/>
      <c r="AP163" s="45"/>
      <c r="AQ163" s="45"/>
      <c r="AR163" s="45"/>
      <c r="AS163" s="45"/>
    </row>
    <row r="164" spans="1:45" ht="15.75" thickBot="1" x14ac:dyDescent="0.3">
      <c r="A164" s="49"/>
      <c r="B164" s="8"/>
      <c r="C164" s="8"/>
      <c r="D164" s="8"/>
      <c r="E164" s="305" t="s">
        <v>239</v>
      </c>
      <c r="F164" s="306"/>
      <c r="G164" s="306"/>
      <c r="H164" s="307"/>
      <c r="I164" s="308"/>
      <c r="J164" s="308"/>
      <c r="K164" s="309"/>
      <c r="L164" s="73"/>
      <c r="M164" s="368" t="s">
        <v>174</v>
      </c>
      <c r="N164" s="369">
        <f>SUM(N155:N163)</f>
        <v>143.69082321187585</v>
      </c>
      <c r="O164" s="20"/>
      <c r="P164" s="150"/>
      <c r="Q164" s="20"/>
      <c r="R164" s="20"/>
      <c r="S164" s="355"/>
      <c r="T164" s="45"/>
      <c r="U164" s="45"/>
      <c r="V164" s="45"/>
      <c r="W164" s="45"/>
      <c r="AA164" s="45"/>
      <c r="AB164" s="45"/>
      <c r="AC164" s="45"/>
      <c r="AD164" s="45"/>
      <c r="AE164" s="45"/>
      <c r="AF164" s="45"/>
      <c r="AG164" s="45"/>
      <c r="AH164" s="45"/>
      <c r="AI164" s="45"/>
      <c r="AJ164" s="45"/>
      <c r="AK164" s="45"/>
      <c r="AL164" s="45"/>
      <c r="AM164" s="45"/>
      <c r="AN164" s="45"/>
      <c r="AO164" s="45"/>
      <c r="AP164" s="45"/>
      <c r="AQ164" s="45"/>
      <c r="AR164" s="45"/>
      <c r="AS164" s="45"/>
    </row>
    <row r="165" spans="1:45" x14ac:dyDescent="0.25">
      <c r="A165" s="49"/>
      <c r="B165" s="8"/>
      <c r="C165" s="8"/>
      <c r="D165" s="8"/>
      <c r="L165" s="184"/>
      <c r="M165" s="20"/>
      <c r="N165" s="20"/>
      <c r="O165" s="20" t="s">
        <v>420</v>
      </c>
      <c r="P165" s="150"/>
      <c r="Q165" s="20"/>
      <c r="R165" s="20"/>
      <c r="S165" s="355"/>
      <c r="T165" s="45"/>
      <c r="U165" s="45"/>
      <c r="V165" s="45"/>
      <c r="W165" s="45"/>
      <c r="AA165" s="45"/>
      <c r="AB165" s="45"/>
      <c r="AC165" s="45"/>
      <c r="AD165" s="45"/>
      <c r="AE165" s="45"/>
      <c r="AF165" s="45"/>
      <c r="AG165" s="45"/>
      <c r="AH165" s="45"/>
      <c r="AI165" s="45"/>
      <c r="AJ165" s="45"/>
      <c r="AK165" s="45"/>
      <c r="AL165" s="45"/>
      <c r="AM165" s="45"/>
      <c r="AN165" s="45"/>
      <c r="AO165" s="45"/>
      <c r="AP165" s="45"/>
      <c r="AQ165" s="45"/>
      <c r="AR165" s="45"/>
      <c r="AS165" s="45"/>
    </row>
    <row r="166" spans="1:45" x14ac:dyDescent="0.25">
      <c r="A166" s="49"/>
      <c r="B166" s="8"/>
      <c r="C166" s="8"/>
      <c r="D166" s="8"/>
      <c r="E166" s="8"/>
      <c r="F166" s="9"/>
      <c r="G166" s="8"/>
      <c r="H166" s="72"/>
      <c r="I166" s="184"/>
      <c r="J166" s="184"/>
      <c r="K166" s="184"/>
      <c r="L166" s="184"/>
      <c r="M166" s="20"/>
      <c r="N166" s="20"/>
      <c r="O166" s="20"/>
      <c r="P166" s="150"/>
      <c r="Q166" s="20"/>
      <c r="R166" s="20"/>
      <c r="S166" s="355"/>
      <c r="T166" s="45"/>
      <c r="U166" s="45"/>
      <c r="V166" s="45"/>
      <c r="W166" s="45"/>
      <c r="AA166" s="45"/>
      <c r="AB166" s="45"/>
      <c r="AC166" s="45"/>
      <c r="AD166" s="45"/>
      <c r="AE166" s="45"/>
      <c r="AF166" s="45"/>
      <c r="AG166" s="45"/>
      <c r="AH166" s="45"/>
      <c r="AI166" s="45"/>
      <c r="AJ166" s="45"/>
      <c r="AK166" s="45"/>
      <c r="AL166" s="45"/>
      <c r="AM166" s="45"/>
      <c r="AN166" s="45"/>
      <c r="AO166" s="45"/>
      <c r="AP166" s="45"/>
      <c r="AQ166" s="45"/>
      <c r="AR166" s="45"/>
      <c r="AS166" s="45"/>
    </row>
    <row r="167" spans="1:45" ht="15.75" thickBot="1" x14ac:dyDescent="0.3">
      <c r="A167" s="49"/>
      <c r="B167" s="8"/>
      <c r="C167" s="8"/>
      <c r="D167" s="8"/>
      <c r="E167" s="8"/>
      <c r="F167" s="9"/>
      <c r="G167" s="8"/>
      <c r="H167" s="72"/>
      <c r="I167" s="184"/>
      <c r="J167" s="184"/>
      <c r="K167" s="184"/>
      <c r="L167" s="184"/>
      <c r="M167" s="20"/>
      <c r="N167" s="20"/>
      <c r="O167" s="20"/>
      <c r="P167" s="150"/>
      <c r="Q167" s="20"/>
      <c r="R167" s="20"/>
      <c r="S167" s="355"/>
      <c r="T167" s="45"/>
      <c r="U167" s="45"/>
      <c r="V167" s="45"/>
      <c r="W167" s="45"/>
      <c r="AA167" s="45"/>
      <c r="AB167" s="45"/>
      <c r="AC167" s="45"/>
      <c r="AD167" s="45"/>
      <c r="AE167" s="45"/>
      <c r="AF167" s="45"/>
      <c r="AG167" s="45"/>
      <c r="AH167" s="45"/>
      <c r="AI167" s="45"/>
      <c r="AJ167" s="45"/>
      <c r="AK167" s="45"/>
      <c r="AL167" s="45"/>
      <c r="AM167" s="45"/>
      <c r="AN167" s="45"/>
      <c r="AO167" s="45"/>
      <c r="AP167" s="45"/>
      <c r="AQ167" s="45"/>
      <c r="AR167" s="45"/>
      <c r="AS167" s="45"/>
    </row>
    <row r="168" spans="1:45" ht="15.75" thickBot="1" x14ac:dyDescent="0.3">
      <c r="A168" s="885" t="s">
        <v>222</v>
      </c>
      <c r="B168" s="886"/>
      <c r="C168" s="886"/>
      <c r="D168" s="886"/>
      <c r="E168" s="886"/>
      <c r="F168" s="886"/>
      <c r="G168" s="886"/>
      <c r="H168" s="886"/>
      <c r="I168" s="886"/>
      <c r="J168" s="886"/>
      <c r="K168" s="886"/>
      <c r="L168" s="886"/>
      <c r="M168" s="886"/>
      <c r="N168" s="886"/>
      <c r="O168" s="886"/>
      <c r="P168" s="886"/>
      <c r="Q168" s="886"/>
      <c r="R168" s="886"/>
      <c r="S168" s="881"/>
      <c r="T168" s="882"/>
    </row>
    <row r="169" spans="1:45" ht="15.75" thickBot="1" x14ac:dyDescent="0.3">
      <c r="A169" s="49"/>
      <c r="B169" s="8"/>
      <c r="C169" s="8"/>
      <c r="D169" s="8"/>
      <c r="E169" s="8"/>
      <c r="F169" s="9"/>
      <c r="G169" s="8"/>
      <c r="H169" s="72"/>
      <c r="I169" s="184"/>
      <c r="J169" s="184"/>
      <c r="K169" s="184"/>
      <c r="L169" s="184"/>
      <c r="M169" s="20"/>
      <c r="N169" s="20"/>
      <c r="O169" s="20"/>
      <c r="P169" s="150"/>
      <c r="Q169" s="20"/>
      <c r="R169" s="20"/>
      <c r="S169" s="355"/>
      <c r="T169" s="45"/>
      <c r="U169" s="45"/>
      <c r="V169" s="45"/>
      <c r="W169" s="45"/>
      <c r="AA169" s="45"/>
      <c r="AB169" s="45"/>
      <c r="AC169" s="45"/>
      <c r="AD169" s="45"/>
      <c r="AE169" s="45"/>
      <c r="AF169" s="45"/>
      <c r="AG169" s="45"/>
      <c r="AH169" s="45"/>
      <c r="AI169" s="45"/>
      <c r="AJ169" s="45"/>
      <c r="AK169" s="45"/>
      <c r="AL169" s="45"/>
      <c r="AM169" s="45"/>
      <c r="AN169" s="45"/>
      <c r="AO169" s="45"/>
      <c r="AP169" s="45"/>
      <c r="AQ169" s="45"/>
      <c r="AR169" s="45"/>
      <c r="AS169" s="45"/>
    </row>
    <row r="170" spans="1:45" ht="15.75" thickBot="1" x14ac:dyDescent="0.3">
      <c r="A170" s="879" t="s">
        <v>106</v>
      </c>
      <c r="B170" s="880"/>
      <c r="C170" s="880"/>
      <c r="D170" s="880"/>
      <c r="E170" s="880"/>
      <c r="F170" s="880"/>
      <c r="G170" s="880"/>
      <c r="H170" s="880"/>
      <c r="I170" s="880"/>
      <c r="J170" s="880"/>
      <c r="K170" s="880"/>
      <c r="L170" s="880"/>
      <c r="M170" s="880"/>
      <c r="N170" s="880"/>
      <c r="O170" s="880"/>
      <c r="P170" s="880"/>
      <c r="Q170" s="880"/>
      <c r="R170" s="880"/>
      <c r="S170" s="881"/>
      <c r="T170" s="882"/>
    </row>
    <row r="172" spans="1:45" x14ac:dyDescent="0.25">
      <c r="A172" s="23" t="s">
        <v>60</v>
      </c>
      <c r="B172" s="23"/>
      <c r="C172" s="43"/>
    </row>
    <row r="174" spans="1:45" ht="17.25" customHeight="1" x14ac:dyDescent="0.25">
      <c r="A174" s="757" t="s">
        <v>478</v>
      </c>
      <c r="B174" s="757"/>
      <c r="C174" s="757"/>
      <c r="D174" s="757"/>
      <c r="E174" s="757"/>
      <c r="F174" s="757"/>
      <c r="G174" s="757"/>
      <c r="H174" s="757"/>
      <c r="I174" s="757"/>
      <c r="J174" s="757"/>
      <c r="K174" s="757"/>
      <c r="L174" s="757"/>
      <c r="M174" s="757"/>
      <c r="N174" s="757"/>
      <c r="O174" s="757"/>
      <c r="P174" s="757"/>
      <c r="Q174" s="757"/>
      <c r="R174" s="757"/>
    </row>
    <row r="176" spans="1:45" ht="66" customHeight="1" x14ac:dyDescent="0.25">
      <c r="A176" s="757" t="s">
        <v>37</v>
      </c>
      <c r="B176" s="757"/>
      <c r="C176" s="757"/>
      <c r="D176" s="757"/>
      <c r="E176" s="757"/>
      <c r="F176" s="757"/>
      <c r="G176" s="757"/>
      <c r="H176" s="757"/>
      <c r="I176" s="757"/>
      <c r="J176" s="757"/>
      <c r="K176" s="757"/>
      <c r="L176" s="757"/>
      <c r="M176" s="757"/>
      <c r="N176" s="757"/>
      <c r="O176" s="757"/>
      <c r="P176" s="757"/>
      <c r="Q176" s="757"/>
      <c r="R176" s="757"/>
    </row>
    <row r="178" spans="1:7" x14ac:dyDescent="0.25">
      <c r="A178" s="1" t="s">
        <v>5</v>
      </c>
    </row>
    <row r="179" spans="1:7" x14ac:dyDescent="0.25">
      <c r="A179" t="s">
        <v>6</v>
      </c>
    </row>
    <row r="180" spans="1:7" x14ac:dyDescent="0.25">
      <c r="A180" t="s">
        <v>326</v>
      </c>
    </row>
    <row r="182" spans="1:7" ht="17.25" x14ac:dyDescent="0.25">
      <c r="B182" t="s">
        <v>7</v>
      </c>
    </row>
    <row r="184" spans="1:7" ht="17.25" x14ac:dyDescent="0.25">
      <c r="A184" t="s">
        <v>8</v>
      </c>
    </row>
    <row r="185" spans="1:7" x14ac:dyDescent="0.25">
      <c r="A185" t="s">
        <v>9</v>
      </c>
    </row>
    <row r="187" spans="1:7" x14ac:dyDescent="0.25">
      <c r="A187" s="1" t="s">
        <v>23</v>
      </c>
    </row>
    <row r="189" spans="1:7" x14ac:dyDescent="0.25">
      <c r="A189" s="756" t="s">
        <v>18</v>
      </c>
      <c r="B189" s="756"/>
      <c r="C189" s="756"/>
      <c r="D189" s="756"/>
      <c r="E189" s="756"/>
      <c r="F189" s="756"/>
      <c r="G189" s="775" t="s">
        <v>96</v>
      </c>
    </row>
    <row r="190" spans="1:7" x14ac:dyDescent="0.25">
      <c r="A190" s="755" t="s">
        <v>14</v>
      </c>
      <c r="B190" s="755"/>
      <c r="C190" s="356" t="s">
        <v>10</v>
      </c>
      <c r="D190" s="356" t="s">
        <v>11</v>
      </c>
      <c r="E190" s="356" t="s">
        <v>12</v>
      </c>
      <c r="F190" s="356" t="s">
        <v>13</v>
      </c>
      <c r="G190" s="777"/>
    </row>
    <row r="191" spans="1:7" x14ac:dyDescent="0.25">
      <c r="A191" s="754" t="s">
        <v>15</v>
      </c>
      <c r="B191" s="754"/>
      <c r="C191" s="25">
        <v>3</v>
      </c>
      <c r="D191" s="26">
        <v>5</v>
      </c>
      <c r="E191" s="363">
        <v>6</v>
      </c>
      <c r="F191" s="26">
        <v>8</v>
      </c>
      <c r="G191" s="816">
        <v>8</v>
      </c>
    </row>
    <row r="192" spans="1:7" x14ac:dyDescent="0.25">
      <c r="A192" s="868" t="s">
        <v>16</v>
      </c>
      <c r="B192" s="868"/>
      <c r="C192" s="25">
        <v>5</v>
      </c>
      <c r="D192" s="26">
        <v>7</v>
      </c>
      <c r="E192" s="363">
        <v>8</v>
      </c>
      <c r="F192" s="26">
        <v>11</v>
      </c>
      <c r="G192" s="817"/>
    </row>
    <row r="193" spans="1:18" x14ac:dyDescent="0.25">
      <c r="A193" s="754" t="s">
        <v>17</v>
      </c>
      <c r="B193" s="754"/>
      <c r="C193" s="25">
        <v>7</v>
      </c>
      <c r="D193" s="26">
        <v>9</v>
      </c>
      <c r="E193" s="363">
        <v>10</v>
      </c>
      <c r="F193" s="26">
        <v>12</v>
      </c>
      <c r="G193" s="818"/>
    </row>
    <row r="194" spans="1:18" ht="10.5" customHeight="1" x14ac:dyDescent="0.25"/>
    <row r="195" spans="1:18" ht="17.25" customHeight="1" x14ac:dyDescent="0.25">
      <c r="A195" s="827" t="s">
        <v>107</v>
      </c>
      <c r="B195" s="827"/>
      <c r="C195" s="827"/>
      <c r="D195" s="827"/>
      <c r="E195" s="827"/>
      <c r="F195" s="827"/>
      <c r="G195" s="827"/>
      <c r="H195" s="827"/>
    </row>
    <row r="196" spans="1:18" ht="17.25" customHeight="1" x14ac:dyDescent="0.25">
      <c r="B196" s="22"/>
      <c r="C196" s="22"/>
      <c r="D196" s="22"/>
      <c r="E196" s="22"/>
      <c r="F196" s="22"/>
      <c r="G196" s="22"/>
      <c r="H196" s="22"/>
    </row>
    <row r="197" spans="1:18" ht="17.25" x14ac:dyDescent="0.25">
      <c r="A197" s="829" t="s">
        <v>100</v>
      </c>
      <c r="B197" s="830"/>
      <c r="C197" s="829" t="s">
        <v>95</v>
      </c>
      <c r="D197" s="830"/>
      <c r="E197" s="832" t="s">
        <v>102</v>
      </c>
      <c r="F197" s="24" t="s">
        <v>101</v>
      </c>
      <c r="G197" s="24" t="s">
        <v>95</v>
      </c>
    </row>
    <row r="198" spans="1:18" ht="24.75" customHeight="1" x14ac:dyDescent="0.25">
      <c r="A198" s="38" t="s">
        <v>97</v>
      </c>
      <c r="B198" s="39">
        <v>300</v>
      </c>
      <c r="C198" s="38" t="s">
        <v>93</v>
      </c>
      <c r="D198" s="80">
        <f>+ROUNDUP((B198/G191),0)</f>
        <v>38</v>
      </c>
      <c r="E198" s="832"/>
      <c r="F198" s="833">
        <v>400</v>
      </c>
      <c r="G198" s="725">
        <f>IF(F198=300,D198,IF(F198=400,D199,D200))</f>
        <v>50</v>
      </c>
    </row>
    <row r="199" spans="1:18" ht="21.75" customHeight="1" x14ac:dyDescent="0.25">
      <c r="A199" s="38" t="s">
        <v>98</v>
      </c>
      <c r="B199" s="39">
        <v>400</v>
      </c>
      <c r="C199" s="38" t="s">
        <v>94</v>
      </c>
      <c r="D199" s="80">
        <f>+ROUNDUP((B199/G191),0)</f>
        <v>50</v>
      </c>
      <c r="E199" s="832"/>
      <c r="F199" s="833"/>
      <c r="G199" s="725"/>
    </row>
    <row r="200" spans="1:18" ht="22.5" customHeight="1" x14ac:dyDescent="0.25">
      <c r="A200" s="38" t="s">
        <v>99</v>
      </c>
      <c r="B200" s="39">
        <v>500</v>
      </c>
      <c r="C200" s="38" t="s">
        <v>94</v>
      </c>
      <c r="D200" s="80">
        <f>+ROUNDUP((B200/G191),0)</f>
        <v>63</v>
      </c>
      <c r="E200" s="832"/>
      <c r="F200" s="833"/>
      <c r="G200" s="725"/>
    </row>
    <row r="201" spans="1:18" x14ac:dyDescent="0.25">
      <c r="C201" s="37"/>
      <c r="E201" s="22"/>
    </row>
    <row r="202" spans="1:18" x14ac:dyDescent="0.25">
      <c r="A202" s="1" t="s">
        <v>79</v>
      </c>
    </row>
    <row r="203" spans="1:18" ht="17.25" customHeight="1" x14ac:dyDescent="0.25">
      <c r="A203" s="757" t="s">
        <v>19</v>
      </c>
      <c r="B203" s="757"/>
      <c r="C203" s="757"/>
      <c r="D203" s="757"/>
      <c r="E203" s="757"/>
      <c r="F203" s="757"/>
      <c r="G203" s="757"/>
      <c r="H203" s="757"/>
      <c r="I203" s="757"/>
      <c r="J203" s="757"/>
      <c r="K203" s="757"/>
      <c r="L203" s="757"/>
      <c r="M203" s="757"/>
      <c r="N203" s="757"/>
      <c r="O203" s="757"/>
      <c r="P203" s="757"/>
      <c r="Q203" s="757"/>
      <c r="R203" s="757"/>
    </row>
    <row r="204" spans="1:18" x14ac:dyDescent="0.25">
      <c r="A204" t="s">
        <v>20</v>
      </c>
    </row>
    <row r="205" spans="1:18" x14ac:dyDescent="0.25">
      <c r="A205" t="s">
        <v>36</v>
      </c>
    </row>
    <row r="206" spans="1:18" x14ac:dyDescent="0.25">
      <c r="A206" t="s">
        <v>21</v>
      </c>
    </row>
    <row r="207" spans="1:18" x14ac:dyDescent="0.25">
      <c r="A207" t="s">
        <v>22</v>
      </c>
    </row>
    <row r="209" spans="1:18" x14ac:dyDescent="0.25">
      <c r="A209" s="1" t="s">
        <v>108</v>
      </c>
    </row>
    <row r="211" spans="1:18" x14ac:dyDescent="0.25">
      <c r="A211" s="770" t="s">
        <v>24</v>
      </c>
      <c r="B211" s="770"/>
      <c r="C211" s="770"/>
      <c r="D211" s="770"/>
      <c r="E211" s="770"/>
      <c r="F211" s="775" t="s">
        <v>34</v>
      </c>
    </row>
    <row r="212" spans="1:18" x14ac:dyDescent="0.25">
      <c r="A212" s="769" t="s">
        <v>25</v>
      </c>
      <c r="B212" s="769"/>
      <c r="C212" s="767" t="s">
        <v>26</v>
      </c>
      <c r="D212" s="767"/>
      <c r="E212" s="767"/>
      <c r="F212" s="776"/>
    </row>
    <row r="213" spans="1:18" x14ac:dyDescent="0.25">
      <c r="A213" s="769"/>
      <c r="B213" s="769"/>
      <c r="C213" s="26" t="s">
        <v>27</v>
      </c>
      <c r="D213" s="26" t="s">
        <v>28</v>
      </c>
      <c r="E213" s="26" t="s">
        <v>29</v>
      </c>
      <c r="F213" s="777"/>
    </row>
    <row r="214" spans="1:18" x14ac:dyDescent="0.25">
      <c r="A214" s="769" t="s">
        <v>32</v>
      </c>
      <c r="B214" s="25" t="s">
        <v>30</v>
      </c>
      <c r="C214" s="360">
        <v>1</v>
      </c>
      <c r="D214" s="25">
        <v>0.8</v>
      </c>
      <c r="E214" s="360">
        <v>0.6</v>
      </c>
      <c r="F214" s="816">
        <v>0.7</v>
      </c>
    </row>
    <row r="215" spans="1:18" x14ac:dyDescent="0.25">
      <c r="A215" s="769"/>
      <c r="B215" s="25" t="s">
        <v>31</v>
      </c>
      <c r="C215" s="360">
        <v>0.9</v>
      </c>
      <c r="D215" s="25">
        <v>0.7</v>
      </c>
      <c r="E215" s="360">
        <v>0.5</v>
      </c>
      <c r="F215" s="817"/>
    </row>
    <row r="216" spans="1:18" x14ac:dyDescent="0.25">
      <c r="A216" s="768" t="s">
        <v>33</v>
      </c>
      <c r="B216" s="768"/>
      <c r="C216" s="360">
        <v>0.8</v>
      </c>
      <c r="D216" s="25">
        <v>0.6</v>
      </c>
      <c r="E216" s="360">
        <v>0.5</v>
      </c>
      <c r="F216" s="818"/>
      <c r="G216" s="28"/>
    </row>
    <row r="217" spans="1:18" x14ac:dyDescent="0.25">
      <c r="A217" t="s">
        <v>35</v>
      </c>
    </row>
    <row r="219" spans="1:18" x14ac:dyDescent="0.25">
      <c r="A219" s="1" t="s">
        <v>40</v>
      </c>
    </row>
    <row r="220" spans="1:18" ht="19.5" customHeight="1" x14ac:dyDescent="0.25">
      <c r="A220" s="757" t="s">
        <v>38</v>
      </c>
      <c r="B220" s="757"/>
      <c r="C220" s="757"/>
      <c r="D220" s="757"/>
      <c r="E220" s="757"/>
      <c r="F220" s="757"/>
      <c r="G220" s="757"/>
      <c r="H220" s="757"/>
      <c r="I220" s="757"/>
      <c r="J220" s="757"/>
      <c r="K220" s="757"/>
      <c r="L220" s="757"/>
      <c r="M220" s="757"/>
      <c r="N220" s="757"/>
      <c r="O220" s="757"/>
      <c r="P220" s="757"/>
      <c r="Q220" s="757"/>
      <c r="R220" s="757"/>
    </row>
    <row r="221" spans="1:18" ht="15" customHeight="1" x14ac:dyDescent="0.25">
      <c r="A221" s="357"/>
      <c r="B221" s="357"/>
      <c r="C221" s="357"/>
      <c r="D221" s="357"/>
      <c r="E221" s="357"/>
      <c r="F221" s="357"/>
      <c r="G221" s="357"/>
      <c r="H221" s="357"/>
      <c r="I221" s="357"/>
      <c r="J221" s="357"/>
      <c r="K221" s="357"/>
      <c r="L221" s="357"/>
      <c r="M221" s="357"/>
      <c r="N221" s="357"/>
      <c r="O221" s="357"/>
      <c r="P221" s="357"/>
      <c r="Q221" s="357"/>
      <c r="R221" s="357"/>
    </row>
    <row r="222" spans="1:18" ht="15" customHeight="1" x14ac:dyDescent="0.25">
      <c r="A222" s="828" t="s">
        <v>109</v>
      </c>
      <c r="B222" s="828"/>
      <c r="C222" s="828"/>
      <c r="D222" s="828"/>
      <c r="E222" s="828"/>
      <c r="F222" s="828"/>
      <c r="G222" s="357"/>
      <c r="H222" s="357"/>
      <c r="I222" s="357"/>
      <c r="J222" s="357"/>
      <c r="K222" s="357"/>
      <c r="L222" s="357"/>
      <c r="M222" s="357"/>
      <c r="N222" s="357"/>
      <c r="O222" s="357"/>
      <c r="P222" s="357"/>
      <c r="Q222" s="357"/>
      <c r="R222" s="357"/>
    </row>
    <row r="223" spans="1:18" ht="15" customHeight="1" x14ac:dyDescent="0.25">
      <c r="A223" s="357"/>
      <c r="B223" s="357"/>
      <c r="C223" s="357"/>
      <c r="D223" s="357"/>
      <c r="E223" s="357"/>
      <c r="F223" s="357"/>
      <c r="G223" s="357"/>
      <c r="H223" s="357"/>
      <c r="I223" s="357"/>
      <c r="J223" s="357"/>
      <c r="K223" s="357"/>
      <c r="L223" s="357"/>
      <c r="M223" s="357"/>
      <c r="N223" s="357"/>
      <c r="O223" s="357"/>
      <c r="P223" s="357"/>
      <c r="Q223" s="357"/>
      <c r="R223" s="357"/>
    </row>
    <row r="224" spans="1:18" x14ac:dyDescent="0.25">
      <c r="B224" s="33" t="s">
        <v>85</v>
      </c>
      <c r="C224" s="33" t="s">
        <v>88</v>
      </c>
      <c r="D224" s="34" t="s">
        <v>89</v>
      </c>
      <c r="E224" s="36" t="s">
        <v>91</v>
      </c>
      <c r="F224" s="32" t="s">
        <v>90</v>
      </c>
    </row>
    <row r="225" spans="1:18" x14ac:dyDescent="0.25">
      <c r="B225" s="35" t="s">
        <v>87</v>
      </c>
      <c r="C225" s="363">
        <v>1</v>
      </c>
      <c r="D225" s="831">
        <v>0</v>
      </c>
      <c r="E225" s="725">
        <f>SUM(F225:F229)</f>
        <v>1</v>
      </c>
      <c r="F225" s="22">
        <f>IF(AND(D225&gt;=0,D225&lt;=1),C225,0)</f>
        <v>1</v>
      </c>
    </row>
    <row r="226" spans="1:18" x14ac:dyDescent="0.25">
      <c r="B226" s="35" t="s">
        <v>80</v>
      </c>
      <c r="C226" s="363">
        <v>1.2</v>
      </c>
      <c r="D226" s="831"/>
      <c r="E226" s="725"/>
      <c r="F226" s="22">
        <f>IF(AND(D225&gt;1,D225&lt;=3),C226,0)</f>
        <v>0</v>
      </c>
    </row>
    <row r="227" spans="1:18" x14ac:dyDescent="0.25">
      <c r="B227" s="26" t="s">
        <v>81</v>
      </c>
      <c r="C227" s="363">
        <v>1.5</v>
      </c>
      <c r="D227" s="831"/>
      <c r="E227" s="725"/>
      <c r="F227" s="22">
        <f>IF(AND(D225&gt;3,D225&lt;=6),C227,0)</f>
        <v>0</v>
      </c>
    </row>
    <row r="228" spans="1:18" x14ac:dyDescent="0.25">
      <c r="B228" s="26" t="s">
        <v>82</v>
      </c>
      <c r="C228" s="363">
        <v>1.7</v>
      </c>
      <c r="D228" s="831"/>
      <c r="E228" s="725"/>
      <c r="F228" s="22">
        <f>IF(AND(D225&gt;6,D225&lt;=9),C228,0)</f>
        <v>0</v>
      </c>
    </row>
    <row r="229" spans="1:18" x14ac:dyDescent="0.25">
      <c r="B229" s="26" t="s">
        <v>86</v>
      </c>
      <c r="C229" s="363">
        <v>2</v>
      </c>
      <c r="D229" s="831"/>
      <c r="E229" s="725"/>
      <c r="F229" s="22">
        <f>IF(D225&gt;9,C229,0)</f>
        <v>0</v>
      </c>
    </row>
    <row r="230" spans="1:18" x14ac:dyDescent="0.25">
      <c r="A230" s="31" t="s">
        <v>39</v>
      </c>
    </row>
    <row r="231" spans="1:18" ht="111" customHeight="1" x14ac:dyDescent="0.25">
      <c r="A231" s="757" t="s">
        <v>342</v>
      </c>
      <c r="B231" s="757"/>
      <c r="C231" s="757"/>
      <c r="D231" s="757"/>
      <c r="E231" s="757"/>
      <c r="F231" s="757"/>
      <c r="G231" s="757"/>
      <c r="H231" s="757"/>
      <c r="I231" s="757"/>
      <c r="J231" s="757"/>
      <c r="K231" s="757"/>
      <c r="L231" s="757"/>
      <c r="M231" s="757"/>
      <c r="N231" s="757"/>
      <c r="O231" s="757"/>
      <c r="P231" s="757"/>
      <c r="Q231" s="757"/>
      <c r="R231" s="757"/>
    </row>
    <row r="233" spans="1:18" x14ac:dyDescent="0.25">
      <c r="A233" s="1" t="s">
        <v>110</v>
      </c>
    </row>
    <row r="234" spans="1:18" ht="15.75" thickBot="1" x14ac:dyDescent="0.3"/>
    <row r="235" spans="1:18" x14ac:dyDescent="0.25">
      <c r="A235" s="764" t="s">
        <v>41</v>
      </c>
      <c r="B235" s="765"/>
      <c r="C235" s="766"/>
      <c r="D235" s="227" t="s">
        <v>47</v>
      </c>
      <c r="E235" s="764" t="s">
        <v>46</v>
      </c>
      <c r="F235" s="766"/>
      <c r="G235" s="227" t="s">
        <v>59</v>
      </c>
      <c r="H235" s="227" t="s">
        <v>128</v>
      </c>
      <c r="I235" s="227" t="s">
        <v>129</v>
      </c>
    </row>
    <row r="236" spans="1:18" ht="15" customHeight="1" x14ac:dyDescent="0.25">
      <c r="A236" s="758" t="s">
        <v>42</v>
      </c>
      <c r="B236" s="759"/>
      <c r="C236" s="224" t="s">
        <v>43</v>
      </c>
      <c r="D236" s="228">
        <v>3</v>
      </c>
      <c r="E236" s="780">
        <v>1</v>
      </c>
      <c r="F236" s="781"/>
      <c r="G236" s="771">
        <f>+E236*D236+E237*D237+E238*D238</f>
        <v>3</v>
      </c>
      <c r="H236" s="232" t="s">
        <v>130</v>
      </c>
      <c r="I236" s="232" t="s">
        <v>134</v>
      </c>
    </row>
    <row r="237" spans="1:18" ht="15" customHeight="1" x14ac:dyDescent="0.25">
      <c r="A237" s="760"/>
      <c r="B237" s="761"/>
      <c r="C237" s="224" t="s">
        <v>44</v>
      </c>
      <c r="D237" s="228">
        <v>0</v>
      </c>
      <c r="E237" s="782">
        <v>2</v>
      </c>
      <c r="F237" s="783"/>
      <c r="G237" s="772"/>
      <c r="H237" s="233" t="s">
        <v>131</v>
      </c>
      <c r="I237" s="234" t="s">
        <v>135</v>
      </c>
    </row>
    <row r="238" spans="1:18" x14ac:dyDescent="0.25">
      <c r="A238" s="762"/>
      <c r="B238" s="763"/>
      <c r="C238" s="224" t="s">
        <v>45</v>
      </c>
      <c r="D238" s="228">
        <v>0</v>
      </c>
      <c r="E238" s="780">
        <v>4</v>
      </c>
      <c r="F238" s="781"/>
      <c r="G238" s="773"/>
      <c r="H238" s="232" t="s">
        <v>132</v>
      </c>
      <c r="I238" s="232" t="s">
        <v>133</v>
      </c>
    </row>
    <row r="239" spans="1:18" ht="17.25" x14ac:dyDescent="0.25">
      <c r="A239" s="758" t="s">
        <v>48</v>
      </c>
      <c r="B239" s="759"/>
      <c r="C239" s="224" t="s">
        <v>43</v>
      </c>
      <c r="D239" s="228">
        <v>1</v>
      </c>
      <c r="E239" s="782">
        <v>2</v>
      </c>
      <c r="F239" s="783"/>
      <c r="G239" s="771">
        <f>+E239*D239+E240*D240+E241*D241</f>
        <v>2</v>
      </c>
      <c r="H239" s="234" t="s">
        <v>136</v>
      </c>
      <c r="I239" s="234" t="s">
        <v>134</v>
      </c>
    </row>
    <row r="240" spans="1:18" ht="30" x14ac:dyDescent="0.25">
      <c r="A240" s="760"/>
      <c r="B240" s="761"/>
      <c r="C240" s="224" t="s">
        <v>44</v>
      </c>
      <c r="D240" s="228">
        <v>0</v>
      </c>
      <c r="E240" s="780">
        <v>4</v>
      </c>
      <c r="F240" s="781"/>
      <c r="G240" s="772"/>
      <c r="H240" s="232" t="s">
        <v>137</v>
      </c>
      <c r="I240" s="232" t="s">
        <v>135</v>
      </c>
    </row>
    <row r="241" spans="1:9" x14ac:dyDescent="0.25">
      <c r="A241" s="762"/>
      <c r="B241" s="763"/>
      <c r="C241" s="224" t="s">
        <v>45</v>
      </c>
      <c r="D241" s="228">
        <v>0</v>
      </c>
      <c r="E241" s="782">
        <v>6</v>
      </c>
      <c r="F241" s="783"/>
      <c r="G241" s="773"/>
      <c r="H241" s="233" t="s">
        <v>138</v>
      </c>
      <c r="I241" s="234" t="s">
        <v>133</v>
      </c>
    </row>
    <row r="242" spans="1:9" x14ac:dyDescent="0.25">
      <c r="A242" s="821" t="s">
        <v>56</v>
      </c>
      <c r="B242" s="769"/>
      <c r="C242" s="224" t="s">
        <v>58</v>
      </c>
      <c r="D242" s="228">
        <v>3</v>
      </c>
      <c r="E242" s="780">
        <v>3</v>
      </c>
      <c r="F242" s="781"/>
      <c r="G242" s="771">
        <f>+E242*D242+E243*D243</f>
        <v>9</v>
      </c>
      <c r="H242" s="235"/>
      <c r="I242" s="235"/>
    </row>
    <row r="243" spans="1:9" x14ac:dyDescent="0.25">
      <c r="A243" s="821"/>
      <c r="B243" s="769"/>
      <c r="C243" s="224" t="s">
        <v>49</v>
      </c>
      <c r="D243" s="228">
        <v>0</v>
      </c>
      <c r="E243" s="782">
        <v>0</v>
      </c>
      <c r="F243" s="783"/>
      <c r="G243" s="773"/>
      <c r="H243" s="235"/>
      <c r="I243" s="235"/>
    </row>
    <row r="244" spans="1:9" x14ac:dyDescent="0.25">
      <c r="A244" s="778" t="s">
        <v>57</v>
      </c>
      <c r="B244" s="779"/>
      <c r="C244" s="224" t="s">
        <v>50</v>
      </c>
      <c r="D244" s="228">
        <v>1</v>
      </c>
      <c r="E244" s="780">
        <v>6</v>
      </c>
      <c r="F244" s="781"/>
      <c r="G244" s="771">
        <f>+E244*D244+E245*D245</f>
        <v>6</v>
      </c>
      <c r="H244" s="235"/>
      <c r="I244" s="235"/>
    </row>
    <row r="245" spans="1:9" x14ac:dyDescent="0.25">
      <c r="A245" s="778"/>
      <c r="B245" s="779"/>
      <c r="C245" s="224" t="s">
        <v>51</v>
      </c>
      <c r="D245" s="228">
        <v>20</v>
      </c>
      <c r="E245" s="782">
        <v>0</v>
      </c>
      <c r="F245" s="783"/>
      <c r="G245" s="773"/>
      <c r="H245" s="235"/>
      <c r="I245" s="235"/>
    </row>
    <row r="246" spans="1:9" x14ac:dyDescent="0.25">
      <c r="A246" s="225" t="s">
        <v>52</v>
      </c>
      <c r="B246" s="46"/>
      <c r="C246" s="226"/>
      <c r="D246" s="228">
        <v>1</v>
      </c>
      <c r="E246" s="780">
        <v>6</v>
      </c>
      <c r="F246" s="781"/>
      <c r="G246" s="230">
        <f>+E246*D246</f>
        <v>6</v>
      </c>
      <c r="H246" s="235"/>
      <c r="I246" s="235"/>
    </row>
    <row r="247" spans="1:9" x14ac:dyDescent="0.25">
      <c r="A247" s="821" t="s">
        <v>53</v>
      </c>
      <c r="B247" s="769"/>
      <c r="C247" s="822"/>
      <c r="D247" s="228">
        <v>2</v>
      </c>
      <c r="E247" s="782">
        <v>1</v>
      </c>
      <c r="F247" s="783"/>
      <c r="G247" s="230">
        <f>+E247*D247</f>
        <v>2</v>
      </c>
      <c r="H247" s="235"/>
      <c r="I247" s="235"/>
    </row>
    <row r="248" spans="1:9" x14ac:dyDescent="0.25">
      <c r="A248" s="821" t="s">
        <v>54</v>
      </c>
      <c r="B248" s="769"/>
      <c r="C248" s="822"/>
      <c r="D248" s="228">
        <v>1</v>
      </c>
      <c r="E248" s="780">
        <v>3</v>
      </c>
      <c r="F248" s="781"/>
      <c r="G248" s="230">
        <f>+E248*D248</f>
        <v>3</v>
      </c>
      <c r="H248" s="235"/>
      <c r="I248" s="235"/>
    </row>
    <row r="249" spans="1:9" ht="15.75" thickBot="1" x14ac:dyDescent="0.3">
      <c r="A249" s="823" t="s">
        <v>55</v>
      </c>
      <c r="B249" s="824"/>
      <c r="C249" s="825"/>
      <c r="D249" s="229">
        <v>2</v>
      </c>
      <c r="E249" s="819">
        <v>2</v>
      </c>
      <c r="F249" s="820"/>
      <c r="G249" s="231">
        <f>+E249*D249</f>
        <v>4</v>
      </c>
      <c r="H249" s="236"/>
      <c r="I249" s="236"/>
    </row>
    <row r="250" spans="1:9" ht="15.75" thickBot="1" x14ac:dyDescent="0.3">
      <c r="A250" s="844" t="s">
        <v>61</v>
      </c>
      <c r="B250" s="845"/>
      <c r="C250" s="845"/>
      <c r="D250" s="845"/>
      <c r="E250" s="845"/>
      <c r="F250" s="846"/>
      <c r="G250" s="237">
        <f>SUM(G236:G249)</f>
        <v>35</v>
      </c>
    </row>
    <row r="252" spans="1:9" x14ac:dyDescent="0.25">
      <c r="A252" t="s">
        <v>62</v>
      </c>
    </row>
    <row r="257" spans="1:18" ht="15.75" thickBot="1" x14ac:dyDescent="0.3"/>
    <row r="258" spans="1:18" x14ac:dyDescent="0.25">
      <c r="F258" s="314" t="s">
        <v>78</v>
      </c>
      <c r="G258" s="311">
        <f>$F$214</f>
        <v>0.7</v>
      </c>
    </row>
    <row r="259" spans="1:18" x14ac:dyDescent="0.25">
      <c r="F259" s="315" t="s">
        <v>92</v>
      </c>
      <c r="G259" s="230">
        <f>$E$225</f>
        <v>1</v>
      </c>
    </row>
    <row r="260" spans="1:18" x14ac:dyDescent="0.25">
      <c r="F260" s="315" t="s">
        <v>83</v>
      </c>
      <c r="G260" s="230">
        <f>$G$250</f>
        <v>35</v>
      </c>
    </row>
    <row r="261" spans="1:18" ht="15.75" thickBot="1" x14ac:dyDescent="0.3">
      <c r="F261" s="316" t="s">
        <v>84</v>
      </c>
      <c r="G261" s="231">
        <f>$F$198</f>
        <v>400</v>
      </c>
    </row>
    <row r="263" spans="1:18" ht="15.75" thickBot="1" x14ac:dyDescent="0.3"/>
    <row r="264" spans="1:18" ht="15.75" thickBot="1" x14ac:dyDescent="0.3">
      <c r="A264" s="842" t="s">
        <v>241</v>
      </c>
      <c r="B264" s="843"/>
      <c r="C264" s="843"/>
      <c r="D264" s="843"/>
      <c r="E264" s="843"/>
      <c r="F264" s="312" t="s">
        <v>103</v>
      </c>
      <c r="G264" s="313">
        <f>+ROUNDUP(G258*G260/G259/G261*1000,0)</f>
        <v>62</v>
      </c>
    </row>
    <row r="267" spans="1:18" ht="34.5" customHeight="1" x14ac:dyDescent="0.25">
      <c r="A267" s="757" t="s">
        <v>63</v>
      </c>
      <c r="B267" s="757"/>
      <c r="C267" s="757"/>
      <c r="D267" s="757"/>
      <c r="E267" s="757"/>
      <c r="F267" s="757"/>
      <c r="G267" s="757"/>
      <c r="H267" s="757"/>
      <c r="I267" s="757"/>
      <c r="J267" s="757"/>
      <c r="K267" s="757"/>
      <c r="L267" s="757"/>
      <c r="M267" s="757"/>
      <c r="N267" s="757"/>
      <c r="O267" s="757"/>
      <c r="P267" s="757"/>
      <c r="Q267" s="757"/>
      <c r="R267" s="757"/>
    </row>
    <row r="269" spans="1:18" x14ac:dyDescent="0.25">
      <c r="A269" t="s">
        <v>64</v>
      </c>
    </row>
    <row r="271" spans="1:18" x14ac:dyDescent="0.25">
      <c r="A271" s="770" t="s">
        <v>67</v>
      </c>
      <c r="B271" s="770"/>
      <c r="C271" s="770" t="s">
        <v>65</v>
      </c>
      <c r="D271" s="770"/>
      <c r="E271" s="770" t="s">
        <v>66</v>
      </c>
      <c r="F271" s="770"/>
    </row>
    <row r="272" spans="1:18" x14ac:dyDescent="0.25">
      <c r="A272" s="834" t="s">
        <v>68</v>
      </c>
      <c r="B272" s="834"/>
      <c r="C272" s="815">
        <v>1</v>
      </c>
      <c r="D272" s="815"/>
      <c r="E272" s="834" t="s">
        <v>73</v>
      </c>
      <c r="F272" s="834"/>
    </row>
    <row r="273" spans="1:6" x14ac:dyDescent="0.25">
      <c r="A273" s="834" t="s">
        <v>69</v>
      </c>
      <c r="B273" s="834"/>
      <c r="C273" s="815">
        <v>2</v>
      </c>
      <c r="D273" s="815"/>
      <c r="E273" s="834" t="s">
        <v>74</v>
      </c>
      <c r="F273" s="834"/>
    </row>
    <row r="274" spans="1:6" x14ac:dyDescent="0.25">
      <c r="A274" s="834" t="s">
        <v>70</v>
      </c>
      <c r="B274" s="834"/>
      <c r="C274" s="815">
        <v>3</v>
      </c>
      <c r="D274" s="815"/>
      <c r="E274" s="834" t="s">
        <v>75</v>
      </c>
      <c r="F274" s="834"/>
    </row>
    <row r="275" spans="1:6" x14ac:dyDescent="0.25">
      <c r="A275" s="834" t="s">
        <v>71</v>
      </c>
      <c r="B275" s="834"/>
      <c r="C275" s="815">
        <v>4</v>
      </c>
      <c r="D275" s="815"/>
      <c r="E275" s="834" t="s">
        <v>76</v>
      </c>
      <c r="F275" s="834"/>
    </row>
    <row r="276" spans="1:6" x14ac:dyDescent="0.25">
      <c r="A276" s="834" t="s">
        <v>72</v>
      </c>
      <c r="B276" s="834"/>
      <c r="C276" s="815">
        <v>5</v>
      </c>
      <c r="D276" s="815"/>
      <c r="E276" s="834" t="s">
        <v>77</v>
      </c>
      <c r="F276" s="834"/>
    </row>
    <row r="279" spans="1:6" x14ac:dyDescent="0.25">
      <c r="A279" s="826" t="s">
        <v>67</v>
      </c>
      <c r="B279" s="826"/>
      <c r="C279" s="41">
        <f>$G$264</f>
        <v>62</v>
      </c>
    </row>
    <row r="280" spans="1:6" x14ac:dyDescent="0.25">
      <c r="A280" s="42" t="s">
        <v>105</v>
      </c>
      <c r="B280" s="42"/>
      <c r="C280" s="41">
        <f>IF(G264&lt;=70,C272,IF(AND(G264&gt;70,G264&lt;=100),C273,IF(AND(G264&gt;100,G264&lt;150),C274,IF(AND(G264&gt;=150,G264&lt;200),C275,C276))))</f>
        <v>1</v>
      </c>
    </row>
    <row r="281" spans="1:6" x14ac:dyDescent="0.25">
      <c r="A281" s="42" t="s">
        <v>104</v>
      </c>
      <c r="B281" s="42"/>
      <c r="C281" s="41" t="str">
        <f>IF(G264&lt;=70,E272,IF(AND(G264&gt;70,G264&lt;=100),E273,IF(AND(G264&gt;100,G264&lt;150),E274,IF(AND(G264&gt;=150,G264&lt;200),E275,E276))))</f>
        <v>Muy buena</v>
      </c>
    </row>
    <row r="282" spans="1:6" ht="15.75" thickBot="1" x14ac:dyDescent="0.3"/>
    <row r="283" spans="1:6" x14ac:dyDescent="0.25">
      <c r="A283" s="745" t="s">
        <v>242</v>
      </c>
      <c r="B283" s="746"/>
      <c r="C283" s="746"/>
      <c r="D283" s="747"/>
      <c r="E283" s="310">
        <f>+C279</f>
        <v>62</v>
      </c>
      <c r="F283" s="311">
        <f>+IF(E283&gt;100,0,1)</f>
        <v>1</v>
      </c>
    </row>
    <row r="284" spans="1:6" x14ac:dyDescent="0.25">
      <c r="A284" s="748" t="s">
        <v>243</v>
      </c>
      <c r="B284" s="749"/>
      <c r="C284" s="749"/>
      <c r="D284" s="750"/>
      <c r="E284" s="228">
        <v>100</v>
      </c>
      <c r="F284" s="230">
        <f>+IF(E284&gt;100,0,1)</f>
        <v>1</v>
      </c>
    </row>
    <row r="285" spans="1:6" x14ac:dyDescent="0.25">
      <c r="A285" s="751" t="s">
        <v>244</v>
      </c>
      <c r="B285" s="752"/>
      <c r="C285" s="752"/>
      <c r="D285" s="753"/>
      <c r="E285" s="228">
        <v>24</v>
      </c>
      <c r="F285" s="230">
        <f t="shared" ref="F285:F286" si="22">+IF(E285&gt;100,0,1)</f>
        <v>1</v>
      </c>
    </row>
    <row r="286" spans="1:6" ht="15.75" thickBot="1" x14ac:dyDescent="0.3">
      <c r="A286" s="739" t="s">
        <v>245</v>
      </c>
      <c r="B286" s="740"/>
      <c r="C286" s="740"/>
      <c r="D286" s="741"/>
      <c r="E286" s="229">
        <v>50</v>
      </c>
      <c r="F286" s="231">
        <f t="shared" si="22"/>
        <v>1</v>
      </c>
    </row>
    <row r="287" spans="1:6" ht="15.75" thickBot="1" x14ac:dyDescent="0.3">
      <c r="A287" s="238"/>
      <c r="B287" s="238"/>
      <c r="C287" s="238"/>
      <c r="D287" s="317" t="s">
        <v>248</v>
      </c>
      <c r="E287" s="318">
        <f>SUM(E283:E286)</f>
        <v>236</v>
      </c>
      <c r="F287" s="318">
        <f>SUM(F283:F286)</f>
        <v>4</v>
      </c>
    </row>
    <row r="288" spans="1:6" x14ac:dyDescent="0.25">
      <c r="D288" t="s">
        <v>344</v>
      </c>
    </row>
    <row r="289" spans="1:8" ht="15.75" thickBot="1" x14ac:dyDescent="0.3"/>
    <row r="290" spans="1:8" ht="15.75" thickBot="1" x14ac:dyDescent="0.3">
      <c r="A290" s="241" t="s">
        <v>246</v>
      </c>
      <c r="B290" s="239"/>
      <c r="C290" s="239"/>
      <c r="D290" s="240"/>
      <c r="E290" s="242">
        <v>4</v>
      </c>
    </row>
    <row r="291" spans="1:8" ht="15.75" thickBot="1" x14ac:dyDescent="0.3"/>
    <row r="292" spans="1:8" ht="15.75" thickBot="1" x14ac:dyDescent="0.3">
      <c r="A292" s="742" t="s">
        <v>247</v>
      </c>
      <c r="B292" s="744"/>
      <c r="C292" s="744"/>
      <c r="D292" s="743"/>
      <c r="E292" s="319">
        <f>+IF(E290=1,(E287/1),IF(E290=2,(E287/2),IF(E290=3,(E287/3),(E287/4))))</f>
        <v>59</v>
      </c>
      <c r="F292" s="320">
        <f>+IF(AND(E292&lt;100,F283=1,F284=1,F285=1,F286=1),1,0)</f>
        <v>1</v>
      </c>
    </row>
    <row r="294" spans="1:8" x14ac:dyDescent="0.25">
      <c r="A294" s="243" t="s">
        <v>343</v>
      </c>
      <c r="B294" s="3"/>
      <c r="C294" s="3"/>
      <c r="D294" s="3"/>
      <c r="E294" s="3"/>
      <c r="F294" s="3"/>
      <c r="G294" s="3"/>
      <c r="H294" s="3"/>
    </row>
    <row r="295" spans="1:8" ht="15.75" thickBot="1" x14ac:dyDescent="0.3">
      <c r="A295" s="45"/>
      <c r="B295" s="45"/>
      <c r="C295" s="45"/>
      <c r="D295" s="45"/>
      <c r="E295" s="45"/>
      <c r="F295" s="45"/>
    </row>
    <row r="296" spans="1:8" ht="15.75" thickBot="1" x14ac:dyDescent="0.3">
      <c r="A296" s="742" t="s">
        <v>359</v>
      </c>
      <c r="B296" s="744"/>
      <c r="C296" s="744"/>
      <c r="D296" s="743"/>
      <c r="E296" s="320">
        <f>+F292</f>
        <v>1</v>
      </c>
      <c r="F296" s="45"/>
    </row>
    <row r="297" spans="1:8" ht="15.75" thickBot="1" x14ac:dyDescent="0.3"/>
    <row r="298" spans="1:8" x14ac:dyDescent="0.25">
      <c r="A298" s="745" t="s">
        <v>249</v>
      </c>
      <c r="B298" s="746"/>
      <c r="C298" s="746"/>
      <c r="D298" s="747"/>
      <c r="E298" s="311" t="s">
        <v>2</v>
      </c>
      <c r="F298" s="310">
        <v>1</v>
      </c>
    </row>
    <row r="299" spans="1:8" x14ac:dyDescent="0.25">
      <c r="A299" s="748" t="s">
        <v>250</v>
      </c>
      <c r="B299" s="749"/>
      <c r="C299" s="749"/>
      <c r="D299" s="750"/>
      <c r="E299" s="230" t="s">
        <v>2</v>
      </c>
      <c r="F299" s="228">
        <v>1</v>
      </c>
    </row>
    <row r="300" spans="1:8" x14ac:dyDescent="0.25">
      <c r="A300" s="751" t="s">
        <v>251</v>
      </c>
      <c r="B300" s="752"/>
      <c r="C300" s="752"/>
      <c r="D300" s="753"/>
      <c r="E300" s="230" t="s">
        <v>2</v>
      </c>
      <c r="F300" s="228">
        <v>1</v>
      </c>
    </row>
    <row r="301" spans="1:8" ht="15.75" thickBot="1" x14ac:dyDescent="0.3">
      <c r="A301" s="739" t="s">
        <v>252</v>
      </c>
      <c r="B301" s="740"/>
      <c r="C301" s="740"/>
      <c r="D301" s="741"/>
      <c r="E301" s="231" t="s">
        <v>2</v>
      </c>
      <c r="F301" s="229">
        <v>1</v>
      </c>
    </row>
    <row r="302" spans="1:8" ht="15.75" thickBot="1" x14ac:dyDescent="0.3">
      <c r="A302" s="238"/>
      <c r="B302" s="238"/>
      <c r="C302" s="238"/>
      <c r="D302" s="742" t="s">
        <v>248</v>
      </c>
      <c r="E302" s="743"/>
      <c r="F302" s="318">
        <f>SUM(F298:F301)</f>
        <v>4</v>
      </c>
    </row>
    <row r="303" spans="1:8" ht="15.75" thickBot="1" x14ac:dyDescent="0.3">
      <c r="D303" t="s">
        <v>344</v>
      </c>
    </row>
    <row r="304" spans="1:8" ht="15.75" thickBot="1" x14ac:dyDescent="0.3">
      <c r="A304" s="321" t="s">
        <v>246</v>
      </c>
      <c r="B304" s="322"/>
      <c r="C304" s="322"/>
      <c r="D304" s="323"/>
      <c r="E304" s="242">
        <v>4</v>
      </c>
    </row>
    <row r="305" spans="1:6" ht="15.75" thickBot="1" x14ac:dyDescent="0.3"/>
    <row r="306" spans="1:6" ht="15.75" thickBot="1" x14ac:dyDescent="0.3">
      <c r="A306" s="742" t="s">
        <v>360</v>
      </c>
      <c r="B306" s="744"/>
      <c r="C306" s="744"/>
      <c r="D306" s="743"/>
      <c r="E306" s="320">
        <f>+IF(AND(F298=1,F299=1,F300=1,F301=1,E304=4),1,IF(AND(F298=1,F299=1,F300=1,E304=3),1,IF(AND(F298=1,F299=1,E304=2),1,IF(AND(F298=1,E304=1),1,0))))</f>
        <v>1</v>
      </c>
    </row>
    <row r="307" spans="1:6" ht="15.75" thickBot="1" x14ac:dyDescent="0.3"/>
    <row r="308" spans="1:6" x14ac:dyDescent="0.25">
      <c r="A308" s="745" t="s">
        <v>254</v>
      </c>
      <c r="B308" s="746"/>
      <c r="C308" s="746"/>
      <c r="D308" s="747"/>
      <c r="E308" s="311" t="s">
        <v>2</v>
      </c>
      <c r="F308" s="310">
        <v>1</v>
      </c>
    </row>
    <row r="309" spans="1:6" x14ac:dyDescent="0.25">
      <c r="A309" s="748" t="s">
        <v>255</v>
      </c>
      <c r="B309" s="749"/>
      <c r="C309" s="749"/>
      <c r="D309" s="750"/>
      <c r="E309" s="230" t="s">
        <v>2</v>
      </c>
      <c r="F309" s="228">
        <v>1</v>
      </c>
    </row>
    <row r="310" spans="1:6" x14ac:dyDescent="0.25">
      <c r="A310" s="751" t="s">
        <v>256</v>
      </c>
      <c r="B310" s="752"/>
      <c r="C310" s="752"/>
      <c r="D310" s="753"/>
      <c r="E310" s="230" t="s">
        <v>2</v>
      </c>
      <c r="F310" s="228">
        <v>1</v>
      </c>
    </row>
    <row r="311" spans="1:6" ht="15.75" thickBot="1" x14ac:dyDescent="0.3">
      <c r="A311" s="739" t="s">
        <v>257</v>
      </c>
      <c r="B311" s="740"/>
      <c r="C311" s="740"/>
      <c r="D311" s="741"/>
      <c r="E311" s="231" t="s">
        <v>2</v>
      </c>
      <c r="F311" s="229">
        <v>1</v>
      </c>
    </row>
    <row r="312" spans="1:6" ht="15.75" thickBot="1" x14ac:dyDescent="0.3">
      <c r="A312" s="238"/>
      <c r="B312" s="238"/>
      <c r="C312" s="238"/>
      <c r="D312" s="742" t="s">
        <v>248</v>
      </c>
      <c r="E312" s="743"/>
      <c r="F312" s="318">
        <f>SUM(F308:F311)</f>
        <v>4</v>
      </c>
    </row>
    <row r="313" spans="1:6" x14ac:dyDescent="0.25">
      <c r="D313" t="s">
        <v>344</v>
      </c>
    </row>
    <row r="314" spans="1:6" ht="15.75" thickBot="1" x14ac:dyDescent="0.3"/>
    <row r="315" spans="1:6" ht="15.75" thickBot="1" x14ac:dyDescent="0.3">
      <c r="A315" s="321" t="s">
        <v>246</v>
      </c>
      <c r="B315" s="322"/>
      <c r="C315" s="322"/>
      <c r="D315" s="323"/>
      <c r="E315" s="242">
        <v>1</v>
      </c>
    </row>
    <row r="316" spans="1:6" ht="15.75" thickBot="1" x14ac:dyDescent="0.3"/>
    <row r="317" spans="1:6" ht="15.75" thickBot="1" x14ac:dyDescent="0.3">
      <c r="A317" s="742" t="s">
        <v>361</v>
      </c>
      <c r="B317" s="744"/>
      <c r="C317" s="744"/>
      <c r="D317" s="743"/>
      <c r="E317" s="320">
        <f>+IF(AND(F308=1,F309=1,F310=1,F311=1,E315=4),1,IF(AND(F308=1,F309=1,F310=1,E315=3),1,IF(AND(F308=1,F309=1,E315=2),1,IF(AND(F308=1,E315=1),1,0))))</f>
        <v>1</v>
      </c>
    </row>
    <row r="318" spans="1:6" ht="15.75" thickBot="1" x14ac:dyDescent="0.3"/>
    <row r="319" spans="1:6" x14ac:dyDescent="0.25">
      <c r="A319" s="745" t="s">
        <v>355</v>
      </c>
      <c r="B319" s="746"/>
      <c r="C319" s="746"/>
      <c r="D319" s="747"/>
      <c r="E319" s="311" t="s">
        <v>2</v>
      </c>
      <c r="F319" s="310">
        <v>1</v>
      </c>
    </row>
    <row r="320" spans="1:6" x14ac:dyDescent="0.25">
      <c r="A320" s="748" t="s">
        <v>356</v>
      </c>
      <c r="B320" s="749"/>
      <c r="C320" s="749"/>
      <c r="D320" s="750"/>
      <c r="E320" s="230" t="s">
        <v>2</v>
      </c>
      <c r="F320" s="228">
        <v>1</v>
      </c>
    </row>
    <row r="321" spans="1:6" x14ac:dyDescent="0.25">
      <c r="A321" s="751" t="s">
        <v>357</v>
      </c>
      <c r="B321" s="752"/>
      <c r="C321" s="752"/>
      <c r="D321" s="753"/>
      <c r="E321" s="230" t="s">
        <v>2</v>
      </c>
      <c r="F321" s="228">
        <v>1</v>
      </c>
    </row>
    <row r="322" spans="1:6" ht="15.75" thickBot="1" x14ac:dyDescent="0.3">
      <c r="A322" s="739" t="s">
        <v>358</v>
      </c>
      <c r="B322" s="740"/>
      <c r="C322" s="740"/>
      <c r="D322" s="741"/>
      <c r="E322" s="231" t="s">
        <v>2</v>
      </c>
      <c r="F322" s="229">
        <v>1</v>
      </c>
    </row>
    <row r="323" spans="1:6" ht="15.75" thickBot="1" x14ac:dyDescent="0.3">
      <c r="A323" s="238"/>
      <c r="B323" s="238"/>
      <c r="C323" s="238"/>
      <c r="D323" s="742" t="s">
        <v>248</v>
      </c>
      <c r="E323" s="743"/>
      <c r="F323" s="318">
        <f>SUM(F319:F322)</f>
        <v>4</v>
      </c>
    </row>
    <row r="324" spans="1:6" ht="15.75" thickBot="1" x14ac:dyDescent="0.3">
      <c r="D324" t="s">
        <v>344</v>
      </c>
    </row>
    <row r="325" spans="1:6" ht="15.75" thickBot="1" x14ac:dyDescent="0.3">
      <c r="A325" s="321" t="s">
        <v>246</v>
      </c>
      <c r="B325" s="322"/>
      <c r="C325" s="322"/>
      <c r="D325" s="323"/>
      <c r="E325" s="242">
        <v>4</v>
      </c>
    </row>
    <row r="326" spans="1:6" ht="15.75" thickBot="1" x14ac:dyDescent="0.3"/>
    <row r="327" spans="1:6" ht="15.75" thickBot="1" x14ac:dyDescent="0.3">
      <c r="A327" s="742" t="s">
        <v>363</v>
      </c>
      <c r="B327" s="744"/>
      <c r="C327" s="744"/>
      <c r="D327" s="743"/>
      <c r="E327" s="320">
        <f>+IF(AND(F319=1,F320=1,F321=1,F322=1,E325=4),1,IF(AND(F319=1,F320=1,F321=1,E325=3),1,IF(AND(F319=1,F320=1,E325=2),1,IF(AND(F319=1,E325=1),1,0))))</f>
        <v>1</v>
      </c>
    </row>
    <row r="328" spans="1:6" ht="15.75" thickBot="1" x14ac:dyDescent="0.3"/>
    <row r="329" spans="1:6" x14ac:dyDescent="0.25">
      <c r="A329" s="745" t="s">
        <v>365</v>
      </c>
      <c r="B329" s="746"/>
      <c r="C329" s="746"/>
      <c r="D329" s="747"/>
      <c r="E329" s="311" t="s">
        <v>2</v>
      </c>
      <c r="F329" s="310">
        <v>1</v>
      </c>
    </row>
    <row r="330" spans="1:6" x14ac:dyDescent="0.25">
      <c r="A330" s="748" t="s">
        <v>366</v>
      </c>
      <c r="B330" s="749"/>
      <c r="C330" s="749"/>
      <c r="D330" s="750"/>
      <c r="E330" s="230" t="s">
        <v>2</v>
      </c>
      <c r="F330" s="228">
        <v>1</v>
      </c>
    </row>
    <row r="331" spans="1:6" x14ac:dyDescent="0.25">
      <c r="A331" s="751" t="s">
        <v>367</v>
      </c>
      <c r="B331" s="752"/>
      <c r="C331" s="752"/>
      <c r="D331" s="753"/>
      <c r="E331" s="230" t="s">
        <v>2</v>
      </c>
      <c r="F331" s="228">
        <v>1</v>
      </c>
    </row>
    <row r="332" spans="1:6" ht="15.75" thickBot="1" x14ac:dyDescent="0.3">
      <c r="A332" s="739" t="s">
        <v>368</v>
      </c>
      <c r="B332" s="740"/>
      <c r="C332" s="740"/>
      <c r="D332" s="741"/>
      <c r="E332" s="231" t="s">
        <v>2</v>
      </c>
      <c r="F332" s="229">
        <v>1</v>
      </c>
    </row>
    <row r="333" spans="1:6" ht="15.75" thickBot="1" x14ac:dyDescent="0.3">
      <c r="A333" s="238"/>
      <c r="B333" s="238"/>
      <c r="C333" s="238"/>
      <c r="D333" s="742" t="s">
        <v>248</v>
      </c>
      <c r="E333" s="743"/>
      <c r="F333" s="318">
        <f>SUM(F329:F332)</f>
        <v>4</v>
      </c>
    </row>
    <row r="334" spans="1:6" x14ac:dyDescent="0.25">
      <c r="D334" t="s">
        <v>344</v>
      </c>
    </row>
    <row r="335" spans="1:6" ht="15.75" thickBot="1" x14ac:dyDescent="0.3"/>
    <row r="336" spans="1:6" ht="15.75" thickBot="1" x14ac:dyDescent="0.3">
      <c r="A336" s="321" t="s">
        <v>246</v>
      </c>
      <c r="B336" s="322"/>
      <c r="C336" s="322"/>
      <c r="D336" s="323"/>
      <c r="E336" s="242">
        <v>1</v>
      </c>
    </row>
    <row r="337" spans="1:6" ht="15.75" thickBot="1" x14ac:dyDescent="0.3"/>
    <row r="338" spans="1:6" ht="15.75" thickBot="1" x14ac:dyDescent="0.3">
      <c r="A338" s="742" t="s">
        <v>364</v>
      </c>
      <c r="B338" s="744"/>
      <c r="C338" s="744"/>
      <c r="D338" s="743"/>
      <c r="E338" s="320">
        <f>+IF(AND(F329=1,F330=1,F331=1,F332=1,E336=4),1,IF(AND(F329=1,F330=1,F331=1,E336=3),1,IF(AND(F329=1,F330=1,E336=2),1,IF(AND(F329=1,E336=1),1,0))))</f>
        <v>1</v>
      </c>
    </row>
    <row r="339" spans="1:6" ht="15.75" thickBot="1" x14ac:dyDescent="0.3">
      <c r="A339" s="45"/>
    </row>
    <row r="340" spans="1:6" x14ac:dyDescent="0.25">
      <c r="A340" s="745" t="s">
        <v>370</v>
      </c>
      <c r="B340" s="746"/>
      <c r="C340" s="746"/>
      <c r="D340" s="747"/>
      <c r="E340" s="311" t="s">
        <v>2</v>
      </c>
      <c r="F340" s="310">
        <v>1</v>
      </c>
    </row>
    <row r="341" spans="1:6" x14ac:dyDescent="0.25">
      <c r="A341" s="748" t="s">
        <v>371</v>
      </c>
      <c r="B341" s="749"/>
      <c r="C341" s="749"/>
      <c r="D341" s="750"/>
      <c r="E341" s="230" t="s">
        <v>2</v>
      </c>
      <c r="F341" s="228">
        <v>1</v>
      </c>
    </row>
    <row r="342" spans="1:6" x14ac:dyDescent="0.25">
      <c r="A342" s="751" t="s">
        <v>372</v>
      </c>
      <c r="B342" s="752"/>
      <c r="C342" s="752"/>
      <c r="D342" s="753"/>
      <c r="E342" s="230" t="s">
        <v>2</v>
      </c>
      <c r="F342" s="228">
        <v>1</v>
      </c>
    </row>
    <row r="343" spans="1:6" ht="15.75" thickBot="1" x14ac:dyDescent="0.3">
      <c r="A343" s="739" t="s">
        <v>373</v>
      </c>
      <c r="B343" s="740"/>
      <c r="C343" s="740"/>
      <c r="D343" s="741"/>
      <c r="E343" s="231" t="s">
        <v>2</v>
      </c>
      <c r="F343" s="229">
        <v>1</v>
      </c>
    </row>
    <row r="344" spans="1:6" ht="15.75" thickBot="1" x14ac:dyDescent="0.3">
      <c r="A344" s="238"/>
      <c r="B344" s="238"/>
      <c r="C344" s="238"/>
      <c r="D344" s="742" t="s">
        <v>248</v>
      </c>
      <c r="E344" s="743"/>
      <c r="F344" s="318">
        <f>SUM(F340:F343)</f>
        <v>4</v>
      </c>
    </row>
    <row r="345" spans="1:6" ht="15.75" thickBot="1" x14ac:dyDescent="0.3">
      <c r="D345" t="s">
        <v>344</v>
      </c>
    </row>
    <row r="346" spans="1:6" ht="15.75" thickBot="1" x14ac:dyDescent="0.3">
      <c r="A346" s="321" t="s">
        <v>246</v>
      </c>
      <c r="B346" s="322"/>
      <c r="C346" s="322"/>
      <c r="D346" s="323"/>
      <c r="E346" s="242">
        <v>4</v>
      </c>
    </row>
    <row r="347" spans="1:6" ht="15.75" thickBot="1" x14ac:dyDescent="0.3"/>
    <row r="348" spans="1:6" ht="15.75" thickBot="1" x14ac:dyDescent="0.3">
      <c r="A348" s="742" t="s">
        <v>369</v>
      </c>
      <c r="B348" s="744"/>
      <c r="C348" s="744"/>
      <c r="D348" s="743"/>
      <c r="E348" s="320">
        <f>+IF(AND(F340=1,F341=1,F342=1,F343=1,E346=4),1,IF(AND(F340=1,F341=1,F342=1,E346=3),1,IF(AND(F340=1,F341=1,E346=2),1,IF(AND(F340=1,E346=1),1,0))))</f>
        <v>1</v>
      </c>
    </row>
    <row r="349" spans="1:6" ht="15.75" thickBot="1" x14ac:dyDescent="0.3"/>
    <row r="350" spans="1:6" s="379" customFormat="1" x14ac:dyDescent="0.25">
      <c r="A350" s="745" t="s">
        <v>448</v>
      </c>
      <c r="B350" s="746"/>
      <c r="C350" s="746"/>
      <c r="D350" s="747"/>
      <c r="E350" s="678" t="s">
        <v>2</v>
      </c>
      <c r="F350" s="677">
        <v>1</v>
      </c>
    </row>
    <row r="351" spans="1:6" s="379" customFormat="1" x14ac:dyDescent="0.25">
      <c r="A351" s="748" t="s">
        <v>451</v>
      </c>
      <c r="B351" s="749"/>
      <c r="C351" s="749"/>
      <c r="D351" s="750"/>
      <c r="E351" s="608" t="s">
        <v>2</v>
      </c>
      <c r="F351" s="606">
        <v>1</v>
      </c>
    </row>
    <row r="352" spans="1:6" s="379" customFormat="1" x14ac:dyDescent="0.25">
      <c r="A352" s="751" t="s">
        <v>449</v>
      </c>
      <c r="B352" s="752"/>
      <c r="C352" s="752"/>
      <c r="D352" s="753"/>
      <c r="E352" s="608" t="s">
        <v>2</v>
      </c>
      <c r="F352" s="606">
        <v>1</v>
      </c>
    </row>
    <row r="353" spans="1:6" s="379" customFormat="1" ht="15.75" thickBot="1" x14ac:dyDescent="0.3">
      <c r="A353" s="739" t="s">
        <v>450</v>
      </c>
      <c r="B353" s="740"/>
      <c r="C353" s="740"/>
      <c r="D353" s="741"/>
      <c r="E353" s="609" t="s">
        <v>2</v>
      </c>
      <c r="F353" s="607">
        <v>1</v>
      </c>
    </row>
    <row r="354" spans="1:6" s="379" customFormat="1" ht="15.75" thickBot="1" x14ac:dyDescent="0.3">
      <c r="A354" s="616"/>
      <c r="B354" s="616"/>
      <c r="C354" s="616"/>
      <c r="D354" s="742" t="s">
        <v>248</v>
      </c>
      <c r="E354" s="743"/>
      <c r="F354" s="685">
        <f>SUM(F350:F353)</f>
        <v>4</v>
      </c>
    </row>
    <row r="355" spans="1:6" s="379" customFormat="1" x14ac:dyDescent="0.25">
      <c r="D355" s="379" t="s">
        <v>344</v>
      </c>
    </row>
    <row r="356" spans="1:6" s="379" customFormat="1" ht="15.75" thickBot="1" x14ac:dyDescent="0.3"/>
    <row r="357" spans="1:6" s="379" customFormat="1" ht="15.75" thickBot="1" x14ac:dyDescent="0.3">
      <c r="A357" s="688" t="s">
        <v>246</v>
      </c>
      <c r="B357" s="689"/>
      <c r="C357" s="689"/>
      <c r="D357" s="690"/>
      <c r="E357" s="620">
        <v>1</v>
      </c>
    </row>
    <row r="358" spans="1:6" s="379" customFormat="1" ht="15.75" thickBot="1" x14ac:dyDescent="0.3"/>
    <row r="359" spans="1:6" s="379" customFormat="1" ht="15.75" thickBot="1" x14ac:dyDescent="0.3">
      <c r="A359" s="742" t="s">
        <v>447</v>
      </c>
      <c r="B359" s="744"/>
      <c r="C359" s="744"/>
      <c r="D359" s="743"/>
      <c r="E359" s="687">
        <f>+IF(AND(F350=1,F351=1,F352=1,F353=1,E357=4),1,IF(AND(F350=1,F351=1,F352=1,E357=3),1,IF(AND(F350=1,F351=1,E357=2),1,IF(AND(F350=1,E357=1),1,0))))</f>
        <v>1</v>
      </c>
    </row>
    <row r="360" spans="1:6" s="379" customFormat="1" x14ac:dyDescent="0.25"/>
    <row r="361" spans="1:6" s="379" customFormat="1" ht="15.75" thickBot="1" x14ac:dyDescent="0.3"/>
    <row r="362" spans="1:6" x14ac:dyDescent="0.25">
      <c r="A362" s="745" t="s">
        <v>375</v>
      </c>
      <c r="B362" s="746"/>
      <c r="C362" s="746"/>
      <c r="D362" s="747"/>
      <c r="E362" s="311" t="s">
        <v>2</v>
      </c>
      <c r="F362" s="310">
        <v>1</v>
      </c>
    </row>
    <row r="363" spans="1:6" x14ac:dyDescent="0.25">
      <c r="A363" s="748" t="s">
        <v>376</v>
      </c>
      <c r="B363" s="749"/>
      <c r="C363" s="749"/>
      <c r="D363" s="750"/>
      <c r="E363" s="230" t="s">
        <v>2</v>
      </c>
      <c r="F363" s="228">
        <v>1</v>
      </c>
    </row>
    <row r="364" spans="1:6" x14ac:dyDescent="0.25">
      <c r="A364" s="751" t="s">
        <v>377</v>
      </c>
      <c r="B364" s="752"/>
      <c r="C364" s="752"/>
      <c r="D364" s="753"/>
      <c r="E364" s="230" t="s">
        <v>2</v>
      </c>
      <c r="F364" s="228">
        <v>1</v>
      </c>
    </row>
    <row r="365" spans="1:6" ht="15.75" thickBot="1" x14ac:dyDescent="0.3">
      <c r="A365" s="739" t="s">
        <v>378</v>
      </c>
      <c r="B365" s="740"/>
      <c r="C365" s="740"/>
      <c r="D365" s="741"/>
      <c r="E365" s="231" t="s">
        <v>2</v>
      </c>
      <c r="F365" s="229">
        <v>1</v>
      </c>
    </row>
    <row r="366" spans="1:6" ht="15.75" thickBot="1" x14ac:dyDescent="0.3">
      <c r="A366" s="238"/>
      <c r="B366" s="238"/>
      <c r="C366" s="238"/>
      <c r="D366" s="742" t="s">
        <v>248</v>
      </c>
      <c r="E366" s="743"/>
      <c r="F366" s="318">
        <f>SUM(F362:F365)</f>
        <v>4</v>
      </c>
    </row>
    <row r="367" spans="1:6" x14ac:dyDescent="0.25">
      <c r="D367" t="s">
        <v>344</v>
      </c>
    </row>
    <row r="368" spans="1:6" ht="15.75" thickBot="1" x14ac:dyDescent="0.3"/>
    <row r="369" spans="1:6" ht="15.75" thickBot="1" x14ac:dyDescent="0.3">
      <c r="A369" s="321" t="s">
        <v>246</v>
      </c>
      <c r="B369" s="322"/>
      <c r="C369" s="322"/>
      <c r="D369" s="323"/>
      <c r="E369" s="242">
        <v>1</v>
      </c>
    </row>
    <row r="370" spans="1:6" ht="15.75" thickBot="1" x14ac:dyDescent="0.3"/>
    <row r="371" spans="1:6" ht="15.75" thickBot="1" x14ac:dyDescent="0.3">
      <c r="A371" s="742" t="s">
        <v>452</v>
      </c>
      <c r="B371" s="744"/>
      <c r="C371" s="744"/>
      <c r="D371" s="743"/>
      <c r="E371" s="320">
        <f>+IF(AND(F362=1,F363=1,F364=1,F365=1,E369=4),1,IF(AND(F362=1,F363=1,F364=1,E369=3),1,IF(AND(F362=1,F363=1,E369=2),1,IF(AND(F362=1,E369=1),1,0))))</f>
        <v>1</v>
      </c>
    </row>
    <row r="372" spans="1:6" ht="15.75" thickBot="1" x14ac:dyDescent="0.3"/>
    <row r="373" spans="1:6" x14ac:dyDescent="0.25">
      <c r="A373" s="745" t="s">
        <v>379</v>
      </c>
      <c r="B373" s="746"/>
      <c r="C373" s="746"/>
      <c r="D373" s="747"/>
      <c r="E373" s="311" t="s">
        <v>2</v>
      </c>
      <c r="F373" s="310">
        <v>1</v>
      </c>
    </row>
    <row r="374" spans="1:6" x14ac:dyDescent="0.25">
      <c r="A374" s="748" t="s">
        <v>380</v>
      </c>
      <c r="B374" s="749"/>
      <c r="C374" s="749"/>
      <c r="D374" s="750"/>
      <c r="E374" s="230" t="s">
        <v>2</v>
      </c>
      <c r="F374" s="228">
        <v>1</v>
      </c>
    </row>
    <row r="375" spans="1:6" x14ac:dyDescent="0.25">
      <c r="A375" s="751" t="s">
        <v>381</v>
      </c>
      <c r="B375" s="752"/>
      <c r="C375" s="752"/>
      <c r="D375" s="753"/>
      <c r="E375" s="230" t="s">
        <v>2</v>
      </c>
      <c r="F375" s="228">
        <v>1</v>
      </c>
    </row>
    <row r="376" spans="1:6" ht="15.75" thickBot="1" x14ac:dyDescent="0.3">
      <c r="A376" s="739" t="s">
        <v>382</v>
      </c>
      <c r="B376" s="740"/>
      <c r="C376" s="740"/>
      <c r="D376" s="741"/>
      <c r="E376" s="231" t="s">
        <v>2</v>
      </c>
      <c r="F376" s="229">
        <v>1</v>
      </c>
    </row>
    <row r="377" spans="1:6" ht="15.75" thickBot="1" x14ac:dyDescent="0.3">
      <c r="A377" s="238"/>
      <c r="B377" s="238"/>
      <c r="C377" s="238"/>
      <c r="D377" s="742" t="s">
        <v>248</v>
      </c>
      <c r="E377" s="743"/>
      <c r="F377" s="318">
        <f>SUM(F373:F376)</f>
        <v>4</v>
      </c>
    </row>
    <row r="378" spans="1:6" ht="15.75" thickBot="1" x14ac:dyDescent="0.3">
      <c r="D378" t="s">
        <v>344</v>
      </c>
    </row>
    <row r="379" spans="1:6" ht="15.75" thickBot="1" x14ac:dyDescent="0.3">
      <c r="A379" s="321" t="s">
        <v>246</v>
      </c>
      <c r="B379" s="322"/>
      <c r="C379" s="322"/>
      <c r="D379" s="323"/>
      <c r="E379" s="242">
        <v>4</v>
      </c>
    </row>
    <row r="380" spans="1:6" ht="15.75" thickBot="1" x14ac:dyDescent="0.3"/>
    <row r="381" spans="1:6" ht="15.75" thickBot="1" x14ac:dyDescent="0.3">
      <c r="A381" s="742" t="s">
        <v>453</v>
      </c>
      <c r="B381" s="744"/>
      <c r="C381" s="744"/>
      <c r="D381" s="743"/>
      <c r="E381" s="320">
        <f>+IF(AND(F373=1,F374=1,F375=1,F376=1,E379=4),1,IF(AND(F373=1,F374=1,F375=1,E379=3),1,IF(AND(F373=1,F374=1,E379=2),1,IF(AND(F373=1,E379=1),1,0))))</f>
        <v>1</v>
      </c>
    </row>
    <row r="383" spans="1:6" hidden="1" x14ac:dyDescent="0.25">
      <c r="A383" s="745" t="s">
        <v>385</v>
      </c>
      <c r="B383" s="746"/>
      <c r="C383" s="746"/>
      <c r="D383" s="747"/>
      <c r="E383" s="311" t="s">
        <v>2</v>
      </c>
      <c r="F383" s="310">
        <v>1</v>
      </c>
    </row>
    <row r="384" spans="1:6" hidden="1" x14ac:dyDescent="0.25">
      <c r="A384" s="748" t="s">
        <v>386</v>
      </c>
      <c r="B384" s="749"/>
      <c r="C384" s="749"/>
      <c r="D384" s="750"/>
      <c r="E384" s="230" t="s">
        <v>2</v>
      </c>
      <c r="F384" s="228">
        <v>1</v>
      </c>
    </row>
    <row r="385" spans="1:9" hidden="1" x14ac:dyDescent="0.25">
      <c r="A385" s="751" t="s">
        <v>387</v>
      </c>
      <c r="B385" s="752"/>
      <c r="C385" s="752"/>
      <c r="D385" s="753"/>
      <c r="E385" s="230" t="s">
        <v>2</v>
      </c>
      <c r="F385" s="228">
        <v>1</v>
      </c>
    </row>
    <row r="386" spans="1:9" ht="15.75" hidden="1" thickBot="1" x14ac:dyDescent="0.3">
      <c r="A386" s="739" t="s">
        <v>388</v>
      </c>
      <c r="B386" s="740"/>
      <c r="C386" s="740"/>
      <c r="D386" s="741"/>
      <c r="E386" s="231" t="s">
        <v>2</v>
      </c>
      <c r="F386" s="229">
        <v>1</v>
      </c>
    </row>
    <row r="387" spans="1:9" ht="15.75" hidden="1" thickBot="1" x14ac:dyDescent="0.3">
      <c r="A387" s="238"/>
      <c r="B387" s="238"/>
      <c r="C387" s="238"/>
      <c r="D387" s="742" t="s">
        <v>248</v>
      </c>
      <c r="E387" s="743"/>
      <c r="F387" s="318">
        <f>SUM(F383:F386)</f>
        <v>4</v>
      </c>
    </row>
    <row r="388" spans="1:9" hidden="1" x14ac:dyDescent="0.25">
      <c r="D388" t="s">
        <v>344</v>
      </c>
    </row>
    <row r="389" spans="1:9" ht="15.75" hidden="1" thickBot="1" x14ac:dyDescent="0.3"/>
    <row r="390" spans="1:9" ht="15.75" hidden="1" thickBot="1" x14ac:dyDescent="0.3">
      <c r="A390" s="321" t="s">
        <v>246</v>
      </c>
      <c r="B390" s="322"/>
      <c r="C390" s="322"/>
      <c r="D390" s="323"/>
      <c r="E390" s="242">
        <v>1</v>
      </c>
    </row>
    <row r="391" spans="1:9" ht="12.75" hidden="1" customHeight="1" thickBot="1" x14ac:dyDescent="0.3"/>
    <row r="392" spans="1:9" ht="15.75" hidden="1" thickBot="1" x14ac:dyDescent="0.3">
      <c r="A392" s="742" t="s">
        <v>454</v>
      </c>
      <c r="B392" s="744"/>
      <c r="C392" s="744"/>
      <c r="D392" s="743"/>
      <c r="E392" s="320">
        <f>+IF(AND(F383=1,F384=1,F385=1,F386=1,E390=4),1,IF(AND(F383=1,F384=1,F385=1,E390=3),1,IF(AND(F383=1,F384=1,E390=2),1,IF(AND(F383=1,E390=1),1,0))))</f>
        <v>1</v>
      </c>
    </row>
    <row r="393" spans="1:9" ht="15.75" thickBot="1" x14ac:dyDescent="0.3">
      <c r="I393" s="379"/>
    </row>
    <row r="394" spans="1:9" x14ac:dyDescent="0.25">
      <c r="A394" s="745" t="s">
        <v>390</v>
      </c>
      <c r="B394" s="746"/>
      <c r="C394" s="746"/>
      <c r="D394" s="747"/>
      <c r="E394" s="311" t="s">
        <v>2</v>
      </c>
      <c r="F394" s="310">
        <v>1</v>
      </c>
    </row>
    <row r="395" spans="1:9" x14ac:dyDescent="0.25">
      <c r="A395" s="748" t="s">
        <v>391</v>
      </c>
      <c r="B395" s="749"/>
      <c r="C395" s="749"/>
      <c r="D395" s="750"/>
      <c r="E395" s="230" t="s">
        <v>2</v>
      </c>
      <c r="F395" s="228">
        <v>1</v>
      </c>
    </row>
    <row r="396" spans="1:9" x14ac:dyDescent="0.25">
      <c r="A396" s="751" t="s">
        <v>392</v>
      </c>
      <c r="B396" s="752"/>
      <c r="C396" s="752"/>
      <c r="D396" s="753"/>
      <c r="E396" s="230" t="s">
        <v>2</v>
      </c>
      <c r="F396" s="228">
        <v>1</v>
      </c>
    </row>
    <row r="397" spans="1:9" ht="15.75" thickBot="1" x14ac:dyDescent="0.3">
      <c r="A397" s="739" t="s">
        <v>393</v>
      </c>
      <c r="B397" s="740"/>
      <c r="C397" s="740"/>
      <c r="D397" s="741"/>
      <c r="E397" s="231" t="s">
        <v>2</v>
      </c>
      <c r="F397" s="229">
        <v>1</v>
      </c>
    </row>
    <row r="398" spans="1:9" ht="15.75" thickBot="1" x14ac:dyDescent="0.3">
      <c r="A398" s="238"/>
      <c r="B398" s="238"/>
      <c r="C398" s="238"/>
      <c r="D398" s="742" t="s">
        <v>248</v>
      </c>
      <c r="E398" s="743"/>
      <c r="F398" s="318">
        <f>SUM(F394:F397)</f>
        <v>4</v>
      </c>
    </row>
    <row r="399" spans="1:9" ht="15.75" thickBot="1" x14ac:dyDescent="0.3">
      <c r="D399" t="s">
        <v>344</v>
      </c>
    </row>
    <row r="400" spans="1:9" ht="15.75" thickBot="1" x14ac:dyDescent="0.3">
      <c r="A400" s="321" t="s">
        <v>246</v>
      </c>
      <c r="B400" s="322"/>
      <c r="C400" s="322"/>
      <c r="D400" s="323"/>
      <c r="E400" s="242">
        <v>4</v>
      </c>
    </row>
    <row r="401" spans="1:18" ht="15.75" thickBot="1" x14ac:dyDescent="0.3"/>
    <row r="402" spans="1:18" ht="15.75" thickBot="1" x14ac:dyDescent="0.3">
      <c r="A402" s="742" t="s">
        <v>389</v>
      </c>
      <c r="B402" s="744"/>
      <c r="C402" s="744"/>
      <c r="D402" s="743"/>
      <c r="E402" s="320">
        <f>+IF(AND(F394=1,F395=1,F396=1,F397=1,E400=4),1,IF(AND(F394=1,F395=1,F396=1,E400=3),1,IF(AND(F394=1,F395=1,E400=2),1,IF(AND(F394=1,E400=1),1,0))))</f>
        <v>1</v>
      </c>
    </row>
    <row r="403" spans="1:18" ht="15.75" thickBot="1" x14ac:dyDescent="0.3"/>
    <row r="404" spans="1:18" x14ac:dyDescent="0.25">
      <c r="A404" s="745" t="s">
        <v>395</v>
      </c>
      <c r="B404" s="746"/>
      <c r="C404" s="746"/>
      <c r="D404" s="747"/>
      <c r="E404" s="311" t="s">
        <v>2</v>
      </c>
      <c r="F404" s="310">
        <v>1</v>
      </c>
    </row>
    <row r="405" spans="1:18" x14ac:dyDescent="0.25">
      <c r="A405" s="748" t="s">
        <v>396</v>
      </c>
      <c r="B405" s="749"/>
      <c r="C405" s="749"/>
      <c r="D405" s="750"/>
      <c r="E405" s="230" t="s">
        <v>2</v>
      </c>
      <c r="F405" s="228">
        <v>1</v>
      </c>
    </row>
    <row r="406" spans="1:18" x14ac:dyDescent="0.25">
      <c r="A406" s="751" t="s">
        <v>397</v>
      </c>
      <c r="B406" s="752"/>
      <c r="C406" s="752"/>
      <c r="D406" s="753"/>
      <c r="E406" s="230" t="s">
        <v>2</v>
      </c>
      <c r="F406" s="228">
        <v>1</v>
      </c>
    </row>
    <row r="407" spans="1:18" ht="15.75" thickBot="1" x14ac:dyDescent="0.3">
      <c r="A407" s="739" t="s">
        <v>398</v>
      </c>
      <c r="B407" s="740"/>
      <c r="C407" s="740"/>
      <c r="D407" s="741"/>
      <c r="E407" s="231" t="s">
        <v>2</v>
      </c>
      <c r="F407" s="229">
        <v>1</v>
      </c>
    </row>
    <row r="408" spans="1:18" ht="15.75" thickBot="1" x14ac:dyDescent="0.3">
      <c r="A408" s="238"/>
      <c r="B408" s="238"/>
      <c r="C408" s="238"/>
      <c r="D408" s="742" t="s">
        <v>248</v>
      </c>
      <c r="E408" s="743"/>
      <c r="F408" s="318">
        <f>SUM(F404:F407)</f>
        <v>4</v>
      </c>
    </row>
    <row r="409" spans="1:18" x14ac:dyDescent="0.25">
      <c r="D409" t="s">
        <v>344</v>
      </c>
    </row>
    <row r="410" spans="1:18" ht="15.75" thickBot="1" x14ac:dyDescent="0.3"/>
    <row r="411" spans="1:18" ht="15.75" thickBot="1" x14ac:dyDescent="0.3">
      <c r="A411" s="321" t="s">
        <v>246</v>
      </c>
      <c r="B411" s="322"/>
      <c r="C411" s="322"/>
      <c r="D411" s="323"/>
      <c r="E411" s="242">
        <v>1</v>
      </c>
    </row>
    <row r="412" spans="1:18" ht="15.75" thickBot="1" x14ac:dyDescent="0.3"/>
    <row r="413" spans="1:18" ht="15.75" thickBot="1" x14ac:dyDescent="0.3">
      <c r="A413" s="742" t="s">
        <v>394</v>
      </c>
      <c r="B413" s="744"/>
      <c r="C413" s="744"/>
      <c r="D413" s="743"/>
      <c r="E413" s="320">
        <f>+IF(AND(F404=1,F405=1,F406=1,F407=1,E411=4),1,IF(AND(F404=1,F405=1,F406=1,E411=3),1,IF(AND(F404=1,F405=1,E411=2),1,IF(AND(F404=1,E411=1),1,0))))</f>
        <v>1</v>
      </c>
    </row>
    <row r="415" spans="1:18" ht="15.75" thickBot="1" x14ac:dyDescent="0.3"/>
    <row r="416" spans="1:18" ht="15.75" thickBot="1" x14ac:dyDescent="0.3">
      <c r="A416" s="4" t="s">
        <v>177</v>
      </c>
      <c r="B416" s="5"/>
      <c r="C416" s="5"/>
      <c r="D416" s="5"/>
      <c r="E416" s="51"/>
      <c r="F416" s="5"/>
      <c r="G416" s="5"/>
      <c r="H416" s="5"/>
      <c r="I416" s="5"/>
      <c r="J416" s="5"/>
      <c r="K416" s="334" t="s">
        <v>1</v>
      </c>
      <c r="L416" s="329" t="s">
        <v>172</v>
      </c>
      <c r="M416" s="353" t="s">
        <v>1</v>
      </c>
      <c r="N416" s="353" t="s">
        <v>171</v>
      </c>
      <c r="O416" s="353" t="s">
        <v>173</v>
      </c>
      <c r="P416" s="122" t="s">
        <v>170</v>
      </c>
      <c r="Q416" s="808" t="s">
        <v>176</v>
      </c>
      <c r="R416" s="737"/>
    </row>
    <row r="417" spans="1:36" x14ac:dyDescent="0.25">
      <c r="A417" s="7"/>
      <c r="B417" s="8"/>
      <c r="C417" s="8"/>
      <c r="D417" s="8"/>
      <c r="E417" s="201" t="s">
        <v>362</v>
      </c>
      <c r="F417" s="56" t="s">
        <v>258</v>
      </c>
      <c r="G417" s="59"/>
      <c r="H417" s="60"/>
      <c r="I417" s="61"/>
      <c r="J417" s="83"/>
      <c r="K417" s="333" t="s">
        <v>2</v>
      </c>
      <c r="L417" s="326">
        <v>5</v>
      </c>
      <c r="M417" s="343">
        <f>$E$296</f>
        <v>1</v>
      </c>
      <c r="N417" s="166">
        <f>+L417*M417</f>
        <v>5</v>
      </c>
      <c r="O417" s="115">
        <v>1</v>
      </c>
      <c r="P417" s="116">
        <f>+L417*O417</f>
        <v>5</v>
      </c>
      <c r="Q417" s="8"/>
      <c r="R417" s="10"/>
    </row>
    <row r="418" spans="1:36" x14ac:dyDescent="0.25">
      <c r="A418" s="7"/>
      <c r="B418" s="8"/>
      <c r="C418" s="8"/>
      <c r="D418" s="8"/>
      <c r="E418" s="202" t="s">
        <v>345</v>
      </c>
      <c r="F418" s="719" t="s">
        <v>253</v>
      </c>
      <c r="G418" s="720"/>
      <c r="H418" s="720"/>
      <c r="I418" s="721"/>
      <c r="J418" s="84"/>
      <c r="K418" s="330" t="s">
        <v>2</v>
      </c>
      <c r="L418" s="327">
        <v>1</v>
      </c>
      <c r="M418" s="344">
        <f>$E$306</f>
        <v>1</v>
      </c>
      <c r="N418" s="167">
        <f t="shared" ref="N418:N427" si="23">+L418*M418</f>
        <v>1</v>
      </c>
      <c r="O418" s="30">
        <v>1</v>
      </c>
      <c r="P418" s="89">
        <f t="shared" ref="P418:P427" si="24">+L418*O418</f>
        <v>1</v>
      </c>
      <c r="Q418" s="8"/>
      <c r="R418" s="10"/>
    </row>
    <row r="419" spans="1:36" x14ac:dyDescent="0.25">
      <c r="A419" s="7"/>
      <c r="B419" s="8"/>
      <c r="C419" s="8"/>
      <c r="D419" s="8"/>
      <c r="E419" s="201" t="s">
        <v>346</v>
      </c>
      <c r="F419" s="56" t="s">
        <v>259</v>
      </c>
      <c r="G419" s="59"/>
      <c r="H419" s="60"/>
      <c r="I419" s="61"/>
      <c r="J419" s="83"/>
      <c r="K419" s="330" t="s">
        <v>2</v>
      </c>
      <c r="L419" s="327">
        <v>4</v>
      </c>
      <c r="M419" s="344">
        <f>$E$317</f>
        <v>1</v>
      </c>
      <c r="N419" s="167">
        <f t="shared" si="23"/>
        <v>4</v>
      </c>
      <c r="O419" s="30">
        <v>1</v>
      </c>
      <c r="P419" s="89">
        <f t="shared" si="24"/>
        <v>4</v>
      </c>
      <c r="Q419" s="8"/>
      <c r="R419" s="10"/>
    </row>
    <row r="420" spans="1:36" x14ac:dyDescent="0.25">
      <c r="A420" s="11"/>
      <c r="B420" s="8"/>
      <c r="C420" s="8"/>
      <c r="D420" s="8"/>
      <c r="E420" s="202" t="s">
        <v>349</v>
      </c>
      <c r="F420" s="719" t="s">
        <v>117</v>
      </c>
      <c r="G420" s="720"/>
      <c r="H420" s="720"/>
      <c r="I420" s="721"/>
      <c r="J420" s="84"/>
      <c r="K420" s="330" t="s">
        <v>2</v>
      </c>
      <c r="L420" s="327">
        <v>5</v>
      </c>
      <c r="M420" s="344">
        <f>$E$327</f>
        <v>1</v>
      </c>
      <c r="N420" s="167">
        <f t="shared" si="23"/>
        <v>5</v>
      </c>
      <c r="O420" s="30">
        <v>1</v>
      </c>
      <c r="P420" s="89">
        <f t="shared" si="24"/>
        <v>5</v>
      </c>
      <c r="Q420" s="8"/>
      <c r="R420" s="10"/>
    </row>
    <row r="421" spans="1:36" x14ac:dyDescent="0.25">
      <c r="A421" s="11"/>
      <c r="B421" s="8"/>
      <c r="C421" s="8"/>
      <c r="D421" s="8"/>
      <c r="E421" s="201" t="s">
        <v>347</v>
      </c>
      <c r="F421" s="56" t="s">
        <v>146</v>
      </c>
      <c r="G421" s="59"/>
      <c r="H421" s="60"/>
      <c r="I421" s="61"/>
      <c r="J421" s="83"/>
      <c r="K421" s="330" t="s">
        <v>2</v>
      </c>
      <c r="L421" s="327">
        <v>3</v>
      </c>
      <c r="M421" s="344">
        <f>$E$338</f>
        <v>1</v>
      </c>
      <c r="N421" s="167">
        <f t="shared" si="23"/>
        <v>3</v>
      </c>
      <c r="O421" s="30">
        <v>1</v>
      </c>
      <c r="P421" s="89">
        <f t="shared" si="24"/>
        <v>3</v>
      </c>
      <c r="Q421" s="8"/>
      <c r="R421" s="10"/>
    </row>
    <row r="422" spans="1:36" x14ac:dyDescent="0.25">
      <c r="A422" s="11"/>
      <c r="B422" s="8"/>
      <c r="C422" s="8"/>
      <c r="D422" s="8"/>
      <c r="E422" s="202" t="s">
        <v>348</v>
      </c>
      <c r="F422" s="719" t="s">
        <v>120</v>
      </c>
      <c r="G422" s="720"/>
      <c r="H422" s="720"/>
      <c r="I422" s="721"/>
      <c r="J422" s="84"/>
      <c r="K422" s="330" t="s">
        <v>2</v>
      </c>
      <c r="L422" s="327">
        <v>3</v>
      </c>
      <c r="M422" s="344">
        <f>$E$348</f>
        <v>1</v>
      </c>
      <c r="N422" s="167">
        <f t="shared" si="23"/>
        <v>3</v>
      </c>
      <c r="O422" s="30">
        <v>1</v>
      </c>
      <c r="P422" s="89">
        <f t="shared" si="24"/>
        <v>3</v>
      </c>
      <c r="Q422" s="787" t="s">
        <v>176</v>
      </c>
      <c r="R422" s="862"/>
    </row>
    <row r="423" spans="1:36" x14ac:dyDescent="0.25">
      <c r="A423" s="11"/>
      <c r="B423" s="8"/>
      <c r="C423" s="8"/>
      <c r="D423" s="8"/>
      <c r="E423" s="201" t="s">
        <v>350</v>
      </c>
      <c r="F423" s="56" t="s">
        <v>268</v>
      </c>
      <c r="G423" s="59"/>
      <c r="H423" s="60"/>
      <c r="I423" s="61"/>
      <c r="J423" s="83"/>
      <c r="K423" s="330" t="s">
        <v>2</v>
      </c>
      <c r="L423" s="327">
        <v>3</v>
      </c>
      <c r="M423" s="344">
        <f>$E$371</f>
        <v>1</v>
      </c>
      <c r="N423" s="167">
        <f t="shared" si="23"/>
        <v>3</v>
      </c>
      <c r="O423" s="30">
        <v>1</v>
      </c>
      <c r="P423" s="89">
        <f t="shared" si="24"/>
        <v>3</v>
      </c>
      <c r="Q423" s="328">
        <f>+N428/P428*10</f>
        <v>10</v>
      </c>
      <c r="R423" s="245" t="str">
        <f>+IF(Q423&lt;7,"INACEPTABLE","ACEPTABLE")</f>
        <v>ACEPTABLE</v>
      </c>
    </row>
    <row r="424" spans="1:36" s="379" customFormat="1" x14ac:dyDescent="0.25">
      <c r="A424" s="390"/>
      <c r="B424" s="387"/>
      <c r="C424" s="387"/>
      <c r="D424" s="387"/>
      <c r="E424" s="580" t="s">
        <v>351</v>
      </c>
      <c r="F424" s="719" t="s">
        <v>266</v>
      </c>
      <c r="G424" s="720"/>
      <c r="H424" s="720"/>
      <c r="I424" s="721"/>
      <c r="J424" s="461"/>
      <c r="K424" s="695" t="s">
        <v>2</v>
      </c>
      <c r="L424" s="692">
        <v>3</v>
      </c>
      <c r="M424" s="456">
        <f>$E$359</f>
        <v>1</v>
      </c>
      <c r="N424" s="545"/>
      <c r="O424" s="409"/>
      <c r="P424" s="466"/>
      <c r="Q424" s="432"/>
      <c r="R424" s="621"/>
    </row>
    <row r="425" spans="1:36" x14ac:dyDescent="0.25">
      <c r="A425" s="11"/>
      <c r="B425" s="8"/>
      <c r="C425" s="8"/>
      <c r="D425" s="8"/>
      <c r="E425" s="579" t="s">
        <v>352</v>
      </c>
      <c r="F425" s="434" t="s">
        <v>147</v>
      </c>
      <c r="G425" s="437"/>
      <c r="H425" s="438"/>
      <c r="I425" s="439"/>
      <c r="J425" s="460"/>
      <c r="K425" s="330" t="s">
        <v>2</v>
      </c>
      <c r="L425" s="327">
        <v>3</v>
      </c>
      <c r="M425" s="344">
        <f>$E$381</f>
        <v>1</v>
      </c>
      <c r="N425" s="167">
        <f t="shared" si="23"/>
        <v>3</v>
      </c>
      <c r="O425" s="30">
        <v>1</v>
      </c>
      <c r="P425" s="89">
        <f t="shared" si="24"/>
        <v>3</v>
      </c>
      <c r="Q425" s="8"/>
      <c r="R425" s="10"/>
    </row>
    <row r="426" spans="1:36" x14ac:dyDescent="0.25">
      <c r="A426" s="11"/>
      <c r="B426" s="8"/>
      <c r="C426" s="8"/>
      <c r="D426" s="8"/>
      <c r="E426" s="580" t="s">
        <v>353</v>
      </c>
      <c r="F426" s="916" t="s">
        <v>126</v>
      </c>
      <c r="G426" s="917"/>
      <c r="H426" s="918"/>
      <c r="I426" s="919"/>
      <c r="J426" s="461"/>
      <c r="K426" s="330" t="s">
        <v>2</v>
      </c>
      <c r="L426" s="327">
        <v>5</v>
      </c>
      <c r="M426" s="344">
        <f>$E$402</f>
        <v>1</v>
      </c>
      <c r="N426" s="167">
        <f t="shared" si="23"/>
        <v>5</v>
      </c>
      <c r="O426" s="30">
        <v>1</v>
      </c>
      <c r="P426" s="89">
        <f t="shared" si="24"/>
        <v>5</v>
      </c>
      <c r="Q426" s="8"/>
      <c r="R426" s="10"/>
    </row>
    <row r="427" spans="1:36" x14ac:dyDescent="0.25">
      <c r="A427" s="11"/>
      <c r="B427" s="8"/>
      <c r="C427" s="8"/>
      <c r="D427" s="8"/>
      <c r="E427" s="579" t="s">
        <v>354</v>
      </c>
      <c r="F427" s="812" t="s">
        <v>127</v>
      </c>
      <c r="G427" s="813"/>
      <c r="H427" s="813"/>
      <c r="I427" s="814"/>
      <c r="J427" s="460"/>
      <c r="K427" s="330" t="s">
        <v>2</v>
      </c>
      <c r="L427" s="327">
        <v>3</v>
      </c>
      <c r="M427" s="344">
        <f>$E$413</f>
        <v>1</v>
      </c>
      <c r="N427" s="167">
        <f t="shared" si="23"/>
        <v>3</v>
      </c>
      <c r="O427" s="30">
        <v>1</v>
      </c>
      <c r="P427" s="89">
        <f t="shared" si="24"/>
        <v>3</v>
      </c>
      <c r="Q427" s="8"/>
      <c r="R427" s="10"/>
    </row>
    <row r="428" spans="1:36" ht="15.75" thickBot="1" x14ac:dyDescent="0.3">
      <c r="A428" s="12"/>
      <c r="B428" s="13"/>
      <c r="C428" s="13"/>
      <c r="D428" s="13"/>
      <c r="E428" s="13"/>
      <c r="F428" s="13"/>
      <c r="G428" s="13"/>
      <c r="H428" s="13"/>
      <c r="I428" s="13"/>
      <c r="J428" s="13"/>
      <c r="K428" s="331"/>
      <c r="L428" s="332"/>
      <c r="M428" s="358" t="s">
        <v>174</v>
      </c>
      <c r="N428" s="98">
        <f>SUM(N417:N427)</f>
        <v>35</v>
      </c>
      <c r="O428" s="358" t="s">
        <v>175</v>
      </c>
      <c r="P428" s="99">
        <f>SUM(P417:P427)</f>
        <v>35</v>
      </c>
      <c r="Q428" s="13"/>
      <c r="R428" s="14"/>
    </row>
    <row r="429" spans="1:36" ht="15.75" thickBot="1" x14ac:dyDescent="0.3">
      <c r="S429" s="20"/>
      <c r="T429" s="20"/>
      <c r="U429" s="20"/>
      <c r="V429" s="20"/>
      <c r="W429" s="20"/>
      <c r="X429" s="20"/>
      <c r="Y429" s="20"/>
    </row>
    <row r="430" spans="1:36" ht="18.75" thickBot="1" x14ac:dyDescent="0.4">
      <c r="A430" s="4" t="s">
        <v>409</v>
      </c>
      <c r="B430" s="5"/>
      <c r="C430" s="5"/>
      <c r="D430" s="5"/>
      <c r="E430" s="51"/>
      <c r="F430" s="5"/>
      <c r="G430" s="5"/>
      <c r="H430" s="5"/>
      <c r="I430" s="5"/>
      <c r="J430" s="5"/>
      <c r="K430" s="354" t="s">
        <v>1</v>
      </c>
      <c r="L430" s="346" t="s">
        <v>172</v>
      </c>
      <c r="M430" s="353" t="s">
        <v>1</v>
      </c>
      <c r="N430" s="353" t="s">
        <v>171</v>
      </c>
      <c r="O430" s="353" t="s">
        <v>173</v>
      </c>
      <c r="P430" s="122" t="s">
        <v>170</v>
      </c>
      <c r="Q430" s="736" t="s">
        <v>277</v>
      </c>
      <c r="R430" s="737"/>
      <c r="S430" s="738"/>
      <c r="T430" s="738"/>
      <c r="U430" s="738"/>
      <c r="V430" s="347"/>
      <c r="W430" s="347"/>
      <c r="X430" s="347"/>
      <c r="Y430" s="347"/>
      <c r="AD430" s="45"/>
      <c r="AE430" s="45"/>
      <c r="AF430" s="45"/>
      <c r="AG430" s="45"/>
      <c r="AH430" s="45"/>
      <c r="AI430" s="45"/>
      <c r="AJ430" s="45"/>
    </row>
    <row r="431" spans="1:36" x14ac:dyDescent="0.25">
      <c r="A431" s="7"/>
      <c r="B431" s="8"/>
      <c r="C431" s="8"/>
      <c r="D431" s="8"/>
      <c r="E431" s="57" t="s">
        <v>149</v>
      </c>
      <c r="F431" s="56" t="s">
        <v>113</v>
      </c>
      <c r="G431" s="59"/>
      <c r="H431" s="60"/>
      <c r="I431" s="61"/>
      <c r="J431" s="83"/>
      <c r="K431" s="102" t="s">
        <v>2</v>
      </c>
      <c r="L431" s="113">
        <v>4</v>
      </c>
      <c r="M431" s="114">
        <v>1</v>
      </c>
      <c r="N431" s="115">
        <f>+L431*M431</f>
        <v>4</v>
      </c>
      <c r="O431" s="115">
        <v>1</v>
      </c>
      <c r="P431" s="116">
        <f>+L431*O431</f>
        <v>4</v>
      </c>
      <c r="Q431" s="90"/>
      <c r="R431" s="103"/>
      <c r="S431" s="74"/>
      <c r="T431" s="337"/>
      <c r="U431" s="74"/>
      <c r="V431" s="735"/>
      <c r="W431" s="735"/>
      <c r="X431" s="735"/>
      <c r="Y431" s="735"/>
      <c r="AD431" s="45"/>
      <c r="AE431" s="45"/>
      <c r="AF431" s="45"/>
      <c r="AG431" s="45"/>
      <c r="AH431" s="45"/>
      <c r="AI431" s="45"/>
      <c r="AJ431" s="45"/>
    </row>
    <row r="432" spans="1:36" x14ac:dyDescent="0.25">
      <c r="A432" s="7"/>
      <c r="B432" s="8"/>
      <c r="C432" s="8"/>
      <c r="D432" s="8"/>
      <c r="E432" s="58" t="s">
        <v>150</v>
      </c>
      <c r="F432" s="719" t="s">
        <v>116</v>
      </c>
      <c r="G432" s="720"/>
      <c r="H432" s="720"/>
      <c r="I432" s="721"/>
      <c r="J432" s="84"/>
      <c r="K432" s="102" t="s">
        <v>2</v>
      </c>
      <c r="L432" s="96">
        <v>2</v>
      </c>
      <c r="M432" s="55">
        <v>0</v>
      </c>
      <c r="N432" s="30">
        <f t="shared" ref="N432:N436" si="25">+L432*M432</f>
        <v>0</v>
      </c>
      <c r="O432" s="30">
        <v>1</v>
      </c>
      <c r="P432" s="89">
        <f t="shared" ref="P432:P436" si="26">+L432*O432</f>
        <v>2</v>
      </c>
      <c r="Q432" s="90"/>
      <c r="R432" s="103"/>
      <c r="S432" s="74"/>
      <c r="T432" s="337"/>
      <c r="U432" s="74"/>
      <c r="V432" s="735"/>
      <c r="W432" s="735"/>
      <c r="X432" s="735"/>
      <c r="Y432" s="735"/>
      <c r="AD432" s="45"/>
      <c r="AE432" s="45"/>
      <c r="AF432" s="45"/>
      <c r="AG432" s="45"/>
      <c r="AH432" s="45"/>
      <c r="AI432" s="45"/>
      <c r="AJ432" s="45"/>
    </row>
    <row r="433" spans="1:36" x14ac:dyDescent="0.25">
      <c r="A433" s="7"/>
      <c r="B433" s="8"/>
      <c r="C433" s="8"/>
      <c r="D433" s="8"/>
      <c r="E433" s="57" t="s">
        <v>151</v>
      </c>
      <c r="F433" s="56" t="s">
        <v>118</v>
      </c>
      <c r="G433" s="59"/>
      <c r="H433" s="60"/>
      <c r="I433" s="61"/>
      <c r="J433" s="83"/>
      <c r="K433" s="102" t="s">
        <v>2</v>
      </c>
      <c r="L433" s="96">
        <v>3</v>
      </c>
      <c r="M433" s="55">
        <v>1</v>
      </c>
      <c r="N433" s="30">
        <f t="shared" si="25"/>
        <v>3</v>
      </c>
      <c r="O433" s="30">
        <v>1</v>
      </c>
      <c r="P433" s="89">
        <f t="shared" si="26"/>
        <v>3</v>
      </c>
      <c r="Q433" s="90"/>
      <c r="R433" s="103"/>
      <c r="S433" s="74"/>
      <c r="T433" s="337"/>
      <c r="U433" s="74"/>
      <c r="V433" s="735"/>
      <c r="W433" s="735"/>
      <c r="X433" s="735"/>
      <c r="Y433" s="735"/>
      <c r="AD433" s="45"/>
      <c r="AE433" s="45"/>
      <c r="AF433" s="45"/>
      <c r="AG433" s="45"/>
      <c r="AH433" s="45"/>
      <c r="AI433" s="45"/>
      <c r="AJ433" s="45"/>
    </row>
    <row r="434" spans="1:36" x14ac:dyDescent="0.25">
      <c r="A434" s="11"/>
      <c r="B434" s="8"/>
      <c r="C434" s="8"/>
      <c r="D434" s="8"/>
      <c r="E434" s="58" t="s">
        <v>152</v>
      </c>
      <c r="F434" s="719" t="s">
        <v>141</v>
      </c>
      <c r="G434" s="720"/>
      <c r="H434" s="720"/>
      <c r="I434" s="721"/>
      <c r="J434" s="84"/>
      <c r="K434" s="102" t="s">
        <v>2</v>
      </c>
      <c r="L434" s="96">
        <v>3</v>
      </c>
      <c r="M434" s="55">
        <v>1</v>
      </c>
      <c r="N434" s="30">
        <f t="shared" si="25"/>
        <v>3</v>
      </c>
      <c r="O434" s="30">
        <v>1</v>
      </c>
      <c r="P434" s="89">
        <f t="shared" si="26"/>
        <v>3</v>
      </c>
      <c r="Q434" s="90"/>
      <c r="R434" s="103"/>
      <c r="S434" s="74"/>
      <c r="T434" s="337"/>
      <c r="U434" s="74"/>
      <c r="V434" s="735"/>
      <c r="W434" s="735"/>
      <c r="X434" s="735"/>
      <c r="Y434" s="735"/>
    </row>
    <row r="435" spans="1:36" x14ac:dyDescent="0.25">
      <c r="A435" s="11"/>
      <c r="B435" s="8"/>
      <c r="C435" s="8"/>
      <c r="D435" s="8"/>
      <c r="E435" s="57" t="s">
        <v>153</v>
      </c>
      <c r="F435" s="56" t="s">
        <v>315</v>
      </c>
      <c r="G435" s="59"/>
      <c r="H435" s="60"/>
      <c r="I435" s="61"/>
      <c r="J435" s="83"/>
      <c r="K435" s="102" t="s">
        <v>2</v>
      </c>
      <c r="L435" s="96">
        <v>3</v>
      </c>
      <c r="M435" s="55">
        <v>1</v>
      </c>
      <c r="N435" s="30">
        <f t="shared" si="25"/>
        <v>3</v>
      </c>
      <c r="O435" s="30">
        <v>1</v>
      </c>
      <c r="P435" s="89">
        <f t="shared" si="26"/>
        <v>3</v>
      </c>
      <c r="Q435" s="90"/>
      <c r="R435" s="103"/>
      <c r="S435" s="74"/>
      <c r="T435" s="337"/>
      <c r="U435" s="74"/>
      <c r="V435" s="735"/>
      <c r="W435" s="735"/>
      <c r="X435" s="735"/>
      <c r="Y435" s="735"/>
    </row>
    <row r="436" spans="1:36" x14ac:dyDescent="0.25">
      <c r="A436" s="11"/>
      <c r="B436" s="8"/>
      <c r="C436" s="8"/>
      <c r="D436" s="8"/>
      <c r="E436" s="436" t="s">
        <v>154</v>
      </c>
      <c r="F436" s="719" t="s">
        <v>142</v>
      </c>
      <c r="G436" s="720"/>
      <c r="H436" s="720"/>
      <c r="I436" s="721"/>
      <c r="J436" s="461"/>
      <c r="K436" s="102" t="s">
        <v>2</v>
      </c>
      <c r="L436" s="96">
        <v>1</v>
      </c>
      <c r="M436" s="55">
        <v>1</v>
      </c>
      <c r="N436" s="30">
        <f t="shared" si="25"/>
        <v>1</v>
      </c>
      <c r="O436" s="30">
        <v>1</v>
      </c>
      <c r="P436" s="89">
        <f t="shared" si="26"/>
        <v>1</v>
      </c>
      <c r="Q436" s="104">
        <f>+N437/P437*10</f>
        <v>8.75</v>
      </c>
      <c r="R436" s="105" t="str">
        <f>+IF(Q436&lt;7,"INACEPTABLE","ACEPTABLE")</f>
        <v>ACEPTABLE</v>
      </c>
    </row>
    <row r="437" spans="1:36" ht="15.75" thickBot="1" x14ac:dyDescent="0.3">
      <c r="A437" s="12"/>
      <c r="B437" s="13"/>
      <c r="C437" s="13"/>
      <c r="D437" s="13"/>
      <c r="E437" s="13"/>
      <c r="F437" s="52"/>
      <c r="G437" s="13"/>
      <c r="H437" s="13"/>
      <c r="I437" s="13"/>
      <c r="J437" s="13"/>
      <c r="K437" s="13"/>
      <c r="L437" s="91"/>
      <c r="M437" s="358" t="s">
        <v>174</v>
      </c>
      <c r="N437" s="98">
        <f>SUM(N431:N436)</f>
        <v>14</v>
      </c>
      <c r="O437" s="358" t="s">
        <v>175</v>
      </c>
      <c r="P437" s="99">
        <f>SUM(P431:P436)</f>
        <v>16</v>
      </c>
      <c r="Q437" s="91"/>
      <c r="R437" s="94"/>
    </row>
    <row r="438" spans="1:36" ht="15.75" thickBot="1" x14ac:dyDescent="0.3"/>
    <row r="439" spans="1:36" ht="18.75" thickBot="1" x14ac:dyDescent="0.4">
      <c r="A439" s="4" t="s">
        <v>410</v>
      </c>
      <c r="B439" s="5"/>
      <c r="C439" s="5"/>
      <c r="D439" s="5"/>
      <c r="E439" s="51"/>
      <c r="F439" s="5"/>
      <c r="G439" s="5"/>
      <c r="H439" s="5"/>
      <c r="I439" s="5"/>
      <c r="J439" s="5"/>
      <c r="K439" s="354" t="s">
        <v>1</v>
      </c>
      <c r="L439" s="346" t="s">
        <v>172</v>
      </c>
      <c r="M439" s="353" t="s">
        <v>1</v>
      </c>
      <c r="N439" s="353" t="s">
        <v>171</v>
      </c>
      <c r="O439" s="353" t="s">
        <v>173</v>
      </c>
      <c r="P439" s="122" t="s">
        <v>170</v>
      </c>
      <c r="Q439" s="736" t="s">
        <v>277</v>
      </c>
      <c r="R439" s="737"/>
      <c r="S439" s="738"/>
      <c r="T439" s="738"/>
      <c r="U439" s="738"/>
      <c r="V439" s="347"/>
      <c r="W439" s="347"/>
      <c r="X439" s="347"/>
      <c r="Y439" s="347"/>
      <c r="AD439" s="45"/>
      <c r="AE439" s="45"/>
      <c r="AF439" s="45"/>
      <c r="AG439" s="45"/>
      <c r="AH439" s="45"/>
      <c r="AI439" s="45"/>
      <c r="AJ439" s="45"/>
    </row>
    <row r="440" spans="1:36" x14ac:dyDescent="0.25">
      <c r="A440" s="7"/>
      <c r="B440" s="8"/>
      <c r="C440" s="8"/>
      <c r="D440" s="8"/>
      <c r="E440" s="57" t="s">
        <v>149</v>
      </c>
      <c r="F440" s="56" t="s">
        <v>113</v>
      </c>
      <c r="G440" s="59"/>
      <c r="H440" s="60"/>
      <c r="I440" s="61"/>
      <c r="J440" s="83"/>
      <c r="K440" s="102" t="s">
        <v>2</v>
      </c>
      <c r="L440" s="113">
        <v>4</v>
      </c>
      <c r="M440" s="114">
        <v>1</v>
      </c>
      <c r="N440" s="115">
        <f>+L440*M440</f>
        <v>4</v>
      </c>
      <c r="O440" s="115">
        <v>1</v>
      </c>
      <c r="P440" s="116">
        <f>+L440*O440</f>
        <v>4</v>
      </c>
      <c r="Q440" s="90"/>
      <c r="R440" s="103"/>
      <c r="S440" s="74"/>
      <c r="T440" s="337"/>
      <c r="U440" s="74"/>
      <c r="V440" s="735"/>
      <c r="W440" s="735"/>
      <c r="X440" s="735"/>
      <c r="Y440" s="735"/>
      <c r="AD440" s="45"/>
      <c r="AE440" s="45"/>
      <c r="AF440" s="45"/>
      <c r="AG440" s="45"/>
      <c r="AH440" s="45"/>
      <c r="AI440" s="45"/>
      <c r="AJ440" s="45"/>
    </row>
    <row r="441" spans="1:36" x14ac:dyDescent="0.25">
      <c r="A441" s="7"/>
      <c r="B441" s="8"/>
      <c r="C441" s="8"/>
      <c r="D441" s="8"/>
      <c r="E441" s="58" t="s">
        <v>150</v>
      </c>
      <c r="F441" s="719" t="s">
        <v>116</v>
      </c>
      <c r="G441" s="720"/>
      <c r="H441" s="720"/>
      <c r="I441" s="721"/>
      <c r="J441" s="84"/>
      <c r="K441" s="102" t="s">
        <v>2</v>
      </c>
      <c r="L441" s="96">
        <v>2</v>
      </c>
      <c r="M441" s="55">
        <v>1</v>
      </c>
      <c r="N441" s="30">
        <f t="shared" ref="N441:N445" si="27">+L441*M441</f>
        <v>2</v>
      </c>
      <c r="O441" s="30">
        <v>1</v>
      </c>
      <c r="P441" s="89">
        <f t="shared" ref="P441:P445" si="28">+L441*O441</f>
        <v>2</v>
      </c>
      <c r="Q441" s="90"/>
      <c r="R441" s="103"/>
      <c r="S441" s="74"/>
      <c r="T441" s="337"/>
      <c r="U441" s="74"/>
      <c r="V441" s="735"/>
      <c r="W441" s="735"/>
      <c r="X441" s="735"/>
      <c r="Y441" s="735"/>
      <c r="AD441" s="45"/>
      <c r="AE441" s="45"/>
      <c r="AF441" s="45"/>
      <c r="AG441" s="45"/>
      <c r="AH441" s="45"/>
      <c r="AI441" s="45"/>
      <c r="AJ441" s="45"/>
    </row>
    <row r="442" spans="1:36" x14ac:dyDescent="0.25">
      <c r="A442" s="7"/>
      <c r="B442" s="8"/>
      <c r="C442" s="8"/>
      <c r="D442" s="8"/>
      <c r="E442" s="57" t="s">
        <v>151</v>
      </c>
      <c r="F442" s="56" t="s">
        <v>118</v>
      </c>
      <c r="G442" s="59"/>
      <c r="H442" s="60"/>
      <c r="I442" s="61"/>
      <c r="J442" s="83"/>
      <c r="K442" s="102" t="s">
        <v>2</v>
      </c>
      <c r="L442" s="96">
        <v>3</v>
      </c>
      <c r="M442" s="55">
        <v>1</v>
      </c>
      <c r="N442" s="30">
        <f t="shared" si="27"/>
        <v>3</v>
      </c>
      <c r="O442" s="30">
        <v>1</v>
      </c>
      <c r="P442" s="89">
        <f t="shared" si="28"/>
        <v>3</v>
      </c>
      <c r="Q442" s="90"/>
      <c r="R442" s="103"/>
      <c r="S442" s="74"/>
      <c r="T442" s="337"/>
      <c r="U442" s="74"/>
      <c r="V442" s="735"/>
      <c r="W442" s="735"/>
      <c r="X442" s="735"/>
      <c r="Y442" s="735"/>
      <c r="AD442" s="45"/>
      <c r="AE442" s="45"/>
      <c r="AF442" s="45"/>
      <c r="AG442" s="45"/>
      <c r="AH442" s="45"/>
      <c r="AI442" s="45"/>
      <c r="AJ442" s="45"/>
    </row>
    <row r="443" spans="1:36" x14ac:dyDescent="0.25">
      <c r="A443" s="11"/>
      <c r="B443" s="8"/>
      <c r="C443" s="8"/>
      <c r="D443" s="8"/>
      <c r="E443" s="58" t="s">
        <v>152</v>
      </c>
      <c r="F443" s="719" t="s">
        <v>141</v>
      </c>
      <c r="G443" s="720"/>
      <c r="H443" s="720"/>
      <c r="I443" s="721"/>
      <c r="J443" s="84"/>
      <c r="K443" s="102" t="s">
        <v>2</v>
      </c>
      <c r="L443" s="96">
        <v>3</v>
      </c>
      <c r="M443" s="55">
        <v>1</v>
      </c>
      <c r="N443" s="30">
        <f t="shared" si="27"/>
        <v>3</v>
      </c>
      <c r="O443" s="30">
        <v>1</v>
      </c>
      <c r="P443" s="89">
        <f t="shared" si="28"/>
        <v>3</v>
      </c>
      <c r="Q443" s="90"/>
      <c r="R443" s="103"/>
      <c r="S443" s="74"/>
      <c r="T443" s="337"/>
      <c r="U443" s="74"/>
      <c r="V443" s="735"/>
      <c r="W443" s="735"/>
      <c r="X443" s="735"/>
      <c r="Y443" s="735"/>
    </row>
    <row r="444" spans="1:36" x14ac:dyDescent="0.25">
      <c r="A444" s="11"/>
      <c r="B444" s="8"/>
      <c r="C444" s="8"/>
      <c r="D444" s="8"/>
      <c r="E444" s="57" t="s">
        <v>153</v>
      </c>
      <c r="F444" s="56" t="s">
        <v>315</v>
      </c>
      <c r="G444" s="59"/>
      <c r="H444" s="60"/>
      <c r="I444" s="61"/>
      <c r="J444" s="83"/>
      <c r="K444" s="102" t="s">
        <v>2</v>
      </c>
      <c r="L444" s="96">
        <v>3</v>
      </c>
      <c r="M444" s="55">
        <v>1</v>
      </c>
      <c r="N444" s="30">
        <f t="shared" si="27"/>
        <v>3</v>
      </c>
      <c r="O444" s="30">
        <v>1</v>
      </c>
      <c r="P444" s="89">
        <f t="shared" si="28"/>
        <v>3</v>
      </c>
      <c r="Q444" s="90"/>
      <c r="R444" s="103"/>
      <c r="S444" s="74"/>
      <c r="T444" s="337"/>
      <c r="U444" s="74"/>
      <c r="V444" s="735"/>
      <c r="W444" s="735"/>
      <c r="X444" s="735"/>
      <c r="Y444" s="735"/>
    </row>
    <row r="445" spans="1:36" x14ac:dyDescent="0.25">
      <c r="A445" s="11"/>
      <c r="B445" s="8"/>
      <c r="C445" s="8"/>
      <c r="D445" s="8"/>
      <c r="E445" s="436" t="s">
        <v>154</v>
      </c>
      <c r="F445" s="719" t="s">
        <v>142</v>
      </c>
      <c r="G445" s="720"/>
      <c r="H445" s="720"/>
      <c r="I445" s="721"/>
      <c r="J445" s="461"/>
      <c r="K445" s="102" t="s">
        <v>2</v>
      </c>
      <c r="L445" s="96">
        <v>1</v>
      </c>
      <c r="M445" s="55">
        <v>1</v>
      </c>
      <c r="N445" s="30">
        <f t="shared" si="27"/>
        <v>1</v>
      </c>
      <c r="O445" s="30">
        <v>1</v>
      </c>
      <c r="P445" s="89">
        <f t="shared" si="28"/>
        <v>1</v>
      </c>
      <c r="Q445" s="104">
        <f>+N446/P446*10</f>
        <v>10</v>
      </c>
      <c r="R445" s="105" t="str">
        <f>+IF(Q445&lt;7,"INACEPTABLE","ACEPTABLE")</f>
        <v>ACEPTABLE</v>
      </c>
      <c r="S445" s="20"/>
      <c r="T445" s="20"/>
      <c r="U445" s="20"/>
      <c r="V445" s="20"/>
      <c r="W445" s="20"/>
      <c r="X445" s="20"/>
      <c r="Y445" s="20"/>
    </row>
    <row r="446" spans="1:36" ht="15.75" thickBot="1" x14ac:dyDescent="0.3">
      <c r="A446" s="12"/>
      <c r="B446" s="13"/>
      <c r="C446" s="13"/>
      <c r="D446" s="13"/>
      <c r="E446" s="13"/>
      <c r="F446" s="52"/>
      <c r="G446" s="13"/>
      <c r="H446" s="13"/>
      <c r="I446" s="13"/>
      <c r="J446" s="13"/>
      <c r="K446" s="13"/>
      <c r="L446" s="91"/>
      <c r="M446" s="358" t="s">
        <v>174</v>
      </c>
      <c r="N446" s="98">
        <f>SUM(N440:N445)</f>
        <v>16</v>
      </c>
      <c r="O446" s="358" t="s">
        <v>175</v>
      </c>
      <c r="P446" s="99">
        <f>SUM(P440:P445)</f>
        <v>16</v>
      </c>
      <c r="Q446" s="91"/>
      <c r="R446" s="94"/>
      <c r="S446" s="20"/>
      <c r="T446" s="20"/>
      <c r="U446" s="20"/>
      <c r="V446" s="20"/>
      <c r="W446" s="20"/>
      <c r="X446" s="20"/>
      <c r="Y446" s="20"/>
    </row>
    <row r="447" spans="1:36" ht="15.75" thickBot="1" x14ac:dyDescent="0.3">
      <c r="S447" s="20"/>
      <c r="T447" s="20"/>
      <c r="U447" s="20"/>
      <c r="V447" s="20"/>
      <c r="W447" s="20"/>
      <c r="X447" s="20"/>
      <c r="Y447" s="20"/>
    </row>
    <row r="448" spans="1:36" ht="18.75" thickBot="1" x14ac:dyDescent="0.4">
      <c r="A448" s="4" t="s">
        <v>411</v>
      </c>
      <c r="B448" s="5"/>
      <c r="C448" s="5"/>
      <c r="D448" s="5"/>
      <c r="E448" s="51"/>
      <c r="F448" s="5"/>
      <c r="G448" s="5"/>
      <c r="H448" s="5"/>
      <c r="I448" s="5"/>
      <c r="J448" s="5"/>
      <c r="K448" s="354" t="s">
        <v>1</v>
      </c>
      <c r="L448" s="346" t="s">
        <v>172</v>
      </c>
      <c r="M448" s="353" t="s">
        <v>1</v>
      </c>
      <c r="N448" s="353" t="s">
        <v>171</v>
      </c>
      <c r="O448" s="353" t="s">
        <v>173</v>
      </c>
      <c r="P448" s="122" t="s">
        <v>170</v>
      </c>
      <c r="Q448" s="736" t="s">
        <v>277</v>
      </c>
      <c r="R448" s="737"/>
      <c r="S448" s="738"/>
      <c r="T448" s="738"/>
      <c r="U448" s="738"/>
      <c r="V448" s="347"/>
      <c r="W448" s="347"/>
      <c r="X448" s="347"/>
      <c r="Y448" s="347"/>
      <c r="AD448" s="45"/>
      <c r="AE448" s="45"/>
      <c r="AF448" s="45"/>
      <c r="AG448" s="45"/>
      <c r="AH448" s="45"/>
      <c r="AI448" s="45"/>
      <c r="AJ448" s="45"/>
    </row>
    <row r="449" spans="1:36" x14ac:dyDescent="0.25">
      <c r="A449" s="7"/>
      <c r="B449" s="8"/>
      <c r="C449" s="8"/>
      <c r="D449" s="8"/>
      <c r="E449" s="57" t="s">
        <v>149</v>
      </c>
      <c r="F449" s="56" t="s">
        <v>113</v>
      </c>
      <c r="G449" s="59"/>
      <c r="H449" s="60"/>
      <c r="I449" s="61"/>
      <c r="J449" s="83"/>
      <c r="K449" s="102" t="s">
        <v>2</v>
      </c>
      <c r="L449" s="113">
        <v>4</v>
      </c>
      <c r="M449" s="114">
        <v>1</v>
      </c>
      <c r="N449" s="115">
        <f>+L449*M449</f>
        <v>4</v>
      </c>
      <c r="O449" s="115">
        <v>1</v>
      </c>
      <c r="P449" s="116">
        <f>+L449*O449</f>
        <v>4</v>
      </c>
      <c r="Q449" s="90"/>
      <c r="R449" s="103"/>
      <c r="S449" s="74"/>
      <c r="T449" s="337"/>
      <c r="U449" s="74"/>
      <c r="V449" s="735"/>
      <c r="W449" s="735"/>
      <c r="X449" s="735"/>
      <c r="Y449" s="735"/>
      <c r="AD449" s="45"/>
      <c r="AE449" s="45"/>
      <c r="AF449" s="45"/>
      <c r="AG449" s="45"/>
      <c r="AH449" s="45"/>
      <c r="AI449" s="45"/>
      <c r="AJ449" s="45"/>
    </row>
    <row r="450" spans="1:36" x14ac:dyDescent="0.25">
      <c r="A450" s="7"/>
      <c r="B450" s="8"/>
      <c r="C450" s="8"/>
      <c r="D450" s="8"/>
      <c r="E450" s="58" t="s">
        <v>150</v>
      </c>
      <c r="F450" s="719" t="s">
        <v>116</v>
      </c>
      <c r="G450" s="720"/>
      <c r="H450" s="720"/>
      <c r="I450" s="721"/>
      <c r="J450" s="84"/>
      <c r="K450" s="102" t="s">
        <v>2</v>
      </c>
      <c r="L450" s="96">
        <v>2</v>
      </c>
      <c r="M450" s="55">
        <v>1</v>
      </c>
      <c r="N450" s="30">
        <f t="shared" ref="N450:N454" si="29">+L450*M450</f>
        <v>2</v>
      </c>
      <c r="O450" s="30">
        <v>1</v>
      </c>
      <c r="P450" s="89">
        <f t="shared" ref="P450:P454" si="30">+L450*O450</f>
        <v>2</v>
      </c>
      <c r="Q450" s="90"/>
      <c r="R450" s="103"/>
      <c r="S450" s="74"/>
      <c r="T450" s="337"/>
      <c r="U450" s="74"/>
      <c r="V450" s="735"/>
      <c r="W450" s="735"/>
      <c r="X450" s="735"/>
      <c r="Y450" s="735"/>
      <c r="AD450" s="45"/>
      <c r="AE450" s="45"/>
      <c r="AF450" s="45"/>
      <c r="AG450" s="45"/>
      <c r="AH450" s="45"/>
      <c r="AI450" s="45"/>
      <c r="AJ450" s="45"/>
    </row>
    <row r="451" spans="1:36" x14ac:dyDescent="0.25">
      <c r="A451" s="7"/>
      <c r="B451" s="8"/>
      <c r="C451" s="8"/>
      <c r="D451" s="8"/>
      <c r="E451" s="57" t="s">
        <v>151</v>
      </c>
      <c r="F451" s="56" t="s">
        <v>118</v>
      </c>
      <c r="G451" s="59"/>
      <c r="H451" s="60"/>
      <c r="I451" s="61"/>
      <c r="J451" s="83"/>
      <c r="K451" s="102" t="s">
        <v>2</v>
      </c>
      <c r="L451" s="96">
        <v>3</v>
      </c>
      <c r="M451" s="55">
        <v>1</v>
      </c>
      <c r="N451" s="30">
        <f t="shared" si="29"/>
        <v>3</v>
      </c>
      <c r="O451" s="30">
        <v>1</v>
      </c>
      <c r="P451" s="89">
        <f t="shared" si="30"/>
        <v>3</v>
      </c>
      <c r="Q451" s="90"/>
      <c r="R451" s="103"/>
      <c r="S451" s="74"/>
      <c r="T451" s="337"/>
      <c r="U451" s="74"/>
      <c r="V451" s="735"/>
      <c r="W451" s="735"/>
      <c r="X451" s="735"/>
      <c r="Y451" s="735"/>
      <c r="AD451" s="45"/>
      <c r="AE451" s="45"/>
      <c r="AF451" s="45"/>
      <c r="AG451" s="45"/>
      <c r="AH451" s="45"/>
      <c r="AI451" s="45"/>
      <c r="AJ451" s="45"/>
    </row>
    <row r="452" spans="1:36" x14ac:dyDescent="0.25">
      <c r="A452" s="11"/>
      <c r="B452" s="8"/>
      <c r="C452" s="8"/>
      <c r="D452" s="8"/>
      <c r="E452" s="58" t="s">
        <v>152</v>
      </c>
      <c r="F452" s="719" t="s">
        <v>141</v>
      </c>
      <c r="G452" s="720"/>
      <c r="H452" s="720"/>
      <c r="I452" s="721"/>
      <c r="J452" s="84"/>
      <c r="K452" s="102" t="s">
        <v>2</v>
      </c>
      <c r="L452" s="96">
        <v>3</v>
      </c>
      <c r="M452" s="55">
        <v>1</v>
      </c>
      <c r="N452" s="30">
        <f t="shared" si="29"/>
        <v>3</v>
      </c>
      <c r="O452" s="30">
        <v>1</v>
      </c>
      <c r="P452" s="89">
        <f t="shared" si="30"/>
        <v>3</v>
      </c>
      <c r="Q452" s="90"/>
      <c r="R452" s="103"/>
      <c r="S452" s="74"/>
      <c r="T452" s="337"/>
      <c r="U452" s="74"/>
      <c r="V452" s="735"/>
      <c r="W452" s="735"/>
      <c r="X452" s="735"/>
      <c r="Y452" s="735"/>
    </row>
    <row r="453" spans="1:36" x14ac:dyDescent="0.25">
      <c r="A453" s="11"/>
      <c r="B453" s="8"/>
      <c r="C453" s="8"/>
      <c r="D453" s="8"/>
      <c r="E453" s="57" t="s">
        <v>153</v>
      </c>
      <c r="F453" s="56" t="s">
        <v>315</v>
      </c>
      <c r="G453" s="59"/>
      <c r="H453" s="60"/>
      <c r="I453" s="61"/>
      <c r="J453" s="83"/>
      <c r="K453" s="102" t="s">
        <v>2</v>
      </c>
      <c r="L453" s="96">
        <v>3</v>
      </c>
      <c r="M453" s="55">
        <v>0</v>
      </c>
      <c r="N453" s="30">
        <f t="shared" si="29"/>
        <v>0</v>
      </c>
      <c r="O453" s="30">
        <v>1</v>
      </c>
      <c r="P453" s="89">
        <f t="shared" si="30"/>
        <v>3</v>
      </c>
      <c r="Q453" s="90"/>
      <c r="R453" s="103"/>
      <c r="S453" s="74"/>
      <c r="T453" s="337"/>
      <c r="U453" s="74"/>
      <c r="V453" s="735"/>
      <c r="W453" s="735"/>
      <c r="X453" s="735"/>
      <c r="Y453" s="735"/>
    </row>
    <row r="454" spans="1:36" x14ac:dyDescent="0.25">
      <c r="A454" s="11"/>
      <c r="B454" s="8"/>
      <c r="C454" s="8"/>
      <c r="D454" s="8"/>
      <c r="E454" s="436" t="s">
        <v>154</v>
      </c>
      <c r="F454" s="719" t="s">
        <v>142</v>
      </c>
      <c r="G454" s="720"/>
      <c r="H454" s="720"/>
      <c r="I454" s="721"/>
      <c r="J454" s="461"/>
      <c r="K454" s="102" t="s">
        <v>2</v>
      </c>
      <c r="L454" s="96">
        <v>1</v>
      </c>
      <c r="M454" s="55">
        <v>1</v>
      </c>
      <c r="N454" s="30">
        <f t="shared" si="29"/>
        <v>1</v>
      </c>
      <c r="O454" s="30">
        <v>1</v>
      </c>
      <c r="P454" s="89">
        <f t="shared" si="30"/>
        <v>1</v>
      </c>
      <c r="Q454" s="104">
        <f>+N455/P455*10</f>
        <v>8.125</v>
      </c>
      <c r="R454" s="105" t="str">
        <f>+IF(Q454&lt;7,"INACEPTABLE","ACEPTABLE")</f>
        <v>ACEPTABLE</v>
      </c>
      <c r="S454" s="20"/>
      <c r="T454" s="20"/>
      <c r="U454" s="20"/>
      <c r="V454" s="20"/>
      <c r="W454" s="20"/>
      <c r="X454" s="20"/>
      <c r="Y454" s="20"/>
    </row>
    <row r="455" spans="1:36" ht="15.75" thickBot="1" x14ac:dyDescent="0.3">
      <c r="A455" s="12"/>
      <c r="B455" s="13"/>
      <c r="C455" s="13"/>
      <c r="D455" s="13"/>
      <c r="E455" s="13"/>
      <c r="F455" s="52"/>
      <c r="G455" s="13"/>
      <c r="H455" s="13"/>
      <c r="I455" s="13"/>
      <c r="J455" s="13"/>
      <c r="K455" s="13"/>
      <c r="L455" s="91"/>
      <c r="M455" s="358" t="s">
        <v>174</v>
      </c>
      <c r="N455" s="98">
        <f>SUM(N449:N454)</f>
        <v>13</v>
      </c>
      <c r="O455" s="358" t="s">
        <v>175</v>
      </c>
      <c r="P455" s="99">
        <f>SUM(P449:P454)</f>
        <v>16</v>
      </c>
      <c r="Q455" s="91"/>
      <c r="R455" s="94"/>
      <c r="S455" s="20"/>
      <c r="T455" s="20"/>
      <c r="U455" s="20"/>
      <c r="V455" s="20"/>
      <c r="W455" s="20"/>
      <c r="X455" s="20"/>
      <c r="Y455" s="20"/>
    </row>
    <row r="456" spans="1:36" ht="15.75" thickBot="1" x14ac:dyDescent="0.3">
      <c r="S456" s="20"/>
      <c r="T456" s="20"/>
      <c r="U456" s="20"/>
      <c r="V456" s="20"/>
      <c r="W456" s="20"/>
      <c r="X456" s="20"/>
      <c r="Y456" s="20"/>
    </row>
    <row r="457" spans="1:36" ht="18.75" thickBot="1" x14ac:dyDescent="0.4">
      <c r="A457" s="4" t="s">
        <v>412</v>
      </c>
      <c r="B457" s="5"/>
      <c r="C457" s="5"/>
      <c r="D457" s="5"/>
      <c r="E457" s="51"/>
      <c r="F457" s="5"/>
      <c r="G457" s="5"/>
      <c r="H457" s="5"/>
      <c r="I457" s="5"/>
      <c r="J457" s="5"/>
      <c r="K457" s="354" t="s">
        <v>1</v>
      </c>
      <c r="L457" s="346" t="s">
        <v>172</v>
      </c>
      <c r="M457" s="353" t="s">
        <v>1</v>
      </c>
      <c r="N457" s="353" t="s">
        <v>171</v>
      </c>
      <c r="O457" s="353" t="s">
        <v>173</v>
      </c>
      <c r="P457" s="122" t="s">
        <v>170</v>
      </c>
      <c r="Q457" s="736" t="s">
        <v>277</v>
      </c>
      <c r="R457" s="737"/>
      <c r="S457" s="738"/>
      <c r="T457" s="738"/>
      <c r="U457" s="738"/>
      <c r="V457" s="347"/>
      <c r="W457" s="347"/>
      <c r="X457" s="347"/>
      <c r="Y457" s="347"/>
      <c r="AD457" s="45"/>
      <c r="AE457" s="45"/>
      <c r="AF457" s="45"/>
      <c r="AG457" s="45"/>
      <c r="AH457" s="45"/>
      <c r="AI457" s="45"/>
      <c r="AJ457" s="45"/>
    </row>
    <row r="458" spans="1:36" x14ac:dyDescent="0.25">
      <c r="A458" s="7"/>
      <c r="B458" s="8"/>
      <c r="C458" s="8"/>
      <c r="D458" s="8"/>
      <c r="E458" s="57" t="s">
        <v>149</v>
      </c>
      <c r="F458" s="56" t="s">
        <v>113</v>
      </c>
      <c r="G458" s="59"/>
      <c r="H458" s="60"/>
      <c r="I458" s="61"/>
      <c r="J458" s="83"/>
      <c r="K458" s="102" t="s">
        <v>2</v>
      </c>
      <c r="L458" s="113">
        <v>4</v>
      </c>
      <c r="M458" s="114">
        <v>1</v>
      </c>
      <c r="N458" s="115">
        <f>+L458*M458</f>
        <v>4</v>
      </c>
      <c r="O458" s="115">
        <v>1</v>
      </c>
      <c r="P458" s="116">
        <f>+L458*O458</f>
        <v>4</v>
      </c>
      <c r="Q458" s="90"/>
      <c r="R458" s="103"/>
      <c r="S458" s="74"/>
      <c r="T458" s="337"/>
      <c r="U458" s="74"/>
      <c r="V458" s="735"/>
      <c r="W458" s="735"/>
      <c r="X458" s="735"/>
      <c r="Y458" s="735"/>
      <c r="AD458" s="45"/>
      <c r="AE458" s="45"/>
      <c r="AF458" s="45"/>
      <c r="AG458" s="45"/>
      <c r="AH458" s="45"/>
      <c r="AI458" s="45"/>
      <c r="AJ458" s="45"/>
    </row>
    <row r="459" spans="1:36" x14ac:dyDescent="0.25">
      <c r="A459" s="7"/>
      <c r="B459" s="8"/>
      <c r="C459" s="8"/>
      <c r="D459" s="8"/>
      <c r="E459" s="58" t="s">
        <v>150</v>
      </c>
      <c r="F459" s="719" t="s">
        <v>116</v>
      </c>
      <c r="G459" s="720"/>
      <c r="H459" s="720"/>
      <c r="I459" s="721"/>
      <c r="J459" s="84"/>
      <c r="K459" s="102" t="s">
        <v>2</v>
      </c>
      <c r="L459" s="96">
        <v>2</v>
      </c>
      <c r="M459" s="55">
        <v>1</v>
      </c>
      <c r="N459" s="30">
        <f t="shared" ref="N459:N463" si="31">+L459*M459</f>
        <v>2</v>
      </c>
      <c r="O459" s="30">
        <v>1</v>
      </c>
      <c r="P459" s="89">
        <f t="shared" ref="P459:P463" si="32">+L459*O459</f>
        <v>2</v>
      </c>
      <c r="Q459" s="90"/>
      <c r="R459" s="103"/>
      <c r="S459" s="74"/>
      <c r="T459" s="337"/>
      <c r="U459" s="74"/>
      <c r="V459" s="735"/>
      <c r="W459" s="735"/>
      <c r="X459" s="735"/>
      <c r="Y459" s="735"/>
      <c r="AD459" s="45"/>
      <c r="AE459" s="45"/>
      <c r="AF459" s="45"/>
      <c r="AG459" s="45"/>
      <c r="AH459" s="45"/>
      <c r="AI459" s="45"/>
      <c r="AJ459" s="45"/>
    </row>
    <row r="460" spans="1:36" x14ac:dyDescent="0.25">
      <c r="A460" s="7"/>
      <c r="B460" s="8"/>
      <c r="C460" s="8"/>
      <c r="D460" s="8"/>
      <c r="E460" s="57" t="s">
        <v>151</v>
      </c>
      <c r="F460" s="56" t="s">
        <v>118</v>
      </c>
      <c r="G460" s="59"/>
      <c r="H460" s="60"/>
      <c r="I460" s="61"/>
      <c r="J460" s="83"/>
      <c r="K460" s="102" t="s">
        <v>2</v>
      </c>
      <c r="L460" s="96">
        <v>3</v>
      </c>
      <c r="M460" s="55">
        <v>1</v>
      </c>
      <c r="N460" s="30">
        <f t="shared" si="31"/>
        <v>3</v>
      </c>
      <c r="O460" s="30">
        <v>1</v>
      </c>
      <c r="P460" s="89">
        <f t="shared" si="32"/>
        <v>3</v>
      </c>
      <c r="Q460" s="90"/>
      <c r="R460" s="103"/>
      <c r="S460" s="74"/>
      <c r="T460" s="337"/>
      <c r="U460" s="74"/>
      <c r="V460" s="735"/>
      <c r="W460" s="735"/>
      <c r="X460" s="735"/>
      <c r="Y460" s="735"/>
      <c r="AD460" s="45"/>
      <c r="AE460" s="45"/>
      <c r="AF460" s="45"/>
      <c r="AG460" s="45"/>
      <c r="AH460" s="45"/>
      <c r="AI460" s="45"/>
      <c r="AJ460" s="45"/>
    </row>
    <row r="461" spans="1:36" x14ac:dyDescent="0.25">
      <c r="A461" s="11"/>
      <c r="B461" s="8"/>
      <c r="C461" s="8"/>
      <c r="D461" s="8"/>
      <c r="E461" s="58" t="s">
        <v>152</v>
      </c>
      <c r="F461" s="719" t="s">
        <v>141</v>
      </c>
      <c r="G461" s="720"/>
      <c r="H461" s="720"/>
      <c r="I461" s="721"/>
      <c r="J461" s="84"/>
      <c r="K461" s="102" t="s">
        <v>2</v>
      </c>
      <c r="L461" s="96">
        <v>3</v>
      </c>
      <c r="M461" s="55">
        <v>1</v>
      </c>
      <c r="N461" s="30">
        <f t="shared" si="31"/>
        <v>3</v>
      </c>
      <c r="O461" s="30">
        <v>1</v>
      </c>
      <c r="P461" s="89">
        <f t="shared" si="32"/>
        <v>3</v>
      </c>
      <c r="Q461" s="90"/>
      <c r="R461" s="103"/>
      <c r="S461" s="74"/>
      <c r="T461" s="337"/>
      <c r="U461" s="74"/>
      <c r="V461" s="735"/>
      <c r="W461" s="735"/>
      <c r="X461" s="735"/>
      <c r="Y461" s="735"/>
    </row>
    <row r="462" spans="1:36" x14ac:dyDescent="0.25">
      <c r="A462" s="11"/>
      <c r="B462" s="8"/>
      <c r="C462" s="8"/>
      <c r="D462" s="8"/>
      <c r="E462" s="57" t="s">
        <v>153</v>
      </c>
      <c r="F462" s="56" t="s">
        <v>315</v>
      </c>
      <c r="G462" s="59"/>
      <c r="H462" s="60"/>
      <c r="I462" s="61"/>
      <c r="J462" s="83"/>
      <c r="K462" s="102" t="s">
        <v>2</v>
      </c>
      <c r="L462" s="96">
        <v>3</v>
      </c>
      <c r="M462" s="55">
        <v>1</v>
      </c>
      <c r="N462" s="30">
        <f t="shared" si="31"/>
        <v>3</v>
      </c>
      <c r="O462" s="30">
        <v>1</v>
      </c>
      <c r="P462" s="89">
        <f t="shared" si="32"/>
        <v>3</v>
      </c>
      <c r="Q462" s="90"/>
      <c r="R462" s="103"/>
      <c r="S462" s="74"/>
      <c r="T462" s="337"/>
      <c r="U462" s="74"/>
      <c r="V462" s="735"/>
      <c r="W462" s="735"/>
      <c r="X462" s="735"/>
      <c r="Y462" s="735"/>
    </row>
    <row r="463" spans="1:36" x14ac:dyDescent="0.25">
      <c r="A463" s="11"/>
      <c r="B463" s="8"/>
      <c r="C463" s="8"/>
      <c r="D463" s="8"/>
      <c r="E463" s="436" t="s">
        <v>154</v>
      </c>
      <c r="F463" s="719" t="s">
        <v>142</v>
      </c>
      <c r="G463" s="720"/>
      <c r="H463" s="720"/>
      <c r="I463" s="721"/>
      <c r="J463" s="461"/>
      <c r="K463" s="102" t="s">
        <v>2</v>
      </c>
      <c r="L463" s="96">
        <v>1</v>
      </c>
      <c r="M463" s="55">
        <v>1</v>
      </c>
      <c r="N463" s="30">
        <f t="shared" si="31"/>
        <v>1</v>
      </c>
      <c r="O463" s="30">
        <v>1</v>
      </c>
      <c r="P463" s="89">
        <f t="shared" si="32"/>
        <v>1</v>
      </c>
      <c r="Q463" s="104">
        <f>+N464/P464*10</f>
        <v>10</v>
      </c>
      <c r="R463" s="105" t="str">
        <f>+IF(Q463&lt;7,"INACEPTABLE","ACEPTABLE")</f>
        <v>ACEPTABLE</v>
      </c>
    </row>
    <row r="464" spans="1:36" ht="15.75" thickBot="1" x14ac:dyDescent="0.3">
      <c r="A464" s="12"/>
      <c r="B464" s="13"/>
      <c r="C464" s="13"/>
      <c r="D464" s="13"/>
      <c r="E464" s="13"/>
      <c r="F464" s="52"/>
      <c r="G464" s="13"/>
      <c r="H464" s="13"/>
      <c r="I464" s="13"/>
      <c r="J464" s="13"/>
      <c r="K464" s="13"/>
      <c r="L464" s="91"/>
      <c r="M464" s="358" t="s">
        <v>174</v>
      </c>
      <c r="N464" s="98">
        <f>SUM(N458:N463)</f>
        <v>16</v>
      </c>
      <c r="O464" s="358" t="s">
        <v>175</v>
      </c>
      <c r="P464" s="99">
        <f>SUM(P458:P463)</f>
        <v>16</v>
      </c>
      <c r="Q464" s="91"/>
      <c r="R464" s="94"/>
    </row>
    <row r="465" spans="1:36" ht="15.75" thickBot="1" x14ac:dyDescent="0.3">
      <c r="A465" s="8"/>
      <c r="B465" s="8"/>
      <c r="C465" s="8"/>
      <c r="D465" s="8"/>
      <c r="E465" s="8"/>
      <c r="F465" s="20"/>
      <c r="G465" s="8"/>
      <c r="H465" s="8"/>
      <c r="I465" s="8"/>
      <c r="J465" s="8"/>
      <c r="K465" s="8"/>
      <c r="L465" s="8"/>
      <c r="M465" s="155"/>
      <c r="N465" s="74"/>
      <c r="O465" s="155"/>
      <c r="P465" s="74"/>
      <c r="Q465" s="20"/>
      <c r="R465" s="8"/>
    </row>
    <row r="466" spans="1:36" ht="18.75" thickBot="1" x14ac:dyDescent="0.4">
      <c r="A466" s="4" t="s">
        <v>417</v>
      </c>
      <c r="B466" s="5"/>
      <c r="C466" s="5"/>
      <c r="D466" s="5"/>
      <c r="E466" s="51"/>
      <c r="F466" s="5"/>
      <c r="G466" s="5"/>
      <c r="H466" s="5"/>
      <c r="I466" s="5"/>
      <c r="J466" s="5"/>
      <c r="K466" s="354" t="s">
        <v>1</v>
      </c>
      <c r="L466" s="346" t="s">
        <v>172</v>
      </c>
      <c r="M466" s="353" t="s">
        <v>1</v>
      </c>
      <c r="N466" s="353" t="s">
        <v>171</v>
      </c>
      <c r="O466" s="353" t="s">
        <v>173</v>
      </c>
      <c r="P466" s="122" t="s">
        <v>170</v>
      </c>
      <c r="Q466" s="736" t="s">
        <v>277</v>
      </c>
      <c r="R466" s="737"/>
      <c r="S466" s="738"/>
      <c r="T466" s="738"/>
      <c r="U466" s="738"/>
      <c r="V466" s="347"/>
      <c r="W466" s="347"/>
      <c r="X466" s="347"/>
      <c r="Y466" s="347"/>
      <c r="AD466" s="45"/>
      <c r="AE466" s="45"/>
      <c r="AF466" s="45"/>
      <c r="AG466" s="45"/>
      <c r="AH466" s="45"/>
      <c r="AI466" s="45"/>
      <c r="AJ466" s="45"/>
    </row>
    <row r="467" spans="1:36" x14ac:dyDescent="0.25">
      <c r="A467" s="7"/>
      <c r="B467" s="8"/>
      <c r="C467" s="8"/>
      <c r="D467" s="8"/>
      <c r="E467" s="57" t="s">
        <v>149</v>
      </c>
      <c r="F467" s="56" t="s">
        <v>113</v>
      </c>
      <c r="G467" s="59"/>
      <c r="H467" s="60"/>
      <c r="I467" s="61"/>
      <c r="J467" s="83"/>
      <c r="K467" s="102" t="s">
        <v>2</v>
      </c>
      <c r="L467" s="113">
        <v>4</v>
      </c>
      <c r="M467" s="114"/>
      <c r="N467" s="115">
        <f>+L467*M467</f>
        <v>0</v>
      </c>
      <c r="O467" s="115">
        <v>1</v>
      </c>
      <c r="P467" s="116">
        <f>+L467*O467</f>
        <v>4</v>
      </c>
      <c r="Q467" s="90"/>
      <c r="R467" s="103"/>
      <c r="S467" s="74"/>
      <c r="T467" s="337"/>
      <c r="U467" s="74"/>
      <c r="V467" s="735"/>
      <c r="W467" s="735"/>
      <c r="X467" s="735"/>
      <c r="Y467" s="735"/>
      <c r="AD467" s="45"/>
      <c r="AE467" s="45"/>
      <c r="AF467" s="45"/>
      <c r="AG467" s="45"/>
      <c r="AH467" s="45"/>
      <c r="AI467" s="45"/>
      <c r="AJ467" s="45"/>
    </row>
    <row r="468" spans="1:36" x14ac:dyDescent="0.25">
      <c r="A468" s="7"/>
      <c r="B468" s="8"/>
      <c r="C468" s="8"/>
      <c r="D468" s="8"/>
      <c r="E468" s="58" t="s">
        <v>150</v>
      </c>
      <c r="F468" s="719" t="s">
        <v>116</v>
      </c>
      <c r="G468" s="720"/>
      <c r="H468" s="720"/>
      <c r="I468" s="721"/>
      <c r="J468" s="84"/>
      <c r="K468" s="102" t="s">
        <v>2</v>
      </c>
      <c r="L468" s="96">
        <v>2</v>
      </c>
      <c r="M468" s="55"/>
      <c r="N468" s="30">
        <f t="shared" ref="N468:N472" si="33">+L468*M468</f>
        <v>0</v>
      </c>
      <c r="O468" s="30">
        <v>1</v>
      </c>
      <c r="P468" s="89">
        <f t="shared" ref="P468:P472" si="34">+L468*O468</f>
        <v>2</v>
      </c>
      <c r="Q468" s="90"/>
      <c r="R468" s="103"/>
      <c r="S468" s="74"/>
      <c r="T468" s="337"/>
      <c r="U468" s="74"/>
      <c r="V468" s="735"/>
      <c r="W468" s="735"/>
      <c r="X468" s="735"/>
      <c r="Y468" s="735"/>
      <c r="AD468" s="45"/>
      <c r="AE468" s="45"/>
      <c r="AF468" s="45"/>
      <c r="AG468" s="45"/>
      <c r="AH468" s="45"/>
      <c r="AI468" s="45"/>
      <c r="AJ468" s="45"/>
    </row>
    <row r="469" spans="1:36" x14ac:dyDescent="0.25">
      <c r="A469" s="7"/>
      <c r="B469" s="8"/>
      <c r="C469" s="8"/>
      <c r="D469" s="8"/>
      <c r="E469" s="57" t="s">
        <v>151</v>
      </c>
      <c r="F469" s="56" t="s">
        <v>118</v>
      </c>
      <c r="G469" s="59"/>
      <c r="H469" s="60"/>
      <c r="I469" s="61"/>
      <c r="J469" s="83"/>
      <c r="K469" s="102" t="s">
        <v>2</v>
      </c>
      <c r="L469" s="96">
        <v>3</v>
      </c>
      <c r="M469" s="55"/>
      <c r="N469" s="30">
        <f t="shared" si="33"/>
        <v>0</v>
      </c>
      <c r="O469" s="30">
        <v>1</v>
      </c>
      <c r="P469" s="89">
        <f t="shared" si="34"/>
        <v>3</v>
      </c>
      <c r="Q469" s="90"/>
      <c r="R469" s="103"/>
      <c r="S469" s="74"/>
      <c r="T469" s="337"/>
      <c r="U469" s="74"/>
      <c r="V469" s="735"/>
      <c r="W469" s="735"/>
      <c r="X469" s="735"/>
      <c r="Y469" s="735"/>
      <c r="AD469" s="45"/>
      <c r="AE469" s="45"/>
      <c r="AF469" s="45"/>
      <c r="AG469" s="45"/>
      <c r="AH469" s="45"/>
      <c r="AI469" s="45"/>
      <c r="AJ469" s="45"/>
    </row>
    <row r="470" spans="1:36" x14ac:dyDescent="0.25">
      <c r="A470" s="11"/>
      <c r="B470" s="8"/>
      <c r="C470" s="8"/>
      <c r="D470" s="8"/>
      <c r="E470" s="58" t="s">
        <v>152</v>
      </c>
      <c r="F470" s="719" t="s">
        <v>141</v>
      </c>
      <c r="G470" s="720"/>
      <c r="H470" s="720"/>
      <c r="I470" s="721"/>
      <c r="J470" s="84"/>
      <c r="K470" s="102" t="s">
        <v>2</v>
      </c>
      <c r="L470" s="96">
        <v>3</v>
      </c>
      <c r="M470" s="55"/>
      <c r="N470" s="30">
        <f t="shared" si="33"/>
        <v>0</v>
      </c>
      <c r="O470" s="30">
        <v>1</v>
      </c>
      <c r="P470" s="89">
        <f t="shared" si="34"/>
        <v>3</v>
      </c>
      <c r="Q470" s="90"/>
      <c r="R470" s="103"/>
      <c r="S470" s="74"/>
      <c r="T470" s="337"/>
      <c r="U470" s="74"/>
      <c r="V470" s="735"/>
      <c r="W470" s="735"/>
      <c r="X470" s="735"/>
      <c r="Y470" s="735"/>
    </row>
    <row r="471" spans="1:36" x14ac:dyDescent="0.25">
      <c r="A471" s="11"/>
      <c r="B471" s="8"/>
      <c r="C471" s="8"/>
      <c r="D471" s="8"/>
      <c r="E471" s="57" t="s">
        <v>153</v>
      </c>
      <c r="F471" s="56" t="s">
        <v>315</v>
      </c>
      <c r="G471" s="59"/>
      <c r="H471" s="60"/>
      <c r="I471" s="61"/>
      <c r="J471" s="83"/>
      <c r="K471" s="102" t="s">
        <v>2</v>
      </c>
      <c r="L471" s="96">
        <v>3</v>
      </c>
      <c r="M471" s="55"/>
      <c r="N471" s="30">
        <f t="shared" si="33"/>
        <v>0</v>
      </c>
      <c r="O471" s="30">
        <v>1</v>
      </c>
      <c r="P471" s="89">
        <f t="shared" si="34"/>
        <v>3</v>
      </c>
      <c r="Q471" s="90"/>
      <c r="R471" s="103"/>
      <c r="S471" s="74"/>
      <c r="T471" s="337"/>
      <c r="U471" s="74"/>
      <c r="V471" s="735"/>
      <c r="W471" s="735"/>
      <c r="X471" s="735"/>
      <c r="Y471" s="735"/>
    </row>
    <row r="472" spans="1:36" x14ac:dyDescent="0.25">
      <c r="A472" s="11"/>
      <c r="B472" s="8"/>
      <c r="C472" s="8"/>
      <c r="D472" s="8"/>
      <c r="E472" s="436" t="s">
        <v>154</v>
      </c>
      <c r="F472" s="719" t="s">
        <v>142</v>
      </c>
      <c r="G472" s="720"/>
      <c r="H472" s="720"/>
      <c r="I472" s="721"/>
      <c r="J472" s="461"/>
      <c r="K472" s="102" t="s">
        <v>2</v>
      </c>
      <c r="L472" s="96">
        <v>1</v>
      </c>
      <c r="M472" s="55"/>
      <c r="N472" s="30">
        <f t="shared" si="33"/>
        <v>0</v>
      </c>
      <c r="O472" s="30">
        <v>1</v>
      </c>
      <c r="P472" s="89">
        <f t="shared" si="34"/>
        <v>1</v>
      </c>
      <c r="Q472" s="104">
        <f>+N473/P473*10</f>
        <v>0</v>
      </c>
      <c r="R472" s="105" t="str">
        <f>+IF(Q472&lt;7,"INACEPTABLE","ACEPTABLE")</f>
        <v>INACEPTABLE</v>
      </c>
    </row>
    <row r="473" spans="1:36" ht="15.75" thickBot="1" x14ac:dyDescent="0.3">
      <c r="A473" s="12"/>
      <c r="B473" s="13"/>
      <c r="C473" s="13"/>
      <c r="D473" s="13"/>
      <c r="E473" s="13"/>
      <c r="F473" s="52"/>
      <c r="G473" s="13"/>
      <c r="H473" s="13"/>
      <c r="I473" s="13"/>
      <c r="J473" s="13"/>
      <c r="K473" s="13"/>
      <c r="L473" s="91"/>
      <c r="M473" s="358" t="s">
        <v>174</v>
      </c>
      <c r="N473" s="98">
        <f>SUM(N467:N472)</f>
        <v>0</v>
      </c>
      <c r="O473" s="358" t="s">
        <v>175</v>
      </c>
      <c r="P473" s="99">
        <f>SUM(P467:P472)</f>
        <v>16</v>
      </c>
      <c r="Q473" s="91"/>
      <c r="R473" s="94"/>
    </row>
    <row r="474" spans="1:36" x14ac:dyDescent="0.25">
      <c r="A474" s="8"/>
      <c r="B474" s="8"/>
      <c r="C474" s="8"/>
      <c r="D474" s="8"/>
      <c r="E474" s="8"/>
      <c r="F474" s="20"/>
      <c r="G474" s="8"/>
      <c r="H474" s="8"/>
      <c r="I474" s="8"/>
      <c r="J474" s="8"/>
      <c r="K474" s="8"/>
      <c r="L474" s="8"/>
      <c r="M474" s="155"/>
      <c r="N474" s="74"/>
      <c r="O474" s="155"/>
      <c r="P474" s="74"/>
      <c r="Q474" s="20"/>
      <c r="R474" s="8"/>
    </row>
    <row r="475" spans="1:36" ht="15.75" thickBot="1" x14ac:dyDescent="0.3">
      <c r="A475" s="8"/>
      <c r="B475" s="8"/>
      <c r="C475" s="8"/>
      <c r="D475" s="8"/>
      <c r="E475" s="8"/>
      <c r="F475" s="20"/>
      <c r="G475" s="8"/>
      <c r="H475" s="8"/>
      <c r="I475" s="8"/>
      <c r="J475" s="8"/>
      <c r="K475" s="8"/>
      <c r="L475" s="8"/>
      <c r="M475" s="155"/>
      <c r="N475" s="74"/>
      <c r="O475" s="155"/>
      <c r="P475" s="74"/>
      <c r="Q475" s="20"/>
      <c r="R475" s="8"/>
    </row>
    <row r="476" spans="1:36" ht="15.75" thickBot="1" x14ac:dyDescent="0.3">
      <c r="A476" s="8"/>
      <c r="B476" s="8"/>
      <c r="C476" s="8"/>
      <c r="D476" s="8"/>
      <c r="E476" s="8"/>
      <c r="F476" s="20"/>
      <c r="G476" s="8"/>
      <c r="H476" s="8"/>
      <c r="I476" s="8"/>
      <c r="J476" s="8"/>
      <c r="K476" s="8"/>
      <c r="L476" s="727" t="s">
        <v>179</v>
      </c>
      <c r="M476" s="728"/>
      <c r="N476" s="728"/>
      <c r="O476" s="125" t="s">
        <v>180</v>
      </c>
      <c r="P476" s="125" t="s">
        <v>181</v>
      </c>
      <c r="Q476" s="125" t="s">
        <v>212</v>
      </c>
      <c r="R476" s="125" t="s">
        <v>226</v>
      </c>
    </row>
    <row r="477" spans="1:36" ht="18.75" x14ac:dyDescent="0.25">
      <c r="A477" s="8"/>
      <c r="B477" s="8"/>
      <c r="C477" s="8"/>
      <c r="D477" s="8"/>
      <c r="E477" s="8"/>
      <c r="F477" s="20"/>
      <c r="G477" s="8"/>
      <c r="H477" s="8"/>
      <c r="I477" s="8"/>
      <c r="J477" s="8"/>
      <c r="K477" s="8"/>
      <c r="L477" s="375" t="s">
        <v>404</v>
      </c>
      <c r="M477" s="338">
        <f>$Q$436</f>
        <v>8.75</v>
      </c>
      <c r="N477" s="115" t="str">
        <f>+IF(AND(M477&lt;7,M477&gt;0),"INACEPTABLE",IF(M477=0,"No Valor","ACEPTABLE"))</f>
        <v>ACEPTABLE</v>
      </c>
      <c r="O477" s="729">
        <f>(COUNTIF(N477:N481,"INACEPTABLE"))</f>
        <v>0</v>
      </c>
      <c r="P477" s="729" t="str">
        <f>+IF(O477=1,"PENALIZACIÓN 1",IF(O477&gt;1,"PENALIZACIÓN 1 + 2","ACEPTABLE"))</f>
        <v>ACEPTABLE</v>
      </c>
      <c r="Q477" s="724">
        <f>+IF(AND(M477&gt;0,M478&gt;0,M479&gt;0,M480&gt;0,M481&gt;0),5,IF(AND(M477&gt;0,M478&gt;0,M479&gt;0,M480&gt;0,M481=0),4,IF(AND(M477&gt;0,M478&gt;0,M479&gt;0,M480=0,M481=0),3,IF(AND(M477&gt;0,M478&gt;0,M479=0,M480=0,M481=0),2,IF(AND(M477&gt;0,M478=0,M479=0,M480=0,M481=0),1,0)))))</f>
        <v>4</v>
      </c>
      <c r="R477" s="732">
        <f>IF(AND(O477=0,Q477&gt;0),(SUM(M477:M481)/Q477),0)</f>
        <v>9.21875</v>
      </c>
    </row>
    <row r="478" spans="1:36" ht="18.75" x14ac:dyDescent="0.25">
      <c r="A478" s="8"/>
      <c r="B478" s="8"/>
      <c r="C478" s="8"/>
      <c r="D478" s="8"/>
      <c r="E478" s="8"/>
      <c r="F478" s="20"/>
      <c r="G478" s="8"/>
      <c r="H478" s="8"/>
      <c r="I478" s="8"/>
      <c r="J478" s="8"/>
      <c r="K478" s="8"/>
      <c r="L478" s="376" t="s">
        <v>405</v>
      </c>
      <c r="M478" s="339">
        <f>$Q$445</f>
        <v>10</v>
      </c>
      <c r="N478" s="115" t="str">
        <f>+IF(AND(M478&lt;7,M478&gt;0),"INACEPTABLE",IF(M478=0,"No Valor","ACEPTABLE"))</f>
        <v>ACEPTABLE</v>
      </c>
      <c r="O478" s="730"/>
      <c r="P478" s="730"/>
      <c r="Q478" s="725"/>
      <c r="R478" s="733"/>
    </row>
    <row r="479" spans="1:36" ht="18.75" x14ac:dyDescent="0.25">
      <c r="L479" s="377" t="s">
        <v>406</v>
      </c>
      <c r="M479" s="339">
        <f>$Q$454</f>
        <v>8.125</v>
      </c>
      <c r="N479" s="115" t="str">
        <f>+IF(AND(M479&lt;7,M479&gt;0),"INACEPTABLE",IF(M479=0,"No Valor","ACEPTABLE"))</f>
        <v>ACEPTABLE</v>
      </c>
      <c r="O479" s="730"/>
      <c r="P479" s="730"/>
      <c r="Q479" s="725"/>
      <c r="R479" s="733"/>
    </row>
    <row r="480" spans="1:36" ht="18.75" x14ac:dyDescent="0.25">
      <c r="L480" s="376" t="s">
        <v>407</v>
      </c>
      <c r="M480" s="339">
        <f>$Q$463</f>
        <v>10</v>
      </c>
      <c r="N480" s="115" t="str">
        <f>+IF(AND(M480&lt;7,M480&gt;0),"INACEPTABLE",IF(M480=0,"No Valor","ACEPTABLE"))</f>
        <v>ACEPTABLE</v>
      </c>
      <c r="O480" s="730"/>
      <c r="P480" s="730"/>
      <c r="Q480" s="725"/>
      <c r="R480" s="733"/>
    </row>
    <row r="481" spans="1:19" ht="19.5" thickBot="1" x14ac:dyDescent="0.3">
      <c r="L481" s="378" t="s">
        <v>408</v>
      </c>
      <c r="M481" s="340">
        <f>$Q$472</f>
        <v>0</v>
      </c>
      <c r="N481" s="341" t="str">
        <f>+IF(AND(M481&lt;7,M481&gt;0),"INACEPTABLE",IF(M481=0,"No Valor","ACEPTABLE"))</f>
        <v>No Valor</v>
      </c>
      <c r="O481" s="731"/>
      <c r="P481" s="731"/>
      <c r="Q481" s="726"/>
      <c r="R481" s="734"/>
    </row>
    <row r="483" spans="1:19" ht="15.75" thickBot="1" x14ac:dyDescent="0.3"/>
    <row r="484" spans="1:19" ht="15.75" thickBot="1" x14ac:dyDescent="0.3">
      <c r="A484" s="85" t="s">
        <v>162</v>
      </c>
      <c r="B484" s="86"/>
      <c r="C484" s="86"/>
      <c r="D484" s="86"/>
      <c r="E484" s="87"/>
      <c r="F484" s="86"/>
      <c r="G484" s="86"/>
      <c r="H484" s="86"/>
      <c r="I484" s="86"/>
      <c r="J484" s="86"/>
      <c r="K484" s="95" t="s">
        <v>1</v>
      </c>
      <c r="L484" s="346" t="s">
        <v>172</v>
      </c>
      <c r="M484" s="353" t="s">
        <v>1</v>
      </c>
      <c r="N484" s="353" t="s">
        <v>171</v>
      </c>
      <c r="O484" s="353" t="s">
        <v>173</v>
      </c>
      <c r="P484" s="122" t="s">
        <v>170</v>
      </c>
      <c r="Q484" s="736" t="s">
        <v>213</v>
      </c>
      <c r="R484" s="737"/>
      <c r="S484" s="125" t="s">
        <v>214</v>
      </c>
    </row>
    <row r="485" spans="1:19" x14ac:dyDescent="0.25">
      <c r="A485" s="88"/>
      <c r="B485" s="8"/>
      <c r="C485" s="8"/>
      <c r="D485" s="8"/>
      <c r="E485" s="57" t="s">
        <v>156</v>
      </c>
      <c r="F485" s="56" t="s">
        <v>125</v>
      </c>
      <c r="G485" s="59"/>
      <c r="H485" s="60"/>
      <c r="I485" s="61"/>
      <c r="J485" s="83"/>
      <c r="K485" s="89" t="s">
        <v>2</v>
      </c>
      <c r="L485" s="113">
        <v>4</v>
      </c>
      <c r="M485" s="114">
        <v>1</v>
      </c>
      <c r="N485" s="115">
        <f>+L485*M485</f>
        <v>4</v>
      </c>
      <c r="O485" s="115">
        <v>1</v>
      </c>
      <c r="P485" s="116">
        <f>+L485*O485</f>
        <v>4</v>
      </c>
      <c r="Q485" s="90"/>
      <c r="R485" s="103"/>
      <c r="S485" s="784" t="str">
        <f>+IF(R488="INACEPTABLE","PENALIZACIÓN","ACEPTABLE")</f>
        <v>PENALIZACIÓN</v>
      </c>
    </row>
    <row r="486" spans="1:19" x14ac:dyDescent="0.25">
      <c r="A486" s="88"/>
      <c r="B486" s="8"/>
      <c r="C486" s="8"/>
      <c r="D486" s="8"/>
      <c r="E486" s="58" t="s">
        <v>157</v>
      </c>
      <c r="F486" s="719" t="s">
        <v>143</v>
      </c>
      <c r="G486" s="720"/>
      <c r="H486" s="720"/>
      <c r="I486" s="721"/>
      <c r="J486" s="84"/>
      <c r="K486" s="89" t="s">
        <v>2</v>
      </c>
      <c r="L486" s="96">
        <v>3</v>
      </c>
      <c r="M486" s="55">
        <v>0</v>
      </c>
      <c r="N486" s="30">
        <f t="shared" ref="N486:N487" si="35">+L486*M486</f>
        <v>0</v>
      </c>
      <c r="O486" s="30">
        <v>1</v>
      </c>
      <c r="P486" s="89">
        <f t="shared" ref="P486:P487" si="36">+L486*O486</f>
        <v>3</v>
      </c>
      <c r="Q486" s="90"/>
      <c r="R486" s="103"/>
      <c r="S486" s="785"/>
    </row>
    <row r="487" spans="1:19" x14ac:dyDescent="0.25">
      <c r="A487" s="88"/>
      <c r="B487" s="8"/>
      <c r="C487" s="8"/>
      <c r="D487" s="8"/>
      <c r="E487" s="57" t="s">
        <v>158</v>
      </c>
      <c r="F487" s="56" t="s">
        <v>477</v>
      </c>
      <c r="G487" s="59"/>
      <c r="H487" s="60"/>
      <c r="I487" s="61"/>
      <c r="J487" s="83"/>
      <c r="K487" s="89" t="s">
        <v>2</v>
      </c>
      <c r="L487" s="96">
        <v>2</v>
      </c>
      <c r="M487" s="127">
        <v>1</v>
      </c>
      <c r="N487" s="128">
        <f t="shared" si="35"/>
        <v>2</v>
      </c>
      <c r="O487" s="128">
        <v>1</v>
      </c>
      <c r="P487" s="129">
        <f t="shared" si="36"/>
        <v>2</v>
      </c>
      <c r="Q487" s="722" t="s">
        <v>213</v>
      </c>
      <c r="R487" s="723"/>
      <c r="S487" s="785"/>
    </row>
    <row r="488" spans="1:19" ht="15.75" thickBot="1" x14ac:dyDescent="0.3">
      <c r="A488" s="91"/>
      <c r="B488" s="92"/>
      <c r="C488" s="92"/>
      <c r="D488" s="92"/>
      <c r="E488" s="92"/>
      <c r="F488" s="133"/>
      <c r="G488" s="92"/>
      <c r="H488" s="92"/>
      <c r="I488" s="92"/>
      <c r="J488" s="92"/>
      <c r="K488" s="94"/>
      <c r="L488" s="91"/>
      <c r="M488" s="358" t="s">
        <v>174</v>
      </c>
      <c r="N488" s="98">
        <f>SUM(N485:N487)</f>
        <v>6</v>
      </c>
      <c r="O488" s="358" t="s">
        <v>175</v>
      </c>
      <c r="P488" s="99">
        <f>SUM(P485:P487)</f>
        <v>9</v>
      </c>
      <c r="Q488" s="130">
        <f>+N488/P488*10</f>
        <v>6.6666666666666661</v>
      </c>
      <c r="R488" s="131" t="str">
        <f>+IF(Q488&lt;7,"INACEPTABLE","ACEPTABLE")</f>
        <v>INACEPTABLE</v>
      </c>
      <c r="S488" s="786"/>
    </row>
    <row r="489" spans="1:19" ht="15.75" thickBot="1" x14ac:dyDescent="0.3"/>
    <row r="490" spans="1:19" ht="15.75" thickBot="1" x14ac:dyDescent="0.3">
      <c r="L490" s="727" t="s">
        <v>179</v>
      </c>
      <c r="M490" s="728"/>
      <c r="N490" s="728"/>
      <c r="O490" s="125" t="s">
        <v>180</v>
      </c>
      <c r="P490" s="125" t="s">
        <v>181</v>
      </c>
      <c r="Q490" s="125" t="s">
        <v>212</v>
      </c>
      <c r="R490" s="125" t="s">
        <v>213</v>
      </c>
    </row>
    <row r="491" spans="1:19" x14ac:dyDescent="0.25">
      <c r="L491" s="375" t="s">
        <v>421</v>
      </c>
      <c r="M491" s="370">
        <v>7</v>
      </c>
      <c r="N491" s="115" t="str">
        <f>+IF(AND(M491&lt;7,M491&gt;0),"INACEPTABLE",IF(M491=0,"No Valor","ACEPTABLE"))</f>
        <v>ACEPTABLE</v>
      </c>
      <c r="O491" s="729">
        <f>(COUNTIF(N491:N495,"INACEPTABLE"))</f>
        <v>0</v>
      </c>
      <c r="P491" s="729" t="str">
        <f>+IF(O491=1,"PENALIZACIÓN 1",IF(O491&gt;1,"PENALIZACIÓN 1 + 2","ACEPTABLE"))</f>
        <v>ACEPTABLE</v>
      </c>
      <c r="Q491" s="724">
        <f>+IF(AND(M491&gt;0,M492&gt;0,M493&gt;0,M494&gt;0,M495&gt;0),5,IF(AND(M491&gt;0,M492&gt;0,M493&gt;0,M494&gt;0,M495=0),4,IF(AND(M491&gt;0,M492&gt;0,M493&gt;0,M494=0,M495=0),3,IF(AND(M491&gt;0,M492&gt;0,M493=0,M494=0,M495=0),2,IF(AND(M491&gt;0,M492=0,M493=0,M494=0,M495=0),1,0)))))</f>
        <v>4</v>
      </c>
      <c r="R491" s="732">
        <f>IF(AND(O491=0,Q491&gt;0),(SUM(M491:M495)/Q491),0)</f>
        <v>7.53125</v>
      </c>
    </row>
    <row r="492" spans="1:19" x14ac:dyDescent="0.25">
      <c r="L492" s="376" t="s">
        <v>422</v>
      </c>
      <c r="M492" s="371">
        <v>8</v>
      </c>
      <c r="N492" s="115" t="str">
        <f>+IF(AND(M492&lt;7,M492&gt;0),"INACEPTABLE",IF(M492=0,"No Valor","ACEPTABLE"))</f>
        <v>ACEPTABLE</v>
      </c>
      <c r="O492" s="730"/>
      <c r="P492" s="730"/>
      <c r="Q492" s="725"/>
      <c r="R492" s="733"/>
    </row>
    <row r="493" spans="1:19" x14ac:dyDescent="0.25">
      <c r="L493" s="377" t="s">
        <v>423</v>
      </c>
      <c r="M493" s="371">
        <f>$Q$454</f>
        <v>8.125</v>
      </c>
      <c r="N493" s="115" t="str">
        <f>+IF(AND(M493&lt;7,M493&gt;0),"INACEPTABLE",IF(M493=0,"No Valor","ACEPTABLE"))</f>
        <v>ACEPTABLE</v>
      </c>
      <c r="O493" s="730"/>
      <c r="P493" s="730"/>
      <c r="Q493" s="725"/>
      <c r="R493" s="733"/>
    </row>
    <row r="494" spans="1:19" x14ac:dyDescent="0.25">
      <c r="L494" s="376" t="s">
        <v>424</v>
      </c>
      <c r="M494" s="371">
        <v>7</v>
      </c>
      <c r="N494" s="115" t="str">
        <f>+IF(AND(M494&lt;7,M494&gt;0),"INACEPTABLE",IF(M494=0,"No Valor","ACEPTABLE"))</f>
        <v>ACEPTABLE</v>
      </c>
      <c r="O494" s="730"/>
      <c r="P494" s="730"/>
      <c r="Q494" s="725"/>
      <c r="R494" s="733"/>
    </row>
    <row r="495" spans="1:19" ht="15.75" thickBot="1" x14ac:dyDescent="0.3">
      <c r="L495" s="378" t="s">
        <v>425</v>
      </c>
      <c r="M495" s="372"/>
      <c r="N495" s="341" t="str">
        <f>+IF(AND(M495&lt;7,M495&gt;0),"INACEPTABLE",IF(M495=0,"No Valor","ACEPTABLE"))</f>
        <v>No Valor</v>
      </c>
      <c r="O495" s="731"/>
      <c r="P495" s="731"/>
      <c r="Q495" s="726"/>
      <c r="R495" s="734"/>
    </row>
    <row r="496" spans="1:19" x14ac:dyDescent="0.25">
      <c r="M496" t="s">
        <v>426</v>
      </c>
    </row>
    <row r="497" spans="1:30" ht="15.75" thickBot="1" x14ac:dyDescent="0.3"/>
    <row r="498" spans="1:30" ht="15.75" thickBot="1" x14ac:dyDescent="0.3">
      <c r="A498" s="85" t="s">
        <v>233</v>
      </c>
      <c r="B498" s="5"/>
      <c r="C498" s="5"/>
      <c r="D498" s="5"/>
      <c r="E498" s="87"/>
      <c r="F498" s="17"/>
      <c r="G498" s="5"/>
      <c r="H498" s="5"/>
      <c r="I498" s="5"/>
      <c r="J498" s="5"/>
      <c r="K498" s="95" t="s">
        <v>1</v>
      </c>
      <c r="L498" s="346" t="s">
        <v>172</v>
      </c>
      <c r="M498" s="353" t="s">
        <v>1</v>
      </c>
      <c r="N498" s="353" t="s">
        <v>171</v>
      </c>
      <c r="O498" s="353" t="s">
        <v>173</v>
      </c>
      <c r="P498" s="122" t="s">
        <v>170</v>
      </c>
      <c r="Q498" s="736" t="s">
        <v>215</v>
      </c>
      <c r="R498" s="808"/>
      <c r="S498" s="125" t="s">
        <v>214</v>
      </c>
      <c r="AD498" s="151"/>
    </row>
    <row r="499" spans="1:30" x14ac:dyDescent="0.25">
      <c r="A499" s="11"/>
      <c r="B499" s="8"/>
      <c r="C499" s="8"/>
      <c r="D499" s="8"/>
      <c r="E499" s="57" t="s">
        <v>159</v>
      </c>
      <c r="F499" s="56" t="s">
        <v>123</v>
      </c>
      <c r="G499" s="59"/>
      <c r="H499" s="60"/>
      <c r="I499" s="61"/>
      <c r="J499" s="83"/>
      <c r="K499" s="89" t="s">
        <v>2</v>
      </c>
      <c r="L499" s="113">
        <v>2</v>
      </c>
      <c r="M499" s="114">
        <v>1</v>
      </c>
      <c r="N499" s="115">
        <f>+L499*M499</f>
        <v>2</v>
      </c>
      <c r="O499" s="115">
        <v>1</v>
      </c>
      <c r="P499" s="116">
        <f>+L499*O499</f>
        <v>2</v>
      </c>
      <c r="Q499" s="8"/>
      <c r="R499" s="10"/>
      <c r="S499" s="784" t="str">
        <f>+IF(R503="INACEPTABLE","PENALIZACIÓN","ACEPTABLE")</f>
        <v>PENALIZACIÓN</v>
      </c>
    </row>
    <row r="500" spans="1:30" x14ac:dyDescent="0.25">
      <c r="A500" s="11"/>
      <c r="B500" s="8"/>
      <c r="C500" s="8"/>
      <c r="D500" s="8"/>
      <c r="E500" s="58" t="s">
        <v>160</v>
      </c>
      <c r="F500" s="719" t="s">
        <v>121</v>
      </c>
      <c r="G500" s="720"/>
      <c r="H500" s="720"/>
      <c r="I500" s="721"/>
      <c r="J500" s="84"/>
      <c r="K500" s="89" t="s">
        <v>2</v>
      </c>
      <c r="L500" s="96">
        <v>5</v>
      </c>
      <c r="M500" s="55">
        <v>0</v>
      </c>
      <c r="N500" s="30">
        <f t="shared" ref="N500:N502" si="37">+L500*M500</f>
        <v>0</v>
      </c>
      <c r="O500" s="30">
        <v>1</v>
      </c>
      <c r="P500" s="89">
        <f t="shared" ref="P500:P502" si="38">+L500*O500</f>
        <v>5</v>
      </c>
      <c r="Q500" s="90"/>
      <c r="R500" s="103"/>
      <c r="S500" s="785"/>
    </row>
    <row r="501" spans="1:30" x14ac:dyDescent="0.25">
      <c r="A501" s="11"/>
      <c r="B501" s="8"/>
      <c r="C501" s="8"/>
      <c r="D501" s="8"/>
      <c r="E501" s="57" t="s">
        <v>161</v>
      </c>
      <c r="F501" s="56" t="s">
        <v>313</v>
      </c>
      <c r="G501" s="59"/>
      <c r="H501" s="60"/>
      <c r="I501" s="61"/>
      <c r="J501" s="83"/>
      <c r="K501" s="89" t="s">
        <v>2</v>
      </c>
      <c r="L501" s="96">
        <v>3</v>
      </c>
      <c r="M501" s="55">
        <v>1</v>
      </c>
      <c r="N501" s="30">
        <f t="shared" si="37"/>
        <v>3</v>
      </c>
      <c r="O501" s="30">
        <v>1</v>
      </c>
      <c r="P501" s="89">
        <f t="shared" si="38"/>
        <v>3</v>
      </c>
      <c r="Q501" s="90"/>
      <c r="R501" s="103"/>
      <c r="S501" s="785"/>
    </row>
    <row r="502" spans="1:30" x14ac:dyDescent="0.25">
      <c r="A502" s="11"/>
      <c r="B502" s="8"/>
      <c r="C502" s="8"/>
      <c r="D502" s="8"/>
      <c r="E502" s="58" t="s">
        <v>314</v>
      </c>
      <c r="F502" s="719" t="s">
        <v>124</v>
      </c>
      <c r="G502" s="720"/>
      <c r="H502" s="720"/>
      <c r="I502" s="721"/>
      <c r="J502" s="84"/>
      <c r="K502" s="89" t="s">
        <v>2</v>
      </c>
      <c r="L502" s="96">
        <v>3</v>
      </c>
      <c r="M502" s="55">
        <v>1</v>
      </c>
      <c r="N502" s="30">
        <f t="shared" si="37"/>
        <v>3</v>
      </c>
      <c r="O502" s="30">
        <v>1</v>
      </c>
      <c r="P502" s="89">
        <f t="shared" si="38"/>
        <v>3</v>
      </c>
      <c r="Q502" s="722" t="s">
        <v>215</v>
      </c>
      <c r="R502" s="723"/>
      <c r="S502" s="785"/>
    </row>
    <row r="503" spans="1:30" ht="15.75" thickBot="1" x14ac:dyDescent="0.3">
      <c r="A503" s="12"/>
      <c r="B503" s="13"/>
      <c r="C503" s="13"/>
      <c r="D503" s="13"/>
      <c r="E503" s="13"/>
      <c r="F503" s="13"/>
      <c r="G503" s="13"/>
      <c r="H503" s="13"/>
      <c r="I503" s="13"/>
      <c r="J503" s="13"/>
      <c r="K503" s="13"/>
      <c r="L503" s="13"/>
      <c r="M503" s="358" t="s">
        <v>174</v>
      </c>
      <c r="N503" s="98">
        <f>SUM(N499:N502)</f>
        <v>8</v>
      </c>
      <c r="O503" s="358" t="s">
        <v>175</v>
      </c>
      <c r="P503" s="99">
        <f>SUM(P499:P502)</f>
        <v>13</v>
      </c>
      <c r="Q503" s="130">
        <f>+N503/P503*10</f>
        <v>6.1538461538461542</v>
      </c>
      <c r="R503" s="131" t="str">
        <f>+IF(Q503&lt;7,"INACEPTABLE","ACEPTABLE")</f>
        <v>INACEPTABLE</v>
      </c>
      <c r="S503" s="786"/>
    </row>
    <row r="504" spans="1:30" ht="15.75" thickBot="1" x14ac:dyDescent="0.3"/>
    <row r="505" spans="1:30" ht="15.75" thickBot="1" x14ac:dyDescent="0.3">
      <c r="L505" s="727" t="s">
        <v>179</v>
      </c>
      <c r="M505" s="728"/>
      <c r="N505" s="728"/>
      <c r="O505" s="125" t="s">
        <v>180</v>
      </c>
      <c r="P505" s="125" t="s">
        <v>181</v>
      </c>
      <c r="Q505" s="125" t="s">
        <v>212</v>
      </c>
      <c r="R505" s="125" t="s">
        <v>215</v>
      </c>
    </row>
    <row r="506" spans="1:30" x14ac:dyDescent="0.25">
      <c r="L506" s="375" t="s">
        <v>427</v>
      </c>
      <c r="M506" s="370">
        <v>7</v>
      </c>
      <c r="N506" s="115" t="str">
        <f>+IF(AND(M506&lt;7,M506&gt;0),"INACEPTABLE",IF(M506=0,"No Valor","ACEPTABLE"))</f>
        <v>ACEPTABLE</v>
      </c>
      <c r="O506" s="729">
        <f>(COUNTIF(N506:N510,"INACEPTABLE"))</f>
        <v>0</v>
      </c>
      <c r="P506" s="729" t="str">
        <f>+IF(O506=1,"PENALIZACIÓN 1",IF(O506&gt;1,"PENALIZACIÓN 1 + 2","ACEPTABLE"))</f>
        <v>ACEPTABLE</v>
      </c>
      <c r="Q506" s="724">
        <f>+IF(AND(M506&gt;0,M507&gt;0,M508&gt;0,M509&gt;0,M510&gt;0),5,IF(AND(M506&gt;0,M507&gt;0,M508&gt;0,M509&gt;0,M510=0),4,IF(AND(M506&gt;0,M507&gt;0,M508&gt;0,M509=0,M510=0),3,IF(AND(M506&gt;0,M507&gt;0,M508=0,M509=0,M510=0),2,IF(AND(M506&gt;0,M507=0,M508=0,M509=0,M510=0),1,0)))))</f>
        <v>4</v>
      </c>
      <c r="R506" s="732">
        <f>IF(AND(O506=0,Q506&gt;0),(SUM(M506:M510)/Q506),0)</f>
        <v>7.53125</v>
      </c>
    </row>
    <row r="507" spans="1:30" x14ac:dyDescent="0.25">
      <c r="L507" s="376" t="s">
        <v>428</v>
      </c>
      <c r="M507" s="371">
        <v>8</v>
      </c>
      <c r="N507" s="115" t="str">
        <f>+IF(AND(M507&lt;7,M507&gt;0),"INACEPTABLE",IF(M507=0,"No Valor","ACEPTABLE"))</f>
        <v>ACEPTABLE</v>
      </c>
      <c r="O507" s="730"/>
      <c r="P507" s="730"/>
      <c r="Q507" s="725"/>
      <c r="R507" s="733"/>
    </row>
    <row r="508" spans="1:30" x14ac:dyDescent="0.25">
      <c r="L508" s="377" t="s">
        <v>429</v>
      </c>
      <c r="M508" s="371">
        <f>$Q$454</f>
        <v>8.125</v>
      </c>
      <c r="N508" s="115" t="str">
        <f>+IF(AND(M508&lt;7,M508&gt;0),"INACEPTABLE",IF(M508=0,"No Valor","ACEPTABLE"))</f>
        <v>ACEPTABLE</v>
      </c>
      <c r="O508" s="730"/>
      <c r="P508" s="730"/>
      <c r="Q508" s="725"/>
      <c r="R508" s="733"/>
    </row>
    <row r="509" spans="1:30" x14ac:dyDescent="0.25">
      <c r="L509" s="376" t="s">
        <v>430</v>
      </c>
      <c r="M509" s="371">
        <v>7</v>
      </c>
      <c r="N509" s="115" t="str">
        <f>+IF(AND(M509&lt;7,M509&gt;0),"INACEPTABLE",IF(M509=0,"No Valor","ACEPTABLE"))</f>
        <v>ACEPTABLE</v>
      </c>
      <c r="O509" s="730"/>
      <c r="P509" s="730"/>
      <c r="Q509" s="725"/>
      <c r="R509" s="733"/>
    </row>
    <row r="510" spans="1:30" ht="15.75" thickBot="1" x14ac:dyDescent="0.3">
      <c r="L510" s="378" t="s">
        <v>431</v>
      </c>
      <c r="M510" s="372"/>
      <c r="N510" s="341" t="str">
        <f>+IF(AND(M510&lt;7,M510&gt;0),"INACEPTABLE",IF(M510=0,"No Valor","ACEPTABLE"))</f>
        <v>No Valor</v>
      </c>
      <c r="O510" s="731"/>
      <c r="P510" s="731"/>
      <c r="Q510" s="726"/>
      <c r="R510" s="734"/>
    </row>
    <row r="511" spans="1:30" x14ac:dyDescent="0.25">
      <c r="M511" t="s">
        <v>426</v>
      </c>
    </row>
    <row r="512" spans="1:30" ht="15.75" thickBot="1" x14ac:dyDescent="0.3"/>
    <row r="513" spans="1:45" ht="15.75" thickBot="1" x14ac:dyDescent="0.3">
      <c r="A513" s="170" t="s">
        <v>218</v>
      </c>
      <c r="B513" s="5"/>
      <c r="C513" s="5"/>
      <c r="D513" s="5"/>
      <c r="E513" s="5"/>
      <c r="F513" s="5"/>
      <c r="G513" s="5"/>
      <c r="H513" s="5"/>
      <c r="I513" s="5"/>
      <c r="J513" s="5"/>
      <c r="K513" s="171" t="s">
        <v>1</v>
      </c>
      <c r="L513" s="156" t="s">
        <v>172</v>
      </c>
      <c r="M513" s="156" t="s">
        <v>1</v>
      </c>
      <c r="N513" s="156" t="s">
        <v>171</v>
      </c>
      <c r="O513" s="156" t="s">
        <v>173</v>
      </c>
      <c r="P513" s="374" t="s">
        <v>170</v>
      </c>
      <c r="Q513" s="736" t="s">
        <v>217</v>
      </c>
      <c r="R513" s="737"/>
      <c r="S513" s="125" t="s">
        <v>214</v>
      </c>
    </row>
    <row r="514" spans="1:45" x14ac:dyDescent="0.25">
      <c r="A514" s="11"/>
      <c r="B514" s="8"/>
      <c r="C514" s="8"/>
      <c r="D514" s="8"/>
      <c r="E514" s="299" t="s">
        <v>328</v>
      </c>
      <c r="F514" s="168" t="s">
        <v>216</v>
      </c>
      <c r="G514" s="169"/>
      <c r="H514" s="169"/>
      <c r="I514" s="169"/>
      <c r="J514" s="83"/>
      <c r="K514" s="172" t="s">
        <v>2</v>
      </c>
      <c r="L514" s="166">
        <v>5</v>
      </c>
      <c r="M514" s="114">
        <v>1</v>
      </c>
      <c r="N514" s="115">
        <f>+L514*M514</f>
        <v>5</v>
      </c>
      <c r="O514" s="115">
        <v>1</v>
      </c>
      <c r="P514" s="244">
        <f>+L514*O514</f>
        <v>5</v>
      </c>
      <c r="Q514" s="90"/>
      <c r="R514" s="103"/>
      <c r="S514" s="784" t="str">
        <f>+IF(R517="INACEPTABLE","PENALIZACIÓN","ACEPTABLE")</f>
        <v>ACEPTABLE</v>
      </c>
    </row>
    <row r="515" spans="1:45" x14ac:dyDescent="0.25">
      <c r="A515" s="19"/>
      <c r="B515" s="8"/>
      <c r="C515" s="8"/>
      <c r="D515" s="8"/>
      <c r="E515" s="300" t="s">
        <v>329</v>
      </c>
      <c r="F515" s="774" t="s">
        <v>0</v>
      </c>
      <c r="G515" s="774"/>
      <c r="H515" s="774"/>
      <c r="I515" s="774"/>
      <c r="J515" s="84"/>
      <c r="K515" s="172" t="s">
        <v>2</v>
      </c>
      <c r="L515" s="167">
        <v>3</v>
      </c>
      <c r="M515" s="55">
        <v>0</v>
      </c>
      <c r="N515" s="30">
        <f t="shared" ref="N515:N516" si="39">+L515*M515</f>
        <v>0</v>
      </c>
      <c r="O515" s="30">
        <v>1</v>
      </c>
      <c r="P515" s="102">
        <f t="shared" ref="P515:P516" si="40">+L515*O515</f>
        <v>3</v>
      </c>
      <c r="Q515" s="90"/>
      <c r="R515" s="103"/>
      <c r="S515" s="785"/>
    </row>
    <row r="516" spans="1:45" x14ac:dyDescent="0.25">
      <c r="A516" s="11"/>
      <c r="B516" s="8"/>
      <c r="C516" s="8"/>
      <c r="D516" s="8"/>
      <c r="E516" s="299" t="s">
        <v>330</v>
      </c>
      <c r="F516" s="168" t="s">
        <v>320</v>
      </c>
      <c r="G516" s="169"/>
      <c r="H516" s="169"/>
      <c r="I516" s="169"/>
      <c r="J516" s="83"/>
      <c r="K516" s="172" t="s">
        <v>2</v>
      </c>
      <c r="L516" s="167">
        <v>4</v>
      </c>
      <c r="M516" s="55">
        <v>1</v>
      </c>
      <c r="N516" s="30">
        <f t="shared" si="39"/>
        <v>4</v>
      </c>
      <c r="O516" s="30">
        <v>1</v>
      </c>
      <c r="P516" s="102">
        <f t="shared" si="40"/>
        <v>4</v>
      </c>
      <c r="Q516" s="722" t="s">
        <v>217</v>
      </c>
      <c r="R516" s="723"/>
      <c r="S516" s="785"/>
    </row>
    <row r="517" spans="1:45" ht="15.75" thickBot="1" x14ac:dyDescent="0.3">
      <c r="A517" s="12"/>
      <c r="B517" s="13"/>
      <c r="C517" s="13"/>
      <c r="D517" s="13"/>
      <c r="E517" s="13"/>
      <c r="F517" s="13"/>
      <c r="G517" s="13"/>
      <c r="H517" s="13"/>
      <c r="I517" s="13"/>
      <c r="J517" s="13"/>
      <c r="K517" s="14"/>
      <c r="L517" s="13"/>
      <c r="M517" s="160" t="s">
        <v>174</v>
      </c>
      <c r="N517" s="161">
        <f>SUM(N514:N516)</f>
        <v>9</v>
      </c>
      <c r="O517" s="160" t="s">
        <v>175</v>
      </c>
      <c r="P517" s="161">
        <f>SUM(P514:P516)</f>
        <v>12</v>
      </c>
      <c r="Q517" s="130">
        <f>+N517/P517*10</f>
        <v>7.5</v>
      </c>
      <c r="R517" s="131" t="str">
        <f>+IF(Q517&lt;7,"INACEPTABLE","ACEPTABLE")</f>
        <v>ACEPTABLE</v>
      </c>
      <c r="S517" s="786"/>
    </row>
    <row r="518" spans="1:45" ht="15.75" thickBot="1" x14ac:dyDescent="0.3">
      <c r="L518" s="8"/>
      <c r="M518" s="155"/>
      <c r="N518" s="74"/>
      <c r="O518" s="155"/>
      <c r="P518" s="74"/>
      <c r="Q518" s="373"/>
      <c r="R518" s="74"/>
      <c r="S518" s="342"/>
    </row>
    <row r="519" spans="1:45" ht="15.75" thickBot="1" x14ac:dyDescent="0.3">
      <c r="L519" s="727" t="s">
        <v>179</v>
      </c>
      <c r="M519" s="728"/>
      <c r="N519" s="728"/>
      <c r="O519" s="125" t="s">
        <v>180</v>
      </c>
      <c r="P519" s="125" t="s">
        <v>181</v>
      </c>
      <c r="Q519" s="125" t="s">
        <v>212</v>
      </c>
      <c r="R519" s="125" t="s">
        <v>217</v>
      </c>
      <c r="S519" s="342"/>
    </row>
    <row r="520" spans="1:45" x14ac:dyDescent="0.25">
      <c r="L520" s="375" t="s">
        <v>328</v>
      </c>
      <c r="M520" s="370">
        <v>7</v>
      </c>
      <c r="N520" s="115" t="str">
        <f>+IF(AND(M520&lt;7,M520&gt;0),"INACEPTABLE",IF(M520=0,"No Valor","ACEPTABLE"))</f>
        <v>ACEPTABLE</v>
      </c>
      <c r="O520" s="729">
        <f>(COUNTIF(N520:N524,"INACEPTABLE"))</f>
        <v>0</v>
      </c>
      <c r="P520" s="729" t="str">
        <f>+IF(O520=1,"PENALIZACIÓN 1",IF(O520&gt;1,"PENALIZACIÓN 1 + 2","ACEPTABLE"))</f>
        <v>ACEPTABLE</v>
      </c>
      <c r="Q520" s="724">
        <f>+IF(AND(M520&gt;0,M521&gt;0,M522&gt;0,M523&gt;0,M524&gt;0),5,IF(AND(M520&gt;0,M521&gt;0,M522&gt;0,M523&gt;0,M524=0),4,IF(AND(M520&gt;0,M521&gt;0,M522&gt;0,M523=0,M524=0),3,IF(AND(M520&gt;0,M521&gt;0,M522=0,M523=0,M524=0),2,IF(AND(M520&gt;0,M521=0,M522=0,M523=0,M524=0),1,0)))))</f>
        <v>4</v>
      </c>
      <c r="R520" s="732">
        <f>IF(AND(O520=0,Q520&gt;0),(SUM(M520:M524)/Q520),0)</f>
        <v>7.53125</v>
      </c>
      <c r="S520" s="342"/>
    </row>
    <row r="521" spans="1:45" x14ac:dyDescent="0.25">
      <c r="L521" s="376" t="s">
        <v>329</v>
      </c>
      <c r="M521" s="371">
        <v>8</v>
      </c>
      <c r="N521" s="115" t="str">
        <f>+IF(AND(M521&lt;7,M521&gt;0),"INACEPTABLE",IF(M521=0,"No Valor","ACEPTABLE"))</f>
        <v>ACEPTABLE</v>
      </c>
      <c r="O521" s="730"/>
      <c r="P521" s="730"/>
      <c r="Q521" s="725"/>
      <c r="R521" s="733"/>
      <c r="S521" s="342"/>
    </row>
    <row r="522" spans="1:45" x14ac:dyDescent="0.25">
      <c r="L522" s="377" t="s">
        <v>330</v>
      </c>
      <c r="M522" s="371">
        <f>$Q$454</f>
        <v>8.125</v>
      </c>
      <c r="N522" s="115" t="str">
        <f>+IF(AND(M522&lt;7,M522&gt;0),"INACEPTABLE",IF(M522=0,"No Valor","ACEPTABLE"))</f>
        <v>ACEPTABLE</v>
      </c>
      <c r="O522" s="730"/>
      <c r="P522" s="730"/>
      <c r="Q522" s="725"/>
      <c r="R522" s="733"/>
      <c r="S522" s="342"/>
    </row>
    <row r="523" spans="1:45" x14ac:dyDescent="0.25">
      <c r="L523" s="376" t="s">
        <v>432</v>
      </c>
      <c r="M523" s="371">
        <v>7</v>
      </c>
      <c r="N523" s="115" t="str">
        <f>+IF(AND(M523&lt;7,M523&gt;0),"INACEPTABLE",IF(M523=0,"No Valor","ACEPTABLE"))</f>
        <v>ACEPTABLE</v>
      </c>
      <c r="O523" s="730"/>
      <c r="P523" s="730"/>
      <c r="Q523" s="725"/>
      <c r="R523" s="733"/>
      <c r="S523" s="342"/>
    </row>
    <row r="524" spans="1:45" ht="15.75" thickBot="1" x14ac:dyDescent="0.3">
      <c r="L524" s="378" t="s">
        <v>433</v>
      </c>
      <c r="M524" s="372"/>
      <c r="N524" s="341" t="str">
        <f>+IF(AND(M524&lt;7,M524&gt;0),"INACEPTABLE",IF(M524=0,"No Valor","ACEPTABLE"))</f>
        <v>No Valor</v>
      </c>
      <c r="O524" s="731"/>
      <c r="P524" s="731"/>
      <c r="Q524" s="726"/>
      <c r="R524" s="734"/>
      <c r="S524" s="342"/>
    </row>
    <row r="525" spans="1:45" x14ac:dyDescent="0.25">
      <c r="M525" t="s">
        <v>426</v>
      </c>
      <c r="S525" s="342"/>
    </row>
    <row r="526" spans="1:45" ht="15.75" thickBot="1" x14ac:dyDescent="0.3">
      <c r="S526" s="342"/>
    </row>
    <row r="527" spans="1:45" ht="15.75" thickBot="1" x14ac:dyDescent="0.3">
      <c r="A527" s="16" t="s">
        <v>221</v>
      </c>
      <c r="B527" s="5"/>
      <c r="C527" s="5"/>
      <c r="D527" s="5"/>
      <c r="E527" s="5"/>
      <c r="F527" s="5"/>
      <c r="G527" s="5"/>
      <c r="H527" s="5"/>
      <c r="I527" s="5"/>
      <c r="J527" s="6"/>
      <c r="K527" s="289" t="s">
        <v>1</v>
      </c>
      <c r="L527" s="352" t="s">
        <v>172</v>
      </c>
      <c r="M527" s="352" t="s">
        <v>1</v>
      </c>
      <c r="N527" s="352" t="s">
        <v>171</v>
      </c>
      <c r="O527" s="352" t="s">
        <v>173</v>
      </c>
      <c r="P527" s="282" t="s">
        <v>170</v>
      </c>
      <c r="Q527" s="877" t="s">
        <v>220</v>
      </c>
      <c r="R527" s="878"/>
      <c r="S527" s="290" t="s">
        <v>214</v>
      </c>
      <c r="AA527" s="45"/>
      <c r="AB527" s="45"/>
      <c r="AC527" s="45"/>
      <c r="AD527" s="45"/>
      <c r="AE527" s="45"/>
      <c r="AF527" s="45"/>
      <c r="AG527" s="45"/>
      <c r="AH527" s="45"/>
      <c r="AI527" s="45"/>
      <c r="AJ527" s="45"/>
      <c r="AK527" s="45"/>
      <c r="AL527" s="45"/>
      <c r="AM527" s="45"/>
      <c r="AN527" s="45"/>
      <c r="AO527" s="45"/>
      <c r="AP527" s="45"/>
      <c r="AQ527" s="45"/>
      <c r="AR527" s="45"/>
      <c r="AS527" s="45"/>
    </row>
    <row r="528" spans="1:45" x14ac:dyDescent="0.25">
      <c r="A528" s="11"/>
      <c r="B528" s="8"/>
      <c r="C528" s="8"/>
      <c r="D528" s="8"/>
      <c r="E528" s="931" t="s">
        <v>327</v>
      </c>
      <c r="F528" s="929" t="s">
        <v>322</v>
      </c>
      <c r="G528" s="929"/>
      <c r="H528" s="929"/>
      <c r="I528" s="929"/>
      <c r="J528" s="930"/>
      <c r="K528" s="288" t="s">
        <v>2</v>
      </c>
      <c r="L528" s="192">
        <v>5</v>
      </c>
      <c r="M528" s="359">
        <v>1</v>
      </c>
      <c r="N528" s="343">
        <f>+L528*M528</f>
        <v>5</v>
      </c>
      <c r="O528" s="343">
        <v>1</v>
      </c>
      <c r="P528" s="193">
        <f>+L528*O528</f>
        <v>5</v>
      </c>
      <c r="Q528" s="8"/>
      <c r="R528" s="8"/>
      <c r="S528" s="791" t="str">
        <f>+IF(R537="INACEPTABLE","PENALIZACIÓN","ACEPTABLE")</f>
        <v>PENALIZACIÓN</v>
      </c>
      <c r="AA528" s="45"/>
      <c r="AB528" s="45"/>
      <c r="AC528" s="45"/>
      <c r="AD528" s="151"/>
      <c r="AE528" s="45"/>
      <c r="AF528" s="45"/>
      <c r="AG528" s="45"/>
      <c r="AH528" s="45"/>
      <c r="AI528" s="45"/>
      <c r="AJ528" s="45"/>
      <c r="AK528" s="45"/>
      <c r="AL528" s="45"/>
      <c r="AM528" s="45"/>
      <c r="AN528" s="45"/>
      <c r="AO528" s="45"/>
      <c r="AP528" s="45"/>
      <c r="AQ528" s="45"/>
      <c r="AR528" s="45"/>
      <c r="AS528" s="45"/>
    </row>
    <row r="529" spans="1:45" ht="36.75" customHeight="1" x14ac:dyDescent="0.25">
      <c r="A529" s="18"/>
      <c r="B529" s="8"/>
      <c r="C529" s="8"/>
      <c r="D529" s="8"/>
      <c r="E529" s="932" t="s">
        <v>331</v>
      </c>
      <c r="F529" s="925" t="s">
        <v>311</v>
      </c>
      <c r="G529" s="925"/>
      <c r="H529" s="925"/>
      <c r="I529" s="925"/>
      <c r="J529" s="926"/>
      <c r="K529" s="191" t="s">
        <v>2</v>
      </c>
      <c r="L529" s="194">
        <v>5</v>
      </c>
      <c r="M529" s="362">
        <v>0</v>
      </c>
      <c r="N529" s="344">
        <f t="shared" ref="N529:N530" si="41">+L529*M529</f>
        <v>0</v>
      </c>
      <c r="O529" s="344">
        <v>1</v>
      </c>
      <c r="P529" s="195">
        <f t="shared" ref="P529:P530" si="42">+L529*O529</f>
        <v>5</v>
      </c>
      <c r="Q529" s="8"/>
      <c r="R529" s="8"/>
      <c r="S529" s="791"/>
      <c r="AA529" s="45"/>
      <c r="AB529" s="45"/>
      <c r="AC529" s="45"/>
      <c r="AD529" s="45"/>
      <c r="AE529" s="45"/>
      <c r="AF529" s="45"/>
      <c r="AG529" s="45"/>
      <c r="AH529" s="45"/>
      <c r="AI529" s="45"/>
      <c r="AJ529" s="45"/>
      <c r="AK529" s="45"/>
      <c r="AL529" s="45"/>
      <c r="AM529" s="45"/>
      <c r="AN529" s="45"/>
      <c r="AO529" s="45"/>
      <c r="AP529" s="45"/>
      <c r="AQ529" s="45"/>
      <c r="AR529" s="45"/>
      <c r="AS529" s="45"/>
    </row>
    <row r="530" spans="1:45" ht="15" customHeight="1" x14ac:dyDescent="0.25">
      <c r="A530" s="11"/>
      <c r="B530" s="8"/>
      <c r="C530" s="8"/>
      <c r="D530" s="8"/>
      <c r="E530" s="931" t="s">
        <v>332</v>
      </c>
      <c r="F530" s="929" t="s">
        <v>317</v>
      </c>
      <c r="G530" s="929"/>
      <c r="H530" s="929"/>
      <c r="I530" s="929"/>
      <c r="J530" s="930"/>
      <c r="K530" s="191" t="s">
        <v>2</v>
      </c>
      <c r="L530" s="194">
        <v>4</v>
      </c>
      <c r="M530" s="362">
        <v>1</v>
      </c>
      <c r="N530" s="344">
        <f t="shared" si="41"/>
        <v>4</v>
      </c>
      <c r="O530" s="344">
        <v>1</v>
      </c>
      <c r="P530" s="195">
        <f t="shared" si="42"/>
        <v>4</v>
      </c>
      <c r="Q530" s="8"/>
      <c r="R530" s="8"/>
      <c r="S530" s="791"/>
      <c r="AA530" s="45"/>
      <c r="AB530" s="45"/>
      <c r="AC530" s="45"/>
      <c r="AD530" s="45"/>
      <c r="AE530" s="45"/>
      <c r="AF530" s="45"/>
      <c r="AG530" s="45"/>
      <c r="AH530" s="45"/>
      <c r="AI530" s="45"/>
      <c r="AJ530" s="45"/>
      <c r="AK530" s="45"/>
      <c r="AL530" s="45"/>
      <c r="AM530" s="45"/>
      <c r="AN530" s="45"/>
      <c r="AO530" s="45"/>
      <c r="AP530" s="45"/>
      <c r="AQ530" s="45"/>
      <c r="AR530" s="45"/>
      <c r="AS530" s="45"/>
    </row>
    <row r="531" spans="1:45" ht="35.25" customHeight="1" x14ac:dyDescent="0.25">
      <c r="A531" s="11"/>
      <c r="B531" s="8"/>
      <c r="C531" s="8"/>
      <c r="D531" s="8"/>
      <c r="E531" s="932" t="s">
        <v>333</v>
      </c>
      <c r="F531" s="925" t="s">
        <v>321</v>
      </c>
      <c r="G531" s="925"/>
      <c r="H531" s="925"/>
      <c r="I531" s="925"/>
      <c r="J531" s="926"/>
      <c r="K531" s="191" t="s">
        <v>2</v>
      </c>
      <c r="L531" s="192">
        <v>5</v>
      </c>
      <c r="M531" s="359">
        <v>1</v>
      </c>
      <c r="N531" s="343">
        <f>+L531*M531</f>
        <v>5</v>
      </c>
      <c r="O531" s="343">
        <v>1</v>
      </c>
      <c r="P531" s="193">
        <f>+L531*O531</f>
        <v>5</v>
      </c>
      <c r="Q531" s="20"/>
      <c r="R531" s="8"/>
      <c r="S531" s="791"/>
      <c r="AA531" s="45"/>
      <c r="AB531" s="45"/>
      <c r="AC531" s="45"/>
      <c r="AD531" s="45"/>
      <c r="AE531" s="45"/>
      <c r="AF531" s="45"/>
      <c r="AG531" s="45"/>
      <c r="AH531" s="45"/>
      <c r="AI531" s="45"/>
      <c r="AJ531" s="45"/>
      <c r="AK531" s="45"/>
      <c r="AL531" s="45"/>
      <c r="AM531" s="45"/>
      <c r="AN531" s="45"/>
      <c r="AO531" s="45"/>
      <c r="AP531" s="45"/>
      <c r="AQ531" s="45"/>
      <c r="AR531" s="45"/>
      <c r="AS531" s="45"/>
    </row>
    <row r="532" spans="1:45" ht="15" customHeight="1" x14ac:dyDescent="0.25">
      <c r="A532" s="11"/>
      <c r="B532" s="8"/>
      <c r="C532" s="8"/>
      <c r="D532" s="8"/>
      <c r="E532" s="931" t="s">
        <v>334</v>
      </c>
      <c r="F532" s="929" t="s">
        <v>318</v>
      </c>
      <c r="G532" s="929"/>
      <c r="H532" s="929"/>
      <c r="I532" s="929"/>
      <c r="J532" s="930"/>
      <c r="K532" s="191" t="s">
        <v>2</v>
      </c>
      <c r="L532" s="194">
        <v>3</v>
      </c>
      <c r="M532" s="362">
        <v>0</v>
      </c>
      <c r="N532" s="344">
        <f t="shared" ref="N532:N533" si="43">+L532*M532</f>
        <v>0</v>
      </c>
      <c r="O532" s="344">
        <v>1</v>
      </c>
      <c r="P532" s="195">
        <f t="shared" ref="P532:P533" si="44">+L532*O532</f>
        <v>3</v>
      </c>
      <c r="Q532" s="20"/>
      <c r="R532" s="8"/>
      <c r="S532" s="791"/>
      <c r="AA532" s="45"/>
      <c r="AB532" s="45"/>
      <c r="AC532" s="45"/>
      <c r="AD532" s="45"/>
      <c r="AE532" s="45"/>
      <c r="AF532" s="45"/>
      <c r="AG532" s="45"/>
      <c r="AH532" s="45"/>
      <c r="AI532" s="45"/>
      <c r="AJ532" s="45"/>
      <c r="AK532" s="45"/>
      <c r="AL532" s="45"/>
      <c r="AM532" s="45"/>
      <c r="AN532" s="45"/>
      <c r="AO532" s="45"/>
      <c r="AP532" s="45"/>
      <c r="AQ532" s="45"/>
      <c r="AR532" s="45"/>
      <c r="AS532" s="45"/>
    </row>
    <row r="533" spans="1:45" ht="24.75" customHeight="1" x14ac:dyDescent="0.25">
      <c r="A533" s="11"/>
      <c r="B533" s="8"/>
      <c r="C533" s="8"/>
      <c r="D533" s="8"/>
      <c r="E533" s="932" t="s">
        <v>335</v>
      </c>
      <c r="F533" s="925" t="s">
        <v>319</v>
      </c>
      <c r="G533" s="925"/>
      <c r="H533" s="925"/>
      <c r="I533" s="925"/>
      <c r="J533" s="926"/>
      <c r="K533" s="191" t="s">
        <v>2</v>
      </c>
      <c r="L533" s="194">
        <v>4</v>
      </c>
      <c r="M533" s="362">
        <v>1</v>
      </c>
      <c r="N533" s="344">
        <f t="shared" si="43"/>
        <v>4</v>
      </c>
      <c r="O533" s="344">
        <v>1</v>
      </c>
      <c r="P533" s="195">
        <f t="shared" si="44"/>
        <v>4</v>
      </c>
      <c r="Q533" s="20"/>
      <c r="R533" s="8"/>
      <c r="S533" s="791"/>
      <c r="AA533" s="45"/>
      <c r="AB533" s="45"/>
      <c r="AC533" s="45"/>
      <c r="AD533" s="45"/>
      <c r="AE533" s="45"/>
      <c r="AF533" s="45"/>
      <c r="AG533" s="45"/>
      <c r="AH533" s="45"/>
      <c r="AI533" s="45"/>
      <c r="AJ533" s="45"/>
      <c r="AK533" s="45"/>
      <c r="AL533" s="45"/>
      <c r="AM533" s="45"/>
      <c r="AN533" s="45"/>
      <c r="AO533" s="45"/>
      <c r="AP533" s="45"/>
      <c r="AQ533" s="45"/>
      <c r="AR533" s="45"/>
      <c r="AS533" s="45"/>
    </row>
    <row r="534" spans="1:45" ht="15" customHeight="1" x14ac:dyDescent="0.25">
      <c r="A534" s="11"/>
      <c r="B534" s="8"/>
      <c r="C534" s="8"/>
      <c r="D534" s="8"/>
      <c r="E534" s="931" t="s">
        <v>336</v>
      </c>
      <c r="F534" s="929" t="s">
        <v>323</v>
      </c>
      <c r="G534" s="929"/>
      <c r="H534" s="929"/>
      <c r="I534" s="929"/>
      <c r="J534" s="930"/>
      <c r="K534" s="191" t="s">
        <v>2</v>
      </c>
      <c r="L534" s="192">
        <v>3</v>
      </c>
      <c r="M534" s="359">
        <v>1</v>
      </c>
      <c r="N534" s="343">
        <f>+L534*M534</f>
        <v>3</v>
      </c>
      <c r="O534" s="343">
        <v>1</v>
      </c>
      <c r="P534" s="193">
        <f>+L534*O534</f>
        <v>3</v>
      </c>
      <c r="Q534" s="20"/>
      <c r="R534" s="8"/>
      <c r="S534" s="791"/>
      <c r="AA534" s="45"/>
      <c r="AB534" s="45"/>
      <c r="AC534" s="45"/>
      <c r="AD534" s="45"/>
      <c r="AE534" s="45"/>
      <c r="AF534" s="45"/>
      <c r="AG534" s="45"/>
      <c r="AH534" s="45"/>
      <c r="AI534" s="45"/>
      <c r="AJ534" s="45"/>
      <c r="AK534" s="45"/>
      <c r="AL534" s="45"/>
      <c r="AM534" s="45"/>
      <c r="AN534" s="45"/>
      <c r="AO534" s="45"/>
      <c r="AP534" s="45"/>
      <c r="AQ534" s="45"/>
      <c r="AR534" s="45"/>
      <c r="AS534" s="45"/>
    </row>
    <row r="535" spans="1:45" ht="37.5" customHeight="1" x14ac:dyDescent="0.25">
      <c r="A535" s="11"/>
      <c r="B535" s="8"/>
      <c r="C535" s="8"/>
      <c r="D535" s="8"/>
      <c r="E535" s="932" t="s">
        <v>337</v>
      </c>
      <c r="F535" s="925" t="s">
        <v>312</v>
      </c>
      <c r="G535" s="925"/>
      <c r="H535" s="925"/>
      <c r="I535" s="925"/>
      <c r="J535" s="926"/>
      <c r="K535" s="196" t="s">
        <v>2</v>
      </c>
      <c r="L535" s="194">
        <v>4</v>
      </c>
      <c r="M535" s="362">
        <v>0</v>
      </c>
      <c r="N535" s="344">
        <f t="shared" ref="N535:N536" si="45">+L535*M535</f>
        <v>0</v>
      </c>
      <c r="O535" s="344">
        <v>1</v>
      </c>
      <c r="P535" s="195">
        <f t="shared" ref="P535:P536" si="46">+L535*O535</f>
        <v>4</v>
      </c>
      <c r="Q535" s="90"/>
      <c r="R535" s="8"/>
      <c r="S535" s="791"/>
      <c r="AA535" s="45"/>
      <c r="AB535" s="45"/>
      <c r="AC535" s="45"/>
      <c r="AD535" s="45"/>
      <c r="AE535" s="45"/>
      <c r="AF535" s="45"/>
      <c r="AG535" s="45"/>
      <c r="AH535" s="45"/>
      <c r="AI535" s="45"/>
      <c r="AJ535" s="45"/>
      <c r="AK535" s="45"/>
      <c r="AL535" s="45"/>
      <c r="AM535" s="45"/>
      <c r="AN535" s="45"/>
      <c r="AO535" s="45"/>
      <c r="AP535" s="45"/>
      <c r="AQ535" s="45"/>
      <c r="AR535" s="45"/>
      <c r="AS535" s="45"/>
    </row>
    <row r="536" spans="1:45" ht="42.75" customHeight="1" x14ac:dyDescent="0.25">
      <c r="A536" s="11"/>
      <c r="B536" s="8"/>
      <c r="C536" s="8"/>
      <c r="D536" s="8"/>
      <c r="E536" s="931" t="s">
        <v>338</v>
      </c>
      <c r="F536" s="929" t="s">
        <v>316</v>
      </c>
      <c r="G536" s="929"/>
      <c r="H536" s="929"/>
      <c r="I536" s="929"/>
      <c r="J536" s="930"/>
      <c r="K536" s="197" t="s">
        <v>2</v>
      </c>
      <c r="L536" s="194">
        <v>5</v>
      </c>
      <c r="M536" s="362">
        <v>1</v>
      </c>
      <c r="N536" s="344">
        <f t="shared" si="45"/>
        <v>5</v>
      </c>
      <c r="O536" s="344">
        <v>1</v>
      </c>
      <c r="P536" s="195">
        <f t="shared" si="46"/>
        <v>5</v>
      </c>
      <c r="Q536" s="722" t="s">
        <v>220</v>
      </c>
      <c r="R536" s="788"/>
      <c r="S536" s="791"/>
      <c r="AA536" s="45"/>
      <c r="AB536" s="45"/>
      <c r="AC536" s="45"/>
      <c r="AD536" s="45"/>
      <c r="AE536" s="45"/>
      <c r="AF536" s="45"/>
      <c r="AG536" s="45"/>
      <c r="AH536" s="45"/>
      <c r="AI536" s="45"/>
      <c r="AJ536" s="45"/>
      <c r="AK536" s="45"/>
      <c r="AL536" s="45"/>
      <c r="AM536" s="45"/>
      <c r="AN536" s="45"/>
      <c r="AO536" s="45"/>
      <c r="AP536" s="45"/>
      <c r="AQ536" s="45"/>
      <c r="AR536" s="45"/>
      <c r="AS536" s="45"/>
    </row>
    <row r="537" spans="1:45" ht="18" customHeight="1" thickBot="1" x14ac:dyDescent="0.3">
      <c r="A537" s="12"/>
      <c r="B537" s="13"/>
      <c r="C537" s="13"/>
      <c r="D537" s="52"/>
      <c r="E537" s="173"/>
      <c r="F537" s="75"/>
      <c r="G537" s="174"/>
      <c r="H537" s="76"/>
      <c r="I537" s="76"/>
      <c r="J537" s="175"/>
      <c r="K537" s="77"/>
      <c r="L537" s="13"/>
      <c r="M537" s="160" t="s">
        <v>174</v>
      </c>
      <c r="N537" s="161">
        <f>SUM(N528:N536)</f>
        <v>26</v>
      </c>
      <c r="O537" s="160" t="s">
        <v>175</v>
      </c>
      <c r="P537" s="162">
        <f>SUM(P528:P536)</f>
        <v>38</v>
      </c>
      <c r="Q537" s="130">
        <f>+N537/P537*10</f>
        <v>6.8421052631578947</v>
      </c>
      <c r="R537" s="163" t="str">
        <f>+IF(Q537&lt;7,"INACEPTABLE","ACEPTABLE")</f>
        <v>INACEPTABLE</v>
      </c>
      <c r="S537" s="792"/>
      <c r="AA537" s="45"/>
      <c r="AB537" s="45"/>
      <c r="AC537" s="45"/>
      <c r="AD537" s="45"/>
      <c r="AE537" s="45"/>
      <c r="AF537" s="45"/>
      <c r="AG537" s="45"/>
      <c r="AH537" s="45"/>
      <c r="AI537" s="45"/>
      <c r="AJ537" s="45"/>
      <c r="AK537" s="45"/>
      <c r="AL537" s="45"/>
      <c r="AM537" s="45"/>
      <c r="AN537" s="45"/>
      <c r="AO537" s="45"/>
      <c r="AP537" s="45"/>
      <c r="AQ537" s="45"/>
      <c r="AR537" s="45"/>
      <c r="AS537" s="45"/>
    </row>
    <row r="538" spans="1:45" ht="18" customHeight="1" thickBot="1" x14ac:dyDescent="0.3">
      <c r="A538" s="8"/>
      <c r="B538" s="8"/>
      <c r="C538" s="8"/>
      <c r="D538" s="20"/>
      <c r="E538" s="153"/>
      <c r="F538" s="44"/>
      <c r="G538" s="154"/>
      <c r="H538" s="73"/>
      <c r="I538" s="73"/>
      <c r="J538" s="20"/>
      <c r="K538" s="74"/>
      <c r="L538" s="8"/>
      <c r="M538" s="155"/>
      <c r="N538" s="74"/>
      <c r="O538" s="155"/>
      <c r="P538" s="74"/>
      <c r="Q538" s="20"/>
      <c r="R538" s="8"/>
      <c r="AA538" s="45"/>
      <c r="AB538" s="45"/>
      <c r="AC538" s="45"/>
      <c r="AD538" s="45"/>
      <c r="AE538" s="45"/>
      <c r="AF538" s="45"/>
      <c r="AG538" s="45"/>
      <c r="AH538" s="45"/>
      <c r="AI538" s="45"/>
      <c r="AJ538" s="45"/>
      <c r="AK538" s="45"/>
      <c r="AL538" s="45"/>
      <c r="AM538" s="45"/>
      <c r="AN538" s="45"/>
      <c r="AO538" s="45"/>
      <c r="AP538" s="45"/>
      <c r="AQ538" s="45"/>
      <c r="AR538" s="45"/>
      <c r="AS538" s="45"/>
    </row>
    <row r="539" spans="1:45" ht="18" customHeight="1" thickBot="1" x14ac:dyDescent="0.3">
      <c r="A539" s="8"/>
      <c r="B539" s="8"/>
      <c r="C539" s="8"/>
      <c r="D539" s="20"/>
      <c r="E539" s="153"/>
      <c r="F539" s="44"/>
      <c r="G539" s="154"/>
      <c r="H539" s="73"/>
      <c r="I539" s="73"/>
      <c r="J539" s="20"/>
      <c r="K539" s="74"/>
      <c r="L539" s="727" t="s">
        <v>179</v>
      </c>
      <c r="M539" s="728"/>
      <c r="N539" s="728"/>
      <c r="O539" s="125" t="s">
        <v>180</v>
      </c>
      <c r="P539" s="125" t="s">
        <v>181</v>
      </c>
      <c r="Q539" s="125" t="s">
        <v>212</v>
      </c>
      <c r="R539" s="125" t="s">
        <v>434</v>
      </c>
      <c r="AA539" s="45"/>
      <c r="AB539" s="45"/>
      <c r="AC539" s="45"/>
      <c r="AD539" s="45"/>
      <c r="AE539" s="45"/>
      <c r="AF539" s="45"/>
      <c r="AG539" s="45"/>
      <c r="AH539" s="45"/>
      <c r="AI539" s="45"/>
      <c r="AJ539" s="45"/>
      <c r="AK539" s="45"/>
      <c r="AL539" s="45"/>
      <c r="AM539" s="45"/>
      <c r="AN539" s="45"/>
      <c r="AO539" s="45"/>
      <c r="AP539" s="45"/>
      <c r="AQ539" s="45"/>
      <c r="AR539" s="45"/>
      <c r="AS539" s="45"/>
    </row>
    <row r="540" spans="1:45" ht="18" customHeight="1" x14ac:dyDescent="0.25">
      <c r="A540" s="8"/>
      <c r="B540" s="8"/>
      <c r="C540" s="8"/>
      <c r="D540" s="20"/>
      <c r="E540" s="153"/>
      <c r="F540" s="44"/>
      <c r="G540" s="154"/>
      <c r="H540" s="73"/>
      <c r="I540" s="73"/>
      <c r="J540" s="20"/>
      <c r="K540" s="74"/>
      <c r="L540" s="375" t="s">
        <v>435</v>
      </c>
      <c r="M540" s="370">
        <v>7</v>
      </c>
      <c r="N540" s="115" t="str">
        <f>+IF(AND(M540&lt;7,M540&gt;0),"INACEPTABLE",IF(M540=0,"No Valor","ACEPTABLE"))</f>
        <v>ACEPTABLE</v>
      </c>
      <c r="O540" s="729">
        <f>(COUNTIF(N540:N544,"INACEPTABLE"))</f>
        <v>0</v>
      </c>
      <c r="P540" s="729" t="str">
        <f>+IF(O540=1,"PENALIZACIÓN 1",IF(O540&gt;1,"PENALIZACIÓN 1 + 2","ACEPTABLE"))</f>
        <v>ACEPTABLE</v>
      </c>
      <c r="Q540" s="724">
        <f>+IF(AND(M540&gt;0,M541&gt;0,M542&gt;0,M543&gt;0,M544&gt;0),5,IF(AND(M540&gt;0,M541&gt;0,M542&gt;0,M543&gt;0,M544=0),4,IF(AND(M540&gt;0,M541&gt;0,M542&gt;0,M543=0,M544=0),3,IF(AND(M540&gt;0,M541&gt;0,M542=0,M543=0,M544=0),2,IF(AND(M540&gt;0,M541=0,M542=0,M543=0,M544=0),1,0)))))</f>
        <v>4</v>
      </c>
      <c r="R540" s="732">
        <f>IF(AND(O540=0,Q540&gt;0),(SUM(M540:M544)/Q540),0)</f>
        <v>7.53125</v>
      </c>
      <c r="AA540" s="45"/>
      <c r="AB540" s="45"/>
      <c r="AC540" s="45"/>
      <c r="AD540" s="45"/>
      <c r="AE540" s="45"/>
      <c r="AF540" s="45"/>
      <c r="AG540" s="45"/>
      <c r="AH540" s="45"/>
      <c r="AI540" s="45"/>
      <c r="AJ540" s="45"/>
      <c r="AK540" s="45"/>
      <c r="AL540" s="45"/>
      <c r="AM540" s="45"/>
      <c r="AN540" s="45"/>
      <c r="AO540" s="45"/>
      <c r="AP540" s="45"/>
      <c r="AQ540" s="45"/>
      <c r="AR540" s="45"/>
      <c r="AS540" s="45"/>
    </row>
    <row r="541" spans="1:45" ht="18" customHeight="1" x14ac:dyDescent="0.25">
      <c r="A541" s="8"/>
      <c r="B541" s="8"/>
      <c r="C541" s="8"/>
      <c r="D541" s="20"/>
      <c r="E541" s="153"/>
      <c r="F541" s="44"/>
      <c r="G541" s="154"/>
      <c r="H541" s="73"/>
      <c r="I541" s="73"/>
      <c r="J541" s="20"/>
      <c r="K541" s="74"/>
      <c r="L541" s="376" t="s">
        <v>436</v>
      </c>
      <c r="M541" s="371">
        <v>8</v>
      </c>
      <c r="N541" s="115" t="str">
        <f>+IF(AND(M541&lt;7,M541&gt;0),"INACEPTABLE",IF(M541=0,"No Valor","ACEPTABLE"))</f>
        <v>ACEPTABLE</v>
      </c>
      <c r="O541" s="730"/>
      <c r="P541" s="730"/>
      <c r="Q541" s="725"/>
      <c r="R541" s="733"/>
      <c r="AA541" s="45"/>
      <c r="AB541" s="45"/>
      <c r="AC541" s="45"/>
      <c r="AD541" s="45"/>
      <c r="AE541" s="45"/>
      <c r="AF541" s="45"/>
      <c r="AG541" s="45"/>
      <c r="AH541" s="45"/>
      <c r="AI541" s="45"/>
      <c r="AJ541" s="45"/>
      <c r="AK541" s="45"/>
      <c r="AL541" s="45"/>
      <c r="AM541" s="45"/>
      <c r="AN541" s="45"/>
      <c r="AO541" s="45"/>
      <c r="AP541" s="45"/>
      <c r="AQ541" s="45"/>
      <c r="AR541" s="45"/>
      <c r="AS541" s="45"/>
    </row>
    <row r="542" spans="1:45" ht="18" customHeight="1" x14ac:dyDescent="0.25">
      <c r="A542" s="8"/>
      <c r="B542" s="8"/>
      <c r="C542" s="8"/>
      <c r="D542" s="20"/>
      <c r="E542" s="153"/>
      <c r="F542" s="44"/>
      <c r="G542" s="154"/>
      <c r="H542" s="73"/>
      <c r="I542" s="73"/>
      <c r="J542" s="20"/>
      <c r="K542" s="74"/>
      <c r="L542" s="377" t="s">
        <v>437</v>
      </c>
      <c r="M542" s="371">
        <f>$Q$454</f>
        <v>8.125</v>
      </c>
      <c r="N542" s="115" t="str">
        <f>+IF(AND(M542&lt;7,M542&gt;0),"INACEPTABLE",IF(M542=0,"No Valor","ACEPTABLE"))</f>
        <v>ACEPTABLE</v>
      </c>
      <c r="O542" s="730"/>
      <c r="P542" s="730"/>
      <c r="Q542" s="725"/>
      <c r="R542" s="733"/>
      <c r="AA542" s="45"/>
      <c r="AB542" s="45"/>
      <c r="AC542" s="45"/>
      <c r="AD542" s="45"/>
      <c r="AE542" s="45"/>
      <c r="AF542" s="45"/>
      <c r="AG542" s="45"/>
      <c r="AH542" s="45"/>
      <c r="AI542" s="45"/>
      <c r="AJ542" s="45"/>
      <c r="AK542" s="45"/>
      <c r="AL542" s="45"/>
      <c r="AM542" s="45"/>
      <c r="AN542" s="45"/>
      <c r="AO542" s="45"/>
      <c r="AP542" s="45"/>
      <c r="AQ542" s="45"/>
      <c r="AR542" s="45"/>
      <c r="AS542" s="45"/>
    </row>
    <row r="543" spans="1:45" ht="18" customHeight="1" x14ac:dyDescent="0.25">
      <c r="A543" s="8"/>
      <c r="B543" s="8"/>
      <c r="C543" s="8"/>
      <c r="D543" s="20"/>
      <c r="E543" s="153"/>
      <c r="F543" s="44"/>
      <c r="G543" s="154"/>
      <c r="H543" s="73"/>
      <c r="I543" s="73"/>
      <c r="J543" s="20"/>
      <c r="K543" s="74"/>
      <c r="L543" s="376" t="s">
        <v>438</v>
      </c>
      <c r="M543" s="371">
        <v>7</v>
      </c>
      <c r="N543" s="115" t="str">
        <f>+IF(AND(M543&lt;7,M543&gt;0),"INACEPTABLE",IF(M543=0,"No Valor","ACEPTABLE"))</f>
        <v>ACEPTABLE</v>
      </c>
      <c r="O543" s="730"/>
      <c r="P543" s="730"/>
      <c r="Q543" s="725"/>
      <c r="R543" s="733"/>
      <c r="AA543" s="45"/>
      <c r="AB543" s="45"/>
      <c r="AC543" s="45"/>
      <c r="AD543" s="45"/>
      <c r="AE543" s="45"/>
      <c r="AF543" s="45"/>
      <c r="AG543" s="45"/>
      <c r="AH543" s="45"/>
      <c r="AI543" s="45"/>
      <c r="AJ543" s="45"/>
      <c r="AK543" s="45"/>
      <c r="AL543" s="45"/>
      <c r="AM543" s="45"/>
      <c r="AN543" s="45"/>
      <c r="AO543" s="45"/>
      <c r="AP543" s="45"/>
      <c r="AQ543" s="45"/>
      <c r="AR543" s="45"/>
      <c r="AS543" s="45"/>
    </row>
    <row r="544" spans="1:45" ht="18" customHeight="1" thickBot="1" x14ac:dyDescent="0.3">
      <c r="A544" s="8"/>
      <c r="B544" s="8"/>
      <c r="C544" s="8"/>
      <c r="D544" s="20"/>
      <c r="E544" s="153"/>
      <c r="F544" s="44"/>
      <c r="G544" s="154"/>
      <c r="H544" s="73"/>
      <c r="I544" s="73"/>
      <c r="J544" s="20"/>
      <c r="K544" s="74"/>
      <c r="L544" s="378" t="s">
        <v>439</v>
      </c>
      <c r="M544" s="372"/>
      <c r="N544" s="341" t="str">
        <f>+IF(AND(M544&lt;7,M544&gt;0),"INACEPTABLE",IF(M544=0,"No Valor","ACEPTABLE"))</f>
        <v>No Valor</v>
      </c>
      <c r="O544" s="731"/>
      <c r="P544" s="731"/>
      <c r="Q544" s="726"/>
      <c r="R544" s="734"/>
      <c r="AA544" s="45"/>
      <c r="AB544" s="45"/>
      <c r="AC544" s="45"/>
      <c r="AD544" s="45"/>
      <c r="AE544" s="45"/>
      <c r="AF544" s="45"/>
      <c r="AG544" s="45"/>
      <c r="AH544" s="45"/>
      <c r="AI544" s="45"/>
      <c r="AJ544" s="45"/>
      <c r="AK544" s="45"/>
      <c r="AL544" s="45"/>
      <c r="AM544" s="45"/>
      <c r="AN544" s="45"/>
      <c r="AO544" s="45"/>
      <c r="AP544" s="45"/>
      <c r="AQ544" s="45"/>
      <c r="AR544" s="45"/>
      <c r="AS544" s="45"/>
    </row>
    <row r="545" spans="1:16384" ht="18" customHeight="1" x14ac:dyDescent="0.25">
      <c r="A545" s="8"/>
      <c r="B545" s="8"/>
      <c r="C545" s="8"/>
      <c r="D545" s="20"/>
      <c r="E545" s="153"/>
      <c r="F545" s="44"/>
      <c r="G545" s="154"/>
      <c r="H545" s="73"/>
      <c r="I545" s="73"/>
      <c r="J545" s="20"/>
      <c r="K545" s="74"/>
      <c r="M545" t="s">
        <v>426</v>
      </c>
      <c r="AA545" s="45"/>
      <c r="AB545" s="45"/>
      <c r="AC545" s="45"/>
      <c r="AD545" s="45"/>
      <c r="AE545" s="45"/>
      <c r="AF545" s="45"/>
      <c r="AG545" s="45"/>
      <c r="AH545" s="45"/>
      <c r="AI545" s="45"/>
      <c r="AJ545" s="45"/>
      <c r="AK545" s="45"/>
      <c r="AL545" s="45"/>
      <c r="AM545" s="45"/>
      <c r="AN545" s="45"/>
      <c r="AO545" s="45"/>
      <c r="AP545" s="45"/>
      <c r="AQ545" s="45"/>
      <c r="AR545" s="45"/>
      <c r="AS545" s="45"/>
    </row>
    <row r="546" spans="1:16384" ht="18" customHeight="1" thickBot="1" x14ac:dyDescent="0.3">
      <c r="A546" s="8"/>
      <c r="B546" s="8"/>
      <c r="C546" s="8"/>
      <c r="D546" s="20"/>
      <c r="E546" s="153"/>
      <c r="F546" s="44"/>
      <c r="G546" s="154"/>
      <c r="H546" s="73"/>
      <c r="I546" s="73"/>
      <c r="J546" s="20"/>
      <c r="K546" s="74"/>
      <c r="AA546" s="45"/>
      <c r="AB546" s="45"/>
      <c r="AC546" s="45"/>
      <c r="AD546" s="45"/>
      <c r="AE546" s="45"/>
      <c r="AF546" s="45"/>
      <c r="AG546" s="45"/>
      <c r="AH546" s="45"/>
      <c r="AI546" s="45"/>
      <c r="AJ546" s="45"/>
      <c r="AK546" s="45"/>
      <c r="AL546" s="45"/>
      <c r="AM546" s="45"/>
      <c r="AN546" s="45"/>
      <c r="AO546" s="45"/>
      <c r="AP546" s="45"/>
      <c r="AQ546" s="45"/>
      <c r="AR546" s="45"/>
      <c r="AS546" s="45"/>
    </row>
    <row r="547" spans="1:16384" ht="18" customHeight="1" thickBot="1" x14ac:dyDescent="0.3">
      <c r="A547" s="875" t="s">
        <v>237</v>
      </c>
      <c r="B547" s="876"/>
      <c r="C547" s="876"/>
      <c r="D547" s="876"/>
      <c r="E547" s="176"/>
      <c r="F547" s="177"/>
      <c r="G547" s="178"/>
      <c r="H547" s="179"/>
      <c r="I547" s="179"/>
      <c r="J547" s="284"/>
      <c r="K547" s="289" t="s">
        <v>1</v>
      </c>
      <c r="L547" s="352" t="s">
        <v>172</v>
      </c>
      <c r="M547" s="352" t="s">
        <v>1</v>
      </c>
      <c r="N547" s="352" t="s">
        <v>171</v>
      </c>
      <c r="O547" s="352" t="s">
        <v>173</v>
      </c>
      <c r="P547" s="291" t="s">
        <v>170</v>
      </c>
      <c r="Q547" s="873" t="s">
        <v>219</v>
      </c>
      <c r="R547" s="874"/>
      <c r="S547" s="292" t="s">
        <v>214</v>
      </c>
      <c r="T547" s="45"/>
      <c r="U547" s="45"/>
      <c r="V547" s="45"/>
      <c r="W547" s="45"/>
      <c r="X547" s="45"/>
      <c r="Y547" s="45"/>
      <c r="Z547" s="45"/>
      <c r="AA547" s="45"/>
      <c r="AB547" s="45"/>
      <c r="AC547" s="45"/>
      <c r="AD547" s="45"/>
      <c r="AE547" s="45"/>
      <c r="AF547" s="45"/>
      <c r="AG547" s="45"/>
      <c r="AH547" s="45"/>
      <c r="AI547" s="45"/>
      <c r="AJ547" s="45"/>
      <c r="AK547" s="45"/>
      <c r="AL547" s="45"/>
      <c r="AM547" s="45"/>
      <c r="AN547" s="45"/>
      <c r="AO547" s="45"/>
      <c r="AP547" s="45"/>
      <c r="AQ547" s="45"/>
      <c r="AR547" s="45"/>
      <c r="AS547" s="45"/>
      <c r="CJ547" s="45"/>
      <c r="CK547" s="45"/>
      <c r="CL547" s="45"/>
      <c r="CM547" s="45"/>
      <c r="CN547" s="45"/>
      <c r="CO547" s="45"/>
      <c r="CP547" s="45"/>
      <c r="CQ547" s="45"/>
      <c r="CR547" s="45"/>
      <c r="CS547" s="45"/>
      <c r="CT547" s="45"/>
      <c r="CU547" s="45"/>
      <c r="CV547" s="45"/>
      <c r="CW547" s="45"/>
      <c r="CX547" s="45"/>
      <c r="CY547" s="45"/>
      <c r="CZ547" s="45"/>
      <c r="DA547" s="45"/>
      <c r="DB547" s="45"/>
      <c r="DC547" s="45"/>
      <c r="DD547" s="45"/>
      <c r="DE547" s="45"/>
      <c r="DF547" s="45"/>
      <c r="DG547" s="45"/>
      <c r="DH547" s="45"/>
      <c r="DI547" s="45"/>
      <c r="DJ547" s="45"/>
      <c r="DK547" s="45"/>
      <c r="DL547" s="45"/>
      <c r="DM547" s="45"/>
      <c r="DN547" s="45"/>
      <c r="DO547" s="45"/>
      <c r="DP547" s="45"/>
      <c r="DQ547" s="45"/>
      <c r="DR547" s="45"/>
      <c r="DS547" s="45"/>
      <c r="DT547" s="45"/>
      <c r="DU547" s="45"/>
      <c r="DV547" s="45"/>
      <c r="DW547" s="45"/>
      <c r="DX547" s="45"/>
      <c r="DY547" s="45"/>
      <c r="DZ547" s="45"/>
      <c r="EA547" s="45"/>
      <c r="EB547" s="45"/>
      <c r="EC547" s="45"/>
      <c r="ED547" s="45"/>
      <c r="EE547" s="45"/>
      <c r="EF547" s="45"/>
      <c r="EG547" s="45"/>
      <c r="EH547" s="45"/>
      <c r="EI547" s="45"/>
      <c r="EJ547" s="45"/>
      <c r="EK547" s="45"/>
      <c r="EL547" s="45"/>
      <c r="EM547" s="45"/>
      <c r="EN547" s="45"/>
      <c r="EO547" s="45"/>
      <c r="EP547" s="45"/>
      <c r="EQ547" s="45"/>
      <c r="ER547" s="45"/>
      <c r="ES547" s="45"/>
      <c r="ET547" s="45"/>
      <c r="EU547" s="45"/>
      <c r="EV547" s="45"/>
      <c r="EW547" s="45"/>
      <c r="EX547" s="45"/>
      <c r="EY547" s="45"/>
      <c r="EZ547" s="45"/>
      <c r="FA547" s="45"/>
      <c r="FB547" s="45"/>
      <c r="FC547" s="45"/>
      <c r="FD547" s="45"/>
      <c r="FE547" s="45"/>
      <c r="FF547" s="45"/>
      <c r="FG547" s="45"/>
      <c r="FH547" s="45"/>
      <c r="FI547" s="45"/>
      <c r="FJ547" s="45"/>
      <c r="FK547" s="45"/>
      <c r="FL547" s="45"/>
      <c r="FM547" s="45"/>
      <c r="FN547" s="45"/>
      <c r="FO547" s="45"/>
      <c r="FP547" s="45"/>
      <c r="FQ547" s="45"/>
      <c r="FR547" s="45"/>
      <c r="FS547" s="45"/>
      <c r="FT547" s="45"/>
      <c r="FU547" s="45"/>
      <c r="FV547" s="45"/>
      <c r="FW547" s="45"/>
      <c r="FX547" s="45"/>
      <c r="FY547" s="45"/>
      <c r="FZ547" s="45"/>
      <c r="GA547" s="45"/>
      <c r="GB547" s="45"/>
      <c r="GC547" s="45"/>
      <c r="GD547" s="45"/>
      <c r="GE547" s="45"/>
      <c r="GF547" s="45"/>
      <c r="GG547" s="45"/>
      <c r="GH547" s="45"/>
      <c r="GI547" s="45"/>
      <c r="GJ547" s="45"/>
      <c r="GK547" s="45"/>
      <c r="GL547" s="45"/>
      <c r="GM547" s="45"/>
      <c r="GN547" s="45"/>
      <c r="GO547" s="45"/>
      <c r="GP547" s="45"/>
      <c r="GQ547" s="45"/>
      <c r="GR547" s="45"/>
      <c r="GS547" s="45"/>
      <c r="GT547" s="45"/>
      <c r="GU547" s="45"/>
      <c r="GV547" s="45"/>
      <c r="GW547" s="45"/>
      <c r="GX547" s="45"/>
      <c r="GY547" s="45"/>
      <c r="GZ547" s="45"/>
      <c r="HA547" s="45"/>
      <c r="HB547" s="45"/>
      <c r="HC547" s="45"/>
      <c r="HD547" s="45"/>
      <c r="HE547" s="45"/>
      <c r="HF547" s="45"/>
      <c r="HG547" s="45"/>
      <c r="HH547" s="45"/>
      <c r="HI547" s="45"/>
      <c r="HJ547" s="45"/>
      <c r="HK547" s="45"/>
      <c r="HL547" s="45"/>
      <c r="HM547" s="45"/>
      <c r="HN547" s="45"/>
      <c r="HO547" s="45"/>
      <c r="HP547" s="45"/>
      <c r="HQ547" s="45"/>
      <c r="HR547" s="45"/>
      <c r="HS547" s="45"/>
      <c r="HT547" s="45"/>
      <c r="HU547" s="45"/>
      <c r="HV547" s="45"/>
      <c r="HW547" s="45"/>
      <c r="HX547" s="45"/>
      <c r="HY547" s="45"/>
      <c r="HZ547" s="45"/>
      <c r="IA547" s="45"/>
      <c r="IB547" s="45"/>
      <c r="IC547" s="45"/>
      <c r="ID547" s="45"/>
      <c r="IE547" s="45"/>
      <c r="IF547" s="45"/>
      <c r="IG547" s="45"/>
      <c r="IH547" s="45"/>
      <c r="II547" s="45"/>
      <c r="IJ547" s="45"/>
      <c r="IK547" s="45"/>
      <c r="IL547" s="45"/>
      <c r="IM547" s="45"/>
      <c r="IN547" s="45"/>
      <c r="IO547" s="45"/>
      <c r="IP547" s="45"/>
      <c r="IQ547" s="45"/>
      <c r="IR547" s="45"/>
      <c r="IS547" s="45"/>
      <c r="IT547" s="45"/>
      <c r="IU547" s="45"/>
      <c r="IV547" s="45"/>
      <c r="IW547" s="45"/>
      <c r="IX547" s="45"/>
      <c r="IY547" s="45"/>
      <c r="IZ547" s="45"/>
      <c r="JA547" s="45"/>
      <c r="JB547" s="45"/>
      <c r="JC547" s="45"/>
      <c r="JD547" s="45"/>
      <c r="JE547" s="45"/>
      <c r="JF547" s="45"/>
      <c r="JG547" s="45"/>
      <c r="JH547" s="45"/>
      <c r="JI547" s="45"/>
      <c r="JJ547" s="45"/>
      <c r="JK547" s="45"/>
      <c r="JL547" s="45"/>
      <c r="JM547" s="45"/>
      <c r="JN547" s="45"/>
      <c r="JO547" s="45"/>
      <c r="JP547" s="45"/>
      <c r="JQ547" s="45"/>
      <c r="JR547" s="45"/>
      <c r="JS547" s="45"/>
      <c r="JT547" s="45"/>
      <c r="JU547" s="45"/>
      <c r="JV547" s="45"/>
      <c r="JW547" s="45"/>
      <c r="JX547" s="45"/>
      <c r="JY547" s="45"/>
      <c r="JZ547" s="45"/>
      <c r="KA547" s="45"/>
      <c r="KB547" s="45"/>
      <c r="KC547" s="45"/>
      <c r="KD547" s="45"/>
      <c r="KE547" s="45"/>
      <c r="KF547" s="45"/>
      <c r="KG547" s="45"/>
      <c r="KH547" s="45"/>
      <c r="KI547" s="45"/>
      <c r="KJ547" s="45"/>
      <c r="KK547" s="45"/>
      <c r="KL547" s="45"/>
      <c r="KM547" s="45"/>
      <c r="KN547" s="45"/>
      <c r="KO547" s="45"/>
      <c r="KP547" s="45"/>
      <c r="KQ547" s="45"/>
      <c r="KR547" s="45"/>
      <c r="KS547" s="45"/>
      <c r="KT547" s="45"/>
      <c r="KU547" s="45"/>
    </row>
    <row r="548" spans="1:16384" x14ac:dyDescent="0.25">
      <c r="A548" s="11"/>
      <c r="B548" s="146"/>
      <c r="C548" s="147"/>
      <c r="D548" s="148"/>
      <c r="E548" s="299" t="s">
        <v>339</v>
      </c>
      <c r="F548" s="863" t="s">
        <v>139</v>
      </c>
      <c r="G548" s="863"/>
      <c r="H548" s="863"/>
      <c r="I548" s="863"/>
      <c r="J548" s="864"/>
      <c r="K548" s="288" t="s">
        <v>2</v>
      </c>
      <c r="L548" s="166">
        <v>5</v>
      </c>
      <c r="M548" s="114">
        <v>1</v>
      </c>
      <c r="N548" s="115">
        <f>+L548*M548</f>
        <v>5</v>
      </c>
      <c r="O548" s="115">
        <v>1</v>
      </c>
      <c r="P548" s="116">
        <f>+L548*O548</f>
        <v>5</v>
      </c>
      <c r="S548" s="791" t="str">
        <f>+IF(R557="INACEPTABLE","PENALIZACIÓN","ACEPTABLE")</f>
        <v>ACEPTABLE</v>
      </c>
      <c r="T548" s="164"/>
      <c r="U548" s="147"/>
      <c r="V548" s="148"/>
      <c r="W548" s="149"/>
      <c r="X548" s="20"/>
      <c r="Y548" s="145"/>
      <c r="Z548" s="146"/>
      <c r="AA548" s="147"/>
      <c r="AB548" s="148"/>
      <c r="AC548" s="149"/>
      <c r="AD548" s="20"/>
      <c r="AE548" s="145"/>
      <c r="AF548" s="146"/>
      <c r="AG548" s="147"/>
      <c r="AH548" s="148"/>
      <c r="AI548" s="149"/>
      <c r="AJ548" s="20"/>
      <c r="AK548" s="145"/>
      <c r="AL548" s="146"/>
      <c r="AM548" s="147"/>
      <c r="AN548" s="148"/>
      <c r="AO548" s="149"/>
      <c r="AP548" s="20"/>
      <c r="AQ548" s="145"/>
      <c r="AR548" s="146"/>
      <c r="AS548" s="147"/>
      <c r="AT548" s="60"/>
      <c r="AU548" s="61"/>
      <c r="AV548" s="83"/>
      <c r="AW548" s="57"/>
      <c r="AX548" s="56"/>
      <c r="AY548" s="59"/>
      <c r="AZ548" s="60"/>
      <c r="BA548" s="61"/>
      <c r="BB548" s="83"/>
      <c r="BC548" s="57"/>
      <c r="BD548" s="56"/>
      <c r="BE548" s="59"/>
      <c r="BF548" s="60"/>
      <c r="BG548" s="61"/>
      <c r="BH548" s="83"/>
      <c r="BI548" s="57"/>
      <c r="BJ548" s="56"/>
      <c r="BK548" s="59"/>
      <c r="BL548" s="60"/>
      <c r="BM548" s="61"/>
      <c r="BN548" s="83"/>
      <c r="BO548" s="57"/>
      <c r="BP548" s="56"/>
      <c r="BQ548" s="59"/>
      <c r="BR548" s="60"/>
      <c r="BS548" s="61"/>
      <c r="BT548" s="83"/>
      <c r="BU548" s="57"/>
      <c r="BV548" s="56"/>
      <c r="BW548" s="59"/>
      <c r="BX548" s="60"/>
      <c r="BY548" s="61"/>
      <c r="BZ548" s="83"/>
      <c r="CA548" s="57"/>
      <c r="CB548" s="56"/>
      <c r="CC548" s="59"/>
      <c r="CD548" s="60"/>
      <c r="CE548" s="61"/>
      <c r="CF548" s="83"/>
      <c r="CG548" s="57"/>
      <c r="CH548" s="56"/>
      <c r="CI548" s="59"/>
      <c r="CJ548" s="148"/>
      <c r="CK548" s="149"/>
      <c r="CL548" s="20"/>
      <c r="CM548" s="145"/>
      <c r="CN548" s="146"/>
      <c r="CO548" s="147"/>
      <c r="CP548" s="148"/>
      <c r="CQ548" s="149"/>
      <c r="CR548" s="20"/>
      <c r="CS548" s="145"/>
      <c r="CT548" s="146"/>
      <c r="CU548" s="147"/>
      <c r="CV548" s="148"/>
      <c r="CW548" s="149"/>
      <c r="CX548" s="20"/>
      <c r="CY548" s="145"/>
      <c r="CZ548" s="146"/>
      <c r="DA548" s="147"/>
      <c r="DB548" s="148"/>
      <c r="DC548" s="149"/>
      <c r="DD548" s="20"/>
      <c r="DE548" s="145"/>
      <c r="DF548" s="146"/>
      <c r="DG548" s="147"/>
      <c r="DH548" s="148"/>
      <c r="DI548" s="149"/>
      <c r="DJ548" s="20"/>
      <c r="DK548" s="145"/>
      <c r="DL548" s="146"/>
      <c r="DM548" s="147"/>
      <c r="DN548" s="148"/>
      <c r="DO548" s="149"/>
      <c r="DP548" s="20"/>
      <c r="DQ548" s="145"/>
      <c r="DR548" s="146"/>
      <c r="DS548" s="147"/>
      <c r="DT548" s="148"/>
      <c r="DU548" s="149"/>
      <c r="DV548" s="20"/>
      <c r="DW548" s="145"/>
      <c r="DX548" s="146"/>
      <c r="DY548" s="147"/>
      <c r="DZ548" s="148"/>
      <c r="EA548" s="149"/>
      <c r="EB548" s="20"/>
      <c r="EC548" s="145"/>
      <c r="ED548" s="146"/>
      <c r="EE548" s="147"/>
      <c r="EF548" s="148"/>
      <c r="EG548" s="149"/>
      <c r="EH548" s="20"/>
      <c r="EI548" s="145"/>
      <c r="EJ548" s="146"/>
      <c r="EK548" s="147"/>
      <c r="EL548" s="148"/>
      <c r="EM548" s="149"/>
      <c r="EN548" s="20"/>
      <c r="EO548" s="145"/>
      <c r="EP548" s="146"/>
      <c r="EQ548" s="147"/>
      <c r="ER548" s="148"/>
      <c r="ES548" s="149"/>
      <c r="ET548" s="20"/>
      <c r="EU548" s="145"/>
      <c r="EV548" s="146"/>
      <c r="EW548" s="147"/>
      <c r="EX548" s="148"/>
      <c r="EY548" s="149"/>
      <c r="EZ548" s="20"/>
      <c r="FA548" s="145"/>
      <c r="FB548" s="146"/>
      <c r="FC548" s="147"/>
      <c r="FD548" s="148"/>
      <c r="FE548" s="149"/>
      <c r="FF548" s="20"/>
      <c r="FG548" s="145"/>
      <c r="FH548" s="146"/>
      <c r="FI548" s="147"/>
      <c r="FJ548" s="148"/>
      <c r="FK548" s="149"/>
      <c r="FL548" s="20"/>
      <c r="FM548" s="145"/>
      <c r="FN548" s="146"/>
      <c r="FO548" s="147"/>
      <c r="FP548" s="148"/>
      <c r="FQ548" s="149"/>
      <c r="FR548" s="20"/>
      <c r="FS548" s="145"/>
      <c r="FT548" s="146"/>
      <c r="FU548" s="147"/>
      <c r="FV548" s="148"/>
      <c r="FW548" s="149"/>
      <c r="FX548" s="20"/>
      <c r="FY548" s="145"/>
      <c r="FZ548" s="146"/>
      <c r="GA548" s="147"/>
      <c r="GB548" s="148"/>
      <c r="GC548" s="149"/>
      <c r="GD548" s="20"/>
      <c r="GE548" s="145"/>
      <c r="GF548" s="146"/>
      <c r="GG548" s="147"/>
      <c r="GH548" s="148"/>
      <c r="GI548" s="149"/>
      <c r="GJ548" s="20"/>
      <c r="GK548" s="145"/>
      <c r="GL548" s="146"/>
      <c r="GM548" s="147"/>
      <c r="GN548" s="148"/>
      <c r="GO548" s="149"/>
      <c r="GP548" s="20"/>
      <c r="GQ548" s="145"/>
      <c r="GR548" s="146"/>
      <c r="GS548" s="147"/>
      <c r="GT548" s="148"/>
      <c r="GU548" s="149"/>
      <c r="GV548" s="20"/>
      <c r="GW548" s="145"/>
      <c r="GX548" s="146"/>
      <c r="GY548" s="147"/>
      <c r="GZ548" s="148"/>
      <c r="HA548" s="149"/>
      <c r="HB548" s="20"/>
      <c r="HC548" s="145"/>
      <c r="HD548" s="146"/>
      <c r="HE548" s="147"/>
      <c r="HF548" s="148"/>
      <c r="HG548" s="149"/>
      <c r="HH548" s="20"/>
      <c r="HI548" s="145"/>
      <c r="HJ548" s="146"/>
      <c r="HK548" s="147"/>
      <c r="HL548" s="148"/>
      <c r="HM548" s="149"/>
      <c r="HN548" s="20"/>
      <c r="HO548" s="145"/>
      <c r="HP548" s="146"/>
      <c r="HQ548" s="147"/>
      <c r="HR548" s="148"/>
      <c r="HS548" s="149"/>
      <c r="HT548" s="20"/>
      <c r="HU548" s="145"/>
      <c r="HV548" s="146"/>
      <c r="HW548" s="147"/>
      <c r="HX548" s="148"/>
      <c r="HY548" s="149"/>
      <c r="HZ548" s="20"/>
      <c r="IA548" s="145"/>
      <c r="IB548" s="146"/>
      <c r="IC548" s="147"/>
      <c r="ID548" s="148"/>
      <c r="IE548" s="149"/>
      <c r="IF548" s="20"/>
      <c r="IG548" s="145"/>
      <c r="IH548" s="146"/>
      <c r="II548" s="147"/>
      <c r="IJ548" s="148"/>
      <c r="IK548" s="149"/>
      <c r="IL548" s="20"/>
      <c r="IM548" s="145"/>
      <c r="IN548" s="146"/>
      <c r="IO548" s="147"/>
      <c r="IP548" s="148"/>
      <c r="IQ548" s="149"/>
      <c r="IR548" s="20"/>
      <c r="IS548" s="145"/>
      <c r="IT548" s="146"/>
      <c r="IU548" s="147"/>
      <c r="IV548" s="148"/>
      <c r="IW548" s="149"/>
      <c r="IX548" s="20"/>
      <c r="IY548" s="145"/>
      <c r="IZ548" s="146"/>
      <c r="JA548" s="147"/>
      <c r="JB548" s="148"/>
      <c r="JC548" s="149"/>
      <c r="JD548" s="20"/>
      <c r="JE548" s="145"/>
      <c r="JF548" s="146"/>
      <c r="JG548" s="147"/>
      <c r="JH548" s="148"/>
      <c r="JI548" s="149"/>
      <c r="JJ548" s="20"/>
      <c r="JK548" s="145"/>
      <c r="JL548" s="146"/>
      <c r="JM548" s="147"/>
      <c r="JN548" s="148"/>
      <c r="JO548" s="149"/>
      <c r="JP548" s="20"/>
      <c r="JQ548" s="145"/>
      <c r="JR548" s="146"/>
      <c r="JS548" s="147"/>
      <c r="JT548" s="148"/>
      <c r="JU548" s="149"/>
      <c r="JV548" s="20"/>
      <c r="JW548" s="145"/>
      <c r="JX548" s="146"/>
      <c r="JY548" s="147"/>
      <c r="JZ548" s="148"/>
      <c r="KA548" s="149"/>
      <c r="KB548" s="20"/>
      <c r="KC548" s="145"/>
      <c r="KD548" s="146"/>
      <c r="KE548" s="147"/>
      <c r="KF548" s="148"/>
      <c r="KG548" s="149"/>
      <c r="KH548" s="20"/>
      <c r="KI548" s="145"/>
      <c r="KJ548" s="146"/>
      <c r="KK548" s="147"/>
      <c r="KL548" s="148"/>
      <c r="KM548" s="149"/>
      <c r="KN548" s="20"/>
      <c r="KO548" s="145"/>
      <c r="KP548" s="146"/>
      <c r="KQ548" s="147"/>
      <c r="KR548" s="148"/>
      <c r="KS548" s="149"/>
      <c r="KT548" s="20"/>
      <c r="KU548" s="145"/>
      <c r="KV548" s="56"/>
      <c r="KW548" s="59"/>
      <c r="KX548" s="60"/>
      <c r="KY548" s="61"/>
      <c r="KZ548" s="83"/>
      <c r="LA548" s="57"/>
      <c r="LB548" s="56"/>
      <c r="LC548" s="59"/>
      <c r="LD548" s="60"/>
      <c r="LE548" s="61"/>
      <c r="LF548" s="83"/>
      <c r="LG548" s="57"/>
      <c r="LH548" s="56"/>
      <c r="LI548" s="59"/>
      <c r="LJ548" s="60"/>
      <c r="LK548" s="61"/>
      <c r="LL548" s="83"/>
      <c r="LM548" s="57"/>
      <c r="LN548" s="56"/>
      <c r="LO548" s="59"/>
      <c r="LP548" s="60"/>
      <c r="LQ548" s="61"/>
      <c r="LR548" s="83"/>
      <c r="LS548" s="57"/>
      <c r="LT548" s="56"/>
      <c r="LU548" s="59"/>
      <c r="LV548" s="60"/>
      <c r="LW548" s="61"/>
      <c r="LX548" s="83"/>
      <c r="LY548" s="57"/>
      <c r="LZ548" s="56"/>
      <c r="MA548" s="59"/>
      <c r="MB548" s="60"/>
      <c r="MC548" s="61"/>
      <c r="MD548" s="83"/>
      <c r="ME548" s="57"/>
      <c r="MF548" s="56"/>
      <c r="MG548" s="59"/>
      <c r="MH548" s="60"/>
      <c r="MI548" s="61"/>
      <c r="MJ548" s="83"/>
      <c r="MK548" s="57"/>
      <c r="ML548" s="56"/>
      <c r="MM548" s="59"/>
      <c r="MN548" s="60"/>
      <c r="MO548" s="61"/>
      <c r="MP548" s="83"/>
      <c r="MQ548" s="57"/>
      <c r="MR548" s="56"/>
      <c r="MS548" s="59"/>
      <c r="MT548" s="60"/>
      <c r="MU548" s="61"/>
      <c r="MV548" s="83"/>
      <c r="MW548" s="57"/>
      <c r="MX548" s="56"/>
      <c r="MY548" s="59"/>
      <c r="MZ548" s="60"/>
      <c r="NA548" s="61"/>
      <c r="NB548" s="83"/>
      <c r="NC548" s="57"/>
      <c r="ND548" s="56"/>
      <c r="NE548" s="59"/>
      <c r="NF548" s="60"/>
      <c r="NG548" s="61"/>
      <c r="NH548" s="83"/>
      <c r="NI548" s="57"/>
      <c r="NJ548" s="56"/>
      <c r="NK548" s="59"/>
      <c r="NL548" s="60"/>
      <c r="NM548" s="61"/>
      <c r="NN548" s="83"/>
      <c r="NO548" s="57"/>
      <c r="NP548" s="56"/>
      <c r="NQ548" s="59"/>
      <c r="NR548" s="60"/>
      <c r="NS548" s="61"/>
      <c r="NT548" s="83"/>
      <c r="NU548" s="57"/>
      <c r="NV548" s="56"/>
      <c r="NW548" s="59"/>
      <c r="NX548" s="60"/>
      <c r="NY548" s="61"/>
      <c r="NZ548" s="83"/>
      <c r="OA548" s="57"/>
      <c r="OB548" s="56"/>
      <c r="OC548" s="59"/>
      <c r="OD548" s="60"/>
      <c r="OE548" s="61"/>
      <c r="OF548" s="83"/>
      <c r="OG548" s="57"/>
      <c r="OH548" s="56"/>
      <c r="OI548" s="59"/>
      <c r="OJ548" s="60"/>
      <c r="OK548" s="61"/>
      <c r="OL548" s="83"/>
      <c r="OM548" s="57"/>
      <c r="ON548" s="56"/>
      <c r="OO548" s="59"/>
      <c r="OP548" s="60"/>
      <c r="OQ548" s="61"/>
      <c r="OR548" s="83"/>
      <c r="OS548" s="57"/>
      <c r="OT548" s="56"/>
      <c r="OU548" s="59"/>
      <c r="OV548" s="60"/>
      <c r="OW548" s="61"/>
      <c r="OX548" s="83"/>
      <c r="OY548" s="57"/>
      <c r="OZ548" s="56"/>
      <c r="PA548" s="59"/>
      <c r="PB548" s="60"/>
      <c r="PC548" s="61"/>
      <c r="PD548" s="83"/>
      <c r="PE548" s="57"/>
      <c r="PF548" s="56"/>
      <c r="PG548" s="59"/>
      <c r="PH548" s="60"/>
      <c r="PI548" s="61"/>
      <c r="PJ548" s="83"/>
      <c r="PK548" s="57"/>
      <c r="PL548" s="56"/>
      <c r="PM548" s="59"/>
      <c r="PN548" s="60"/>
      <c r="PO548" s="61"/>
      <c r="PP548" s="83"/>
      <c r="PQ548" s="57"/>
      <c r="PR548" s="56"/>
      <c r="PS548" s="59"/>
      <c r="PT548" s="60"/>
      <c r="PU548" s="61"/>
      <c r="PV548" s="83"/>
      <c r="PW548" s="57"/>
      <c r="PX548" s="56"/>
      <c r="PY548" s="59"/>
      <c r="PZ548" s="60"/>
      <c r="QA548" s="61"/>
      <c r="QB548" s="83"/>
      <c r="QC548" s="57"/>
      <c r="QD548" s="56"/>
      <c r="QE548" s="59"/>
      <c r="QF548" s="60"/>
      <c r="QG548" s="61"/>
      <c r="QH548" s="83"/>
      <c r="QI548" s="57"/>
      <c r="QJ548" s="56"/>
      <c r="QK548" s="59"/>
      <c r="QL548" s="60"/>
      <c r="QM548" s="61"/>
      <c r="QN548" s="83"/>
      <c r="QO548" s="57"/>
      <c r="QP548" s="56"/>
      <c r="QQ548" s="59"/>
      <c r="QR548" s="60"/>
      <c r="QS548" s="61"/>
      <c r="QT548" s="83"/>
      <c r="QU548" s="57"/>
      <c r="QV548" s="56"/>
      <c r="QW548" s="59"/>
      <c r="QX548" s="60"/>
      <c r="QY548" s="61"/>
      <c r="QZ548" s="83"/>
      <c r="RA548" s="57"/>
      <c r="RB548" s="56"/>
      <c r="RC548" s="59"/>
      <c r="RD548" s="60"/>
      <c r="RE548" s="61"/>
      <c r="RF548" s="83"/>
      <c r="RG548" s="57"/>
      <c r="RH548" s="56"/>
      <c r="RI548" s="59"/>
      <c r="RJ548" s="60"/>
      <c r="RK548" s="61"/>
      <c r="RL548" s="83"/>
      <c r="RM548" s="57"/>
      <c r="RN548" s="56"/>
      <c r="RO548" s="59"/>
      <c r="RP548" s="60"/>
      <c r="RQ548" s="61"/>
      <c r="RR548" s="83"/>
      <c r="RS548" s="57"/>
      <c r="RT548" s="56"/>
      <c r="RU548" s="59"/>
      <c r="RV548" s="60"/>
      <c r="RW548" s="61"/>
      <c r="RX548" s="83"/>
      <c r="RY548" s="57"/>
      <c r="RZ548" s="56"/>
      <c r="SA548" s="59"/>
      <c r="SB548" s="60"/>
      <c r="SC548" s="61"/>
      <c r="SD548" s="83"/>
      <c r="SE548" s="57"/>
      <c r="SF548" s="56"/>
      <c r="SG548" s="59"/>
      <c r="SH548" s="60"/>
      <c r="SI548" s="61"/>
      <c r="SJ548" s="83"/>
      <c r="SK548" s="57"/>
      <c r="SL548" s="56"/>
      <c r="SM548" s="59"/>
      <c r="SN548" s="60"/>
      <c r="SO548" s="61"/>
      <c r="SP548" s="83"/>
      <c r="SQ548" s="57"/>
      <c r="SR548" s="56"/>
      <c r="SS548" s="59"/>
      <c r="ST548" s="60"/>
      <c r="SU548" s="61"/>
      <c r="SV548" s="83"/>
      <c r="SW548" s="57"/>
      <c r="SX548" s="56"/>
      <c r="SY548" s="59"/>
      <c r="SZ548" s="60"/>
      <c r="TA548" s="61"/>
      <c r="TB548" s="83"/>
      <c r="TC548" s="57"/>
      <c r="TD548" s="56"/>
      <c r="TE548" s="59"/>
      <c r="TF548" s="60"/>
      <c r="TG548" s="61"/>
      <c r="TH548" s="83"/>
      <c r="TI548" s="57"/>
      <c r="TJ548" s="56"/>
      <c r="TK548" s="59"/>
      <c r="TL548" s="60"/>
      <c r="TM548" s="61"/>
      <c r="TN548" s="83"/>
      <c r="TO548" s="57"/>
      <c r="TP548" s="56"/>
      <c r="TQ548" s="59"/>
      <c r="TR548" s="60"/>
      <c r="TS548" s="61"/>
      <c r="TT548" s="83"/>
      <c r="TU548" s="57"/>
      <c r="TV548" s="56"/>
      <c r="TW548" s="59"/>
      <c r="TX548" s="60"/>
      <c r="TY548" s="61"/>
      <c r="TZ548" s="83"/>
      <c r="UA548" s="57"/>
      <c r="UB548" s="56"/>
      <c r="UC548" s="59"/>
      <c r="UD548" s="60"/>
      <c r="UE548" s="61"/>
      <c r="UF548" s="83"/>
      <c r="UG548" s="57"/>
      <c r="UH548" s="56"/>
      <c r="UI548" s="59"/>
      <c r="UJ548" s="60"/>
      <c r="UK548" s="61"/>
      <c r="UL548" s="83"/>
      <c r="UM548" s="57"/>
      <c r="UN548" s="56"/>
      <c r="UO548" s="59"/>
      <c r="UP548" s="60"/>
      <c r="UQ548" s="61"/>
      <c r="UR548" s="83"/>
      <c r="US548" s="57"/>
      <c r="UT548" s="56"/>
      <c r="UU548" s="59"/>
      <c r="UV548" s="60"/>
      <c r="UW548" s="61"/>
      <c r="UX548" s="83"/>
      <c r="UY548" s="57"/>
      <c r="UZ548" s="56"/>
      <c r="VA548" s="59"/>
      <c r="VB548" s="60"/>
      <c r="VC548" s="61"/>
      <c r="VD548" s="83"/>
      <c r="VE548" s="57"/>
      <c r="VF548" s="56"/>
      <c r="VG548" s="59"/>
      <c r="VH548" s="60"/>
      <c r="VI548" s="61"/>
      <c r="VJ548" s="83"/>
      <c r="VK548" s="57"/>
      <c r="VL548" s="56"/>
      <c r="VM548" s="59"/>
      <c r="VN548" s="60"/>
      <c r="VO548" s="61"/>
      <c r="VP548" s="83"/>
      <c r="VQ548" s="57"/>
      <c r="VR548" s="56"/>
      <c r="VS548" s="59"/>
      <c r="VT548" s="60"/>
      <c r="VU548" s="61"/>
      <c r="VV548" s="83"/>
      <c r="VW548" s="57"/>
      <c r="VX548" s="56"/>
      <c r="VY548" s="59"/>
      <c r="VZ548" s="60"/>
      <c r="WA548" s="61"/>
      <c r="WB548" s="83"/>
      <c r="WC548" s="57"/>
      <c r="WD548" s="56"/>
      <c r="WE548" s="59"/>
      <c r="WF548" s="60"/>
      <c r="WG548" s="61"/>
      <c r="WH548" s="83"/>
      <c r="WI548" s="57"/>
      <c r="WJ548" s="56"/>
      <c r="WK548" s="59"/>
      <c r="WL548" s="60"/>
      <c r="WM548" s="61"/>
      <c r="WN548" s="83"/>
      <c r="WO548" s="57"/>
      <c r="WP548" s="56"/>
      <c r="WQ548" s="59"/>
      <c r="WR548" s="60"/>
      <c r="WS548" s="61"/>
      <c r="WT548" s="83"/>
      <c r="WU548" s="57"/>
      <c r="WV548" s="56"/>
      <c r="WW548" s="59"/>
      <c r="WX548" s="60"/>
      <c r="WY548" s="61"/>
      <c r="WZ548" s="83"/>
      <c r="XA548" s="57"/>
      <c r="XB548" s="56"/>
      <c r="XC548" s="59"/>
      <c r="XD548" s="60"/>
      <c r="XE548" s="61"/>
      <c r="XF548" s="83"/>
      <c r="XG548" s="57"/>
      <c r="XH548" s="56"/>
      <c r="XI548" s="59"/>
      <c r="XJ548" s="60"/>
      <c r="XK548" s="61"/>
      <c r="XL548" s="83"/>
      <c r="XM548" s="57"/>
      <c r="XN548" s="56"/>
      <c r="XO548" s="59"/>
      <c r="XP548" s="60"/>
      <c r="XQ548" s="61"/>
      <c r="XR548" s="83"/>
      <c r="XS548" s="57"/>
      <c r="XT548" s="56"/>
      <c r="XU548" s="59"/>
      <c r="XV548" s="60"/>
      <c r="XW548" s="61"/>
      <c r="XX548" s="83"/>
      <c r="XY548" s="57"/>
      <c r="XZ548" s="56"/>
      <c r="YA548" s="59"/>
      <c r="YB548" s="60"/>
      <c r="YC548" s="61"/>
      <c r="YD548" s="83"/>
      <c r="YE548" s="57"/>
      <c r="YF548" s="56"/>
      <c r="YG548" s="59"/>
      <c r="YH548" s="60"/>
      <c r="YI548" s="61"/>
      <c r="YJ548" s="83"/>
      <c r="YK548" s="57"/>
      <c r="YL548" s="56"/>
      <c r="YM548" s="59"/>
      <c r="YN548" s="60"/>
      <c r="YO548" s="61"/>
      <c r="YP548" s="83"/>
      <c r="YQ548" s="57"/>
      <c r="YR548" s="56"/>
      <c r="YS548" s="59"/>
      <c r="YT548" s="60"/>
      <c r="YU548" s="61"/>
      <c r="YV548" s="83"/>
      <c r="YW548" s="57"/>
      <c r="YX548" s="56"/>
      <c r="YY548" s="59"/>
      <c r="YZ548" s="60"/>
      <c r="ZA548" s="61"/>
      <c r="ZB548" s="83"/>
      <c r="ZC548" s="57"/>
      <c r="ZD548" s="56"/>
      <c r="ZE548" s="59"/>
      <c r="ZF548" s="60"/>
      <c r="ZG548" s="61"/>
      <c r="ZH548" s="83"/>
      <c r="ZI548" s="57"/>
      <c r="ZJ548" s="56"/>
      <c r="ZK548" s="59"/>
      <c r="ZL548" s="60"/>
      <c r="ZM548" s="61"/>
      <c r="ZN548" s="83"/>
      <c r="ZO548" s="57"/>
      <c r="ZP548" s="56"/>
      <c r="ZQ548" s="59"/>
      <c r="ZR548" s="60"/>
      <c r="ZS548" s="61"/>
      <c r="ZT548" s="83"/>
      <c r="ZU548" s="57"/>
      <c r="ZV548" s="56"/>
      <c r="ZW548" s="59"/>
      <c r="ZX548" s="60"/>
      <c r="ZY548" s="61"/>
      <c r="ZZ548" s="83"/>
      <c r="AAA548" s="57"/>
      <c r="AAB548" s="56"/>
      <c r="AAC548" s="59"/>
      <c r="AAD548" s="60"/>
      <c r="AAE548" s="61"/>
      <c r="AAF548" s="83"/>
      <c r="AAG548" s="57"/>
      <c r="AAH548" s="56"/>
      <c r="AAI548" s="59"/>
      <c r="AAJ548" s="60"/>
      <c r="AAK548" s="61"/>
      <c r="AAL548" s="83"/>
      <c r="AAM548" s="57"/>
      <c r="AAN548" s="56"/>
      <c r="AAO548" s="59"/>
      <c r="AAP548" s="60"/>
      <c r="AAQ548" s="61"/>
      <c r="AAR548" s="83"/>
      <c r="AAS548" s="57"/>
      <c r="AAT548" s="56"/>
      <c r="AAU548" s="59"/>
      <c r="AAV548" s="60"/>
      <c r="AAW548" s="61"/>
      <c r="AAX548" s="83"/>
      <c r="AAY548" s="57"/>
      <c r="AAZ548" s="56"/>
      <c r="ABA548" s="59"/>
      <c r="ABB548" s="60"/>
      <c r="ABC548" s="61"/>
      <c r="ABD548" s="83"/>
      <c r="ABE548" s="57"/>
      <c r="ABF548" s="56"/>
      <c r="ABG548" s="59"/>
      <c r="ABH548" s="60"/>
      <c r="ABI548" s="61"/>
      <c r="ABJ548" s="83"/>
      <c r="ABK548" s="57"/>
      <c r="ABL548" s="56"/>
      <c r="ABM548" s="59"/>
      <c r="ABN548" s="60"/>
      <c r="ABO548" s="61"/>
      <c r="ABP548" s="83"/>
      <c r="ABQ548" s="57"/>
      <c r="ABR548" s="56"/>
      <c r="ABS548" s="59"/>
      <c r="ABT548" s="60"/>
      <c r="ABU548" s="61"/>
      <c r="ABV548" s="83"/>
      <c r="ABW548" s="57"/>
      <c r="ABX548" s="56"/>
      <c r="ABY548" s="59"/>
      <c r="ABZ548" s="60"/>
      <c r="ACA548" s="61"/>
      <c r="ACB548" s="83"/>
      <c r="ACC548" s="57"/>
      <c r="ACD548" s="56"/>
      <c r="ACE548" s="59"/>
      <c r="ACF548" s="60"/>
      <c r="ACG548" s="61"/>
      <c r="ACH548" s="83"/>
      <c r="ACI548" s="57"/>
      <c r="ACJ548" s="56"/>
      <c r="ACK548" s="59"/>
      <c r="ACL548" s="60"/>
      <c r="ACM548" s="61"/>
      <c r="ACN548" s="83"/>
      <c r="ACO548" s="57"/>
      <c r="ACP548" s="56"/>
      <c r="ACQ548" s="59"/>
      <c r="ACR548" s="60"/>
      <c r="ACS548" s="61"/>
      <c r="ACT548" s="83"/>
      <c r="ACU548" s="57"/>
      <c r="ACV548" s="56"/>
      <c r="ACW548" s="59"/>
      <c r="ACX548" s="60"/>
      <c r="ACY548" s="61"/>
      <c r="ACZ548" s="83"/>
      <c r="ADA548" s="57"/>
      <c r="ADB548" s="56"/>
      <c r="ADC548" s="59"/>
      <c r="ADD548" s="60"/>
      <c r="ADE548" s="61"/>
      <c r="ADF548" s="83"/>
      <c r="ADG548" s="57"/>
      <c r="ADH548" s="56"/>
      <c r="ADI548" s="59"/>
      <c r="ADJ548" s="60"/>
      <c r="ADK548" s="61"/>
      <c r="ADL548" s="83"/>
      <c r="ADM548" s="57"/>
      <c r="ADN548" s="56"/>
      <c r="ADO548" s="59"/>
      <c r="ADP548" s="60"/>
      <c r="ADQ548" s="61"/>
      <c r="ADR548" s="83"/>
      <c r="ADS548" s="57"/>
      <c r="ADT548" s="56"/>
      <c r="ADU548" s="59"/>
      <c r="ADV548" s="60"/>
      <c r="ADW548" s="61"/>
      <c r="ADX548" s="83"/>
      <c r="ADY548" s="57"/>
      <c r="ADZ548" s="56"/>
      <c r="AEA548" s="59"/>
      <c r="AEB548" s="60"/>
      <c r="AEC548" s="61"/>
      <c r="AED548" s="83"/>
      <c r="AEE548" s="57"/>
      <c r="AEF548" s="56"/>
      <c r="AEG548" s="59"/>
      <c r="AEH548" s="60"/>
      <c r="AEI548" s="61"/>
      <c r="AEJ548" s="83"/>
      <c r="AEK548" s="57"/>
      <c r="AEL548" s="56"/>
      <c r="AEM548" s="59"/>
      <c r="AEN548" s="60"/>
      <c r="AEO548" s="61"/>
      <c r="AEP548" s="83"/>
      <c r="AEQ548" s="57"/>
      <c r="AER548" s="56"/>
      <c r="AES548" s="59"/>
      <c r="AET548" s="60"/>
      <c r="AEU548" s="61"/>
      <c r="AEV548" s="83"/>
      <c r="AEW548" s="57"/>
      <c r="AEX548" s="56"/>
      <c r="AEY548" s="59"/>
      <c r="AEZ548" s="60"/>
      <c r="AFA548" s="61"/>
      <c r="AFB548" s="83"/>
      <c r="AFC548" s="57"/>
      <c r="AFD548" s="56"/>
      <c r="AFE548" s="59"/>
      <c r="AFF548" s="60"/>
      <c r="AFG548" s="61"/>
      <c r="AFH548" s="83"/>
      <c r="AFI548" s="57"/>
      <c r="AFJ548" s="56"/>
      <c r="AFK548" s="59"/>
      <c r="AFL548" s="60"/>
      <c r="AFM548" s="61"/>
      <c r="AFN548" s="83"/>
      <c r="AFO548" s="57"/>
      <c r="AFP548" s="56"/>
      <c r="AFQ548" s="59"/>
      <c r="AFR548" s="60"/>
      <c r="AFS548" s="61"/>
      <c r="AFT548" s="83"/>
      <c r="AFU548" s="57"/>
      <c r="AFV548" s="56"/>
      <c r="AFW548" s="59"/>
      <c r="AFX548" s="60"/>
      <c r="AFY548" s="61"/>
      <c r="AFZ548" s="83"/>
      <c r="AGA548" s="57"/>
      <c r="AGB548" s="56"/>
      <c r="AGC548" s="59"/>
      <c r="AGD548" s="60"/>
      <c r="AGE548" s="61"/>
      <c r="AGF548" s="83"/>
      <c r="AGG548" s="57"/>
      <c r="AGH548" s="56"/>
      <c r="AGI548" s="59"/>
      <c r="AGJ548" s="60"/>
      <c r="AGK548" s="61"/>
      <c r="AGL548" s="83"/>
      <c r="AGM548" s="57"/>
      <c r="AGN548" s="56"/>
      <c r="AGO548" s="59"/>
      <c r="AGP548" s="60"/>
      <c r="AGQ548" s="61"/>
      <c r="AGR548" s="83"/>
      <c r="AGS548" s="57"/>
      <c r="AGT548" s="56"/>
      <c r="AGU548" s="59"/>
      <c r="AGV548" s="60"/>
      <c r="AGW548" s="61"/>
      <c r="AGX548" s="83"/>
      <c r="AGY548" s="57"/>
      <c r="AGZ548" s="56"/>
      <c r="AHA548" s="59"/>
      <c r="AHB548" s="60"/>
      <c r="AHC548" s="61"/>
      <c r="AHD548" s="83"/>
      <c r="AHE548" s="57"/>
      <c r="AHF548" s="56"/>
      <c r="AHG548" s="59"/>
      <c r="AHH548" s="60"/>
      <c r="AHI548" s="61"/>
      <c r="AHJ548" s="83"/>
      <c r="AHK548" s="57"/>
      <c r="AHL548" s="56"/>
      <c r="AHM548" s="59"/>
      <c r="AHN548" s="60"/>
      <c r="AHO548" s="61"/>
      <c r="AHP548" s="83"/>
      <c r="AHQ548" s="57"/>
      <c r="AHR548" s="56"/>
      <c r="AHS548" s="59"/>
      <c r="AHT548" s="60"/>
      <c r="AHU548" s="61"/>
      <c r="AHV548" s="83"/>
      <c r="AHW548" s="57"/>
      <c r="AHX548" s="56"/>
      <c r="AHY548" s="59"/>
      <c r="AHZ548" s="60"/>
      <c r="AIA548" s="61"/>
      <c r="AIB548" s="83"/>
      <c r="AIC548" s="57"/>
      <c r="AID548" s="56"/>
      <c r="AIE548" s="59"/>
      <c r="AIF548" s="60"/>
      <c r="AIG548" s="61"/>
      <c r="AIH548" s="83"/>
      <c r="AII548" s="57"/>
      <c r="AIJ548" s="56"/>
      <c r="AIK548" s="59"/>
      <c r="AIL548" s="60"/>
      <c r="AIM548" s="61"/>
      <c r="AIN548" s="83"/>
      <c r="AIO548" s="57"/>
      <c r="AIP548" s="56"/>
      <c r="AIQ548" s="59"/>
      <c r="AIR548" s="60"/>
      <c r="AIS548" s="61"/>
      <c r="AIT548" s="83"/>
      <c r="AIU548" s="57"/>
      <c r="AIV548" s="56"/>
      <c r="AIW548" s="59"/>
      <c r="AIX548" s="60"/>
      <c r="AIY548" s="61"/>
      <c r="AIZ548" s="83"/>
      <c r="AJA548" s="57"/>
      <c r="AJB548" s="56"/>
      <c r="AJC548" s="59"/>
      <c r="AJD548" s="60"/>
      <c r="AJE548" s="61"/>
      <c r="AJF548" s="83"/>
      <c r="AJG548" s="57"/>
      <c r="AJH548" s="56"/>
      <c r="AJI548" s="59"/>
      <c r="AJJ548" s="60"/>
      <c r="AJK548" s="61"/>
      <c r="AJL548" s="83"/>
      <c r="AJM548" s="57"/>
      <c r="AJN548" s="56"/>
      <c r="AJO548" s="59"/>
      <c r="AJP548" s="60"/>
      <c r="AJQ548" s="61"/>
      <c r="AJR548" s="83"/>
      <c r="AJS548" s="57"/>
      <c r="AJT548" s="56"/>
      <c r="AJU548" s="59"/>
      <c r="AJV548" s="60"/>
      <c r="AJW548" s="61"/>
      <c r="AJX548" s="83"/>
      <c r="AJY548" s="57"/>
      <c r="AJZ548" s="56"/>
      <c r="AKA548" s="59"/>
      <c r="AKB548" s="60"/>
      <c r="AKC548" s="61"/>
      <c r="AKD548" s="83"/>
      <c r="AKE548" s="57"/>
      <c r="AKF548" s="56"/>
      <c r="AKG548" s="59"/>
      <c r="AKH548" s="60"/>
      <c r="AKI548" s="61"/>
      <c r="AKJ548" s="83"/>
      <c r="AKK548" s="57"/>
      <c r="AKL548" s="56"/>
      <c r="AKM548" s="59"/>
      <c r="AKN548" s="60"/>
      <c r="AKO548" s="61"/>
      <c r="AKP548" s="83"/>
      <c r="AKQ548" s="57"/>
      <c r="AKR548" s="56"/>
      <c r="AKS548" s="59"/>
      <c r="AKT548" s="60"/>
      <c r="AKU548" s="61"/>
      <c r="AKV548" s="83"/>
      <c r="AKW548" s="57"/>
      <c r="AKX548" s="56"/>
      <c r="AKY548" s="59"/>
      <c r="AKZ548" s="60"/>
      <c r="ALA548" s="61"/>
      <c r="ALB548" s="83"/>
      <c r="ALC548" s="57"/>
      <c r="ALD548" s="56"/>
      <c r="ALE548" s="59"/>
      <c r="ALF548" s="60"/>
      <c r="ALG548" s="61"/>
      <c r="ALH548" s="83"/>
      <c r="ALI548" s="57"/>
      <c r="ALJ548" s="56"/>
      <c r="ALK548" s="59"/>
      <c r="ALL548" s="60"/>
      <c r="ALM548" s="61"/>
      <c r="ALN548" s="83"/>
      <c r="ALO548" s="57"/>
      <c r="ALP548" s="56"/>
      <c r="ALQ548" s="59"/>
      <c r="ALR548" s="60"/>
      <c r="ALS548" s="61"/>
      <c r="ALT548" s="83"/>
      <c r="ALU548" s="57"/>
      <c r="ALV548" s="56"/>
      <c r="ALW548" s="59"/>
      <c r="ALX548" s="60"/>
      <c r="ALY548" s="61"/>
      <c r="ALZ548" s="83"/>
      <c r="AMA548" s="57"/>
      <c r="AMB548" s="56"/>
      <c r="AMC548" s="59"/>
      <c r="AMD548" s="60"/>
      <c r="AME548" s="61"/>
      <c r="AMF548" s="83"/>
      <c r="AMG548" s="57"/>
      <c r="AMH548" s="56"/>
      <c r="AMI548" s="59"/>
      <c r="AMJ548" s="60"/>
      <c r="AMK548" s="61"/>
      <c r="AML548" s="83"/>
      <c r="AMM548" s="57"/>
      <c r="AMN548" s="56"/>
      <c r="AMO548" s="59"/>
      <c r="AMP548" s="60"/>
      <c r="AMQ548" s="61"/>
      <c r="AMR548" s="83"/>
      <c r="AMS548" s="57"/>
      <c r="AMT548" s="56"/>
      <c r="AMU548" s="59"/>
      <c r="AMV548" s="60"/>
      <c r="AMW548" s="61"/>
      <c r="AMX548" s="83"/>
      <c r="AMY548" s="57"/>
      <c r="AMZ548" s="56"/>
      <c r="ANA548" s="59"/>
      <c r="ANB548" s="60"/>
      <c r="ANC548" s="61"/>
      <c r="AND548" s="83"/>
      <c r="ANE548" s="57"/>
      <c r="ANF548" s="56"/>
      <c r="ANG548" s="59"/>
      <c r="ANH548" s="60"/>
      <c r="ANI548" s="61"/>
      <c r="ANJ548" s="83"/>
      <c r="ANK548" s="57"/>
      <c r="ANL548" s="56"/>
      <c r="ANM548" s="59"/>
      <c r="ANN548" s="60"/>
      <c r="ANO548" s="61"/>
      <c r="ANP548" s="83"/>
      <c r="ANQ548" s="57"/>
      <c r="ANR548" s="56"/>
      <c r="ANS548" s="59"/>
      <c r="ANT548" s="60"/>
      <c r="ANU548" s="61"/>
      <c r="ANV548" s="83"/>
      <c r="ANW548" s="57"/>
      <c r="ANX548" s="56"/>
      <c r="ANY548" s="59"/>
      <c r="ANZ548" s="60"/>
      <c r="AOA548" s="61"/>
      <c r="AOB548" s="83"/>
      <c r="AOC548" s="57"/>
      <c r="AOD548" s="56"/>
      <c r="AOE548" s="59"/>
      <c r="AOF548" s="60"/>
      <c r="AOG548" s="61"/>
      <c r="AOH548" s="83"/>
      <c r="AOI548" s="57"/>
      <c r="AOJ548" s="56"/>
      <c r="AOK548" s="59"/>
      <c r="AOL548" s="60"/>
      <c r="AOM548" s="61"/>
      <c r="AON548" s="83"/>
      <c r="AOO548" s="57"/>
      <c r="AOP548" s="56"/>
      <c r="AOQ548" s="59"/>
      <c r="AOR548" s="60"/>
      <c r="AOS548" s="61"/>
      <c r="AOT548" s="83"/>
      <c r="AOU548" s="57"/>
      <c r="AOV548" s="56"/>
      <c r="AOW548" s="59"/>
      <c r="AOX548" s="60"/>
      <c r="AOY548" s="61"/>
      <c r="AOZ548" s="83"/>
      <c r="APA548" s="57"/>
      <c r="APB548" s="56"/>
      <c r="APC548" s="59"/>
      <c r="APD548" s="60"/>
      <c r="APE548" s="61"/>
      <c r="APF548" s="83"/>
      <c r="APG548" s="57"/>
      <c r="APH548" s="56"/>
      <c r="API548" s="59"/>
      <c r="APJ548" s="60"/>
      <c r="APK548" s="61"/>
      <c r="APL548" s="83"/>
      <c r="APM548" s="57"/>
      <c r="APN548" s="56"/>
      <c r="APO548" s="59"/>
      <c r="APP548" s="60"/>
      <c r="APQ548" s="61"/>
      <c r="APR548" s="83"/>
      <c r="APS548" s="57"/>
      <c r="APT548" s="56"/>
      <c r="APU548" s="59"/>
      <c r="APV548" s="60"/>
      <c r="APW548" s="61"/>
      <c r="APX548" s="83"/>
      <c r="APY548" s="57"/>
      <c r="APZ548" s="56"/>
      <c r="AQA548" s="59"/>
      <c r="AQB548" s="60"/>
      <c r="AQC548" s="61"/>
      <c r="AQD548" s="83"/>
      <c r="AQE548" s="57"/>
      <c r="AQF548" s="56"/>
      <c r="AQG548" s="59"/>
      <c r="AQH548" s="60"/>
      <c r="AQI548" s="61"/>
      <c r="AQJ548" s="83"/>
      <c r="AQK548" s="57"/>
      <c r="AQL548" s="56"/>
      <c r="AQM548" s="59"/>
      <c r="AQN548" s="60"/>
      <c r="AQO548" s="61"/>
      <c r="AQP548" s="83"/>
      <c r="AQQ548" s="57"/>
      <c r="AQR548" s="56"/>
      <c r="AQS548" s="59"/>
      <c r="AQT548" s="60"/>
      <c r="AQU548" s="61"/>
      <c r="AQV548" s="83"/>
      <c r="AQW548" s="57"/>
      <c r="AQX548" s="56"/>
      <c r="AQY548" s="59"/>
      <c r="AQZ548" s="60"/>
      <c r="ARA548" s="61"/>
      <c r="ARB548" s="83"/>
      <c r="ARC548" s="57"/>
      <c r="ARD548" s="56"/>
      <c r="ARE548" s="59"/>
      <c r="ARF548" s="60"/>
      <c r="ARG548" s="61"/>
      <c r="ARH548" s="83"/>
      <c r="ARI548" s="57"/>
      <c r="ARJ548" s="56"/>
      <c r="ARK548" s="59"/>
      <c r="ARL548" s="60"/>
      <c r="ARM548" s="61"/>
      <c r="ARN548" s="83"/>
      <c r="ARO548" s="57"/>
      <c r="ARP548" s="56"/>
      <c r="ARQ548" s="59"/>
      <c r="ARR548" s="60"/>
      <c r="ARS548" s="61"/>
      <c r="ART548" s="83"/>
      <c r="ARU548" s="57"/>
      <c r="ARV548" s="56"/>
      <c r="ARW548" s="59"/>
      <c r="ARX548" s="60"/>
      <c r="ARY548" s="61"/>
      <c r="ARZ548" s="83"/>
      <c r="ASA548" s="57"/>
      <c r="ASB548" s="56"/>
      <c r="ASC548" s="59"/>
      <c r="ASD548" s="60"/>
      <c r="ASE548" s="61"/>
      <c r="ASF548" s="83"/>
      <c r="ASG548" s="57"/>
      <c r="ASH548" s="56"/>
      <c r="ASI548" s="59"/>
      <c r="ASJ548" s="60"/>
      <c r="ASK548" s="61"/>
      <c r="ASL548" s="83"/>
      <c r="ASM548" s="57"/>
      <c r="ASN548" s="56"/>
      <c r="ASO548" s="59"/>
      <c r="ASP548" s="60"/>
      <c r="ASQ548" s="61"/>
      <c r="ASR548" s="83"/>
      <c r="ASS548" s="57"/>
      <c r="AST548" s="56"/>
      <c r="ASU548" s="59"/>
      <c r="ASV548" s="60"/>
      <c r="ASW548" s="61"/>
      <c r="ASX548" s="83"/>
      <c r="ASY548" s="57"/>
      <c r="ASZ548" s="56"/>
      <c r="ATA548" s="59"/>
      <c r="ATB548" s="60"/>
      <c r="ATC548" s="61"/>
      <c r="ATD548" s="83"/>
      <c r="ATE548" s="57"/>
      <c r="ATF548" s="56"/>
      <c r="ATG548" s="59"/>
      <c r="ATH548" s="60"/>
      <c r="ATI548" s="61"/>
      <c r="ATJ548" s="83"/>
      <c r="ATK548" s="57"/>
      <c r="ATL548" s="56"/>
      <c r="ATM548" s="59"/>
      <c r="ATN548" s="60"/>
      <c r="ATO548" s="61"/>
      <c r="ATP548" s="83"/>
      <c r="ATQ548" s="57"/>
      <c r="ATR548" s="56"/>
      <c r="ATS548" s="59"/>
      <c r="ATT548" s="60"/>
      <c r="ATU548" s="61"/>
      <c r="ATV548" s="83"/>
      <c r="ATW548" s="57"/>
      <c r="ATX548" s="56"/>
      <c r="ATY548" s="59"/>
      <c r="ATZ548" s="60"/>
      <c r="AUA548" s="61"/>
      <c r="AUB548" s="83"/>
      <c r="AUC548" s="57"/>
      <c r="AUD548" s="56"/>
      <c r="AUE548" s="59"/>
      <c r="AUF548" s="60"/>
      <c r="AUG548" s="61"/>
      <c r="AUH548" s="83"/>
      <c r="AUI548" s="57"/>
      <c r="AUJ548" s="56"/>
      <c r="AUK548" s="59"/>
      <c r="AUL548" s="60"/>
      <c r="AUM548" s="61"/>
      <c r="AUN548" s="83"/>
      <c r="AUO548" s="57"/>
      <c r="AUP548" s="56"/>
      <c r="AUQ548" s="59"/>
      <c r="AUR548" s="60"/>
      <c r="AUS548" s="61"/>
      <c r="AUT548" s="83"/>
      <c r="AUU548" s="57"/>
      <c r="AUV548" s="56"/>
      <c r="AUW548" s="59"/>
      <c r="AUX548" s="60"/>
      <c r="AUY548" s="61"/>
      <c r="AUZ548" s="83"/>
      <c r="AVA548" s="57"/>
      <c r="AVB548" s="56"/>
      <c r="AVC548" s="59"/>
      <c r="AVD548" s="60"/>
      <c r="AVE548" s="61"/>
      <c r="AVF548" s="83"/>
      <c r="AVG548" s="57"/>
      <c r="AVH548" s="56"/>
      <c r="AVI548" s="59"/>
      <c r="AVJ548" s="60"/>
      <c r="AVK548" s="61"/>
      <c r="AVL548" s="83"/>
      <c r="AVM548" s="57"/>
      <c r="AVN548" s="56"/>
      <c r="AVO548" s="59"/>
      <c r="AVP548" s="60"/>
      <c r="AVQ548" s="61"/>
      <c r="AVR548" s="83"/>
      <c r="AVS548" s="57"/>
      <c r="AVT548" s="56"/>
      <c r="AVU548" s="59"/>
      <c r="AVV548" s="60"/>
      <c r="AVW548" s="61"/>
      <c r="AVX548" s="83"/>
      <c r="AVY548" s="57"/>
      <c r="AVZ548" s="56"/>
      <c r="AWA548" s="59"/>
      <c r="AWB548" s="60"/>
      <c r="AWC548" s="61"/>
      <c r="AWD548" s="83"/>
      <c r="AWE548" s="57"/>
      <c r="AWF548" s="56"/>
      <c r="AWG548" s="59"/>
      <c r="AWH548" s="60"/>
      <c r="AWI548" s="61"/>
      <c r="AWJ548" s="83"/>
      <c r="AWK548" s="57"/>
      <c r="AWL548" s="56"/>
      <c r="AWM548" s="59"/>
      <c r="AWN548" s="60"/>
      <c r="AWO548" s="61"/>
      <c r="AWP548" s="83"/>
      <c r="AWQ548" s="57"/>
      <c r="AWR548" s="56"/>
      <c r="AWS548" s="59"/>
      <c r="AWT548" s="60"/>
      <c r="AWU548" s="61"/>
      <c r="AWV548" s="83"/>
      <c r="AWW548" s="57"/>
      <c r="AWX548" s="56"/>
      <c r="AWY548" s="59"/>
      <c r="AWZ548" s="60"/>
      <c r="AXA548" s="61"/>
      <c r="AXB548" s="83"/>
      <c r="AXC548" s="57"/>
      <c r="AXD548" s="56"/>
      <c r="AXE548" s="59"/>
      <c r="AXF548" s="60"/>
      <c r="AXG548" s="61"/>
      <c r="AXH548" s="83"/>
      <c r="AXI548" s="57"/>
      <c r="AXJ548" s="56"/>
      <c r="AXK548" s="59"/>
      <c r="AXL548" s="60"/>
      <c r="AXM548" s="61"/>
      <c r="AXN548" s="83"/>
      <c r="AXO548" s="57"/>
      <c r="AXP548" s="56"/>
      <c r="AXQ548" s="59"/>
      <c r="AXR548" s="60"/>
      <c r="AXS548" s="61"/>
      <c r="AXT548" s="83"/>
      <c r="AXU548" s="57"/>
      <c r="AXV548" s="56"/>
      <c r="AXW548" s="59"/>
      <c r="AXX548" s="60"/>
      <c r="AXY548" s="61"/>
      <c r="AXZ548" s="83"/>
      <c r="AYA548" s="57"/>
      <c r="AYB548" s="56"/>
      <c r="AYC548" s="59"/>
      <c r="AYD548" s="60"/>
      <c r="AYE548" s="61"/>
      <c r="AYF548" s="83"/>
      <c r="AYG548" s="57"/>
      <c r="AYH548" s="56"/>
      <c r="AYI548" s="59"/>
      <c r="AYJ548" s="60"/>
      <c r="AYK548" s="61"/>
      <c r="AYL548" s="83"/>
      <c r="AYM548" s="57"/>
      <c r="AYN548" s="56"/>
      <c r="AYO548" s="59"/>
      <c r="AYP548" s="60"/>
      <c r="AYQ548" s="61"/>
      <c r="AYR548" s="83"/>
      <c r="AYS548" s="57"/>
      <c r="AYT548" s="56"/>
      <c r="AYU548" s="59"/>
      <c r="AYV548" s="60"/>
      <c r="AYW548" s="61"/>
      <c r="AYX548" s="83"/>
      <c r="AYY548" s="57"/>
      <c r="AYZ548" s="56"/>
      <c r="AZA548" s="59"/>
      <c r="AZB548" s="60"/>
      <c r="AZC548" s="61"/>
      <c r="AZD548" s="83"/>
      <c r="AZE548" s="57"/>
      <c r="AZF548" s="56"/>
      <c r="AZG548" s="59"/>
      <c r="AZH548" s="60"/>
      <c r="AZI548" s="61"/>
      <c r="AZJ548" s="83"/>
      <c r="AZK548" s="57"/>
      <c r="AZL548" s="56"/>
      <c r="AZM548" s="59"/>
      <c r="AZN548" s="60"/>
      <c r="AZO548" s="61"/>
      <c r="AZP548" s="83"/>
      <c r="AZQ548" s="57"/>
      <c r="AZR548" s="56"/>
      <c r="AZS548" s="59"/>
      <c r="AZT548" s="60"/>
      <c r="AZU548" s="61"/>
      <c r="AZV548" s="83"/>
      <c r="AZW548" s="57"/>
      <c r="AZX548" s="56"/>
      <c r="AZY548" s="59"/>
      <c r="AZZ548" s="60"/>
      <c r="BAA548" s="61"/>
      <c r="BAB548" s="83"/>
      <c r="BAC548" s="57"/>
      <c r="BAD548" s="56"/>
      <c r="BAE548" s="59"/>
      <c r="BAF548" s="60"/>
      <c r="BAG548" s="61"/>
      <c r="BAH548" s="83"/>
      <c r="BAI548" s="57"/>
      <c r="BAJ548" s="56"/>
      <c r="BAK548" s="59"/>
      <c r="BAL548" s="60"/>
      <c r="BAM548" s="61"/>
      <c r="BAN548" s="83"/>
      <c r="BAO548" s="57"/>
      <c r="BAP548" s="56"/>
      <c r="BAQ548" s="59"/>
      <c r="BAR548" s="60"/>
      <c r="BAS548" s="61"/>
      <c r="BAT548" s="83"/>
      <c r="BAU548" s="57"/>
      <c r="BAV548" s="56"/>
      <c r="BAW548" s="59"/>
      <c r="BAX548" s="60"/>
      <c r="BAY548" s="61"/>
      <c r="BAZ548" s="83"/>
      <c r="BBA548" s="57"/>
      <c r="BBB548" s="56"/>
      <c r="BBC548" s="59"/>
      <c r="BBD548" s="60"/>
      <c r="BBE548" s="61"/>
      <c r="BBF548" s="83"/>
      <c r="BBG548" s="57"/>
      <c r="BBH548" s="56"/>
      <c r="BBI548" s="59"/>
      <c r="BBJ548" s="60"/>
      <c r="BBK548" s="61"/>
      <c r="BBL548" s="83"/>
      <c r="BBM548" s="57"/>
      <c r="BBN548" s="56"/>
      <c r="BBO548" s="59"/>
      <c r="BBP548" s="60"/>
      <c r="BBQ548" s="61"/>
      <c r="BBR548" s="83"/>
      <c r="BBS548" s="57"/>
      <c r="BBT548" s="56"/>
      <c r="BBU548" s="59"/>
      <c r="BBV548" s="60"/>
      <c r="BBW548" s="61"/>
      <c r="BBX548" s="83"/>
      <c r="BBY548" s="57"/>
      <c r="BBZ548" s="56"/>
      <c r="BCA548" s="59"/>
      <c r="BCB548" s="60"/>
      <c r="BCC548" s="61"/>
      <c r="BCD548" s="83"/>
      <c r="BCE548" s="57"/>
      <c r="BCF548" s="56"/>
      <c r="BCG548" s="59"/>
      <c r="BCH548" s="60"/>
      <c r="BCI548" s="61"/>
      <c r="BCJ548" s="83"/>
      <c r="BCK548" s="57"/>
      <c r="BCL548" s="56"/>
      <c r="BCM548" s="59"/>
      <c r="BCN548" s="60"/>
      <c r="BCO548" s="61"/>
      <c r="BCP548" s="83"/>
      <c r="BCQ548" s="57"/>
      <c r="BCR548" s="56"/>
      <c r="BCS548" s="59"/>
      <c r="BCT548" s="60"/>
      <c r="BCU548" s="61"/>
      <c r="BCV548" s="83"/>
      <c r="BCW548" s="57"/>
      <c r="BCX548" s="56"/>
      <c r="BCY548" s="59"/>
      <c r="BCZ548" s="60"/>
      <c r="BDA548" s="61"/>
      <c r="BDB548" s="83"/>
      <c r="BDC548" s="57"/>
      <c r="BDD548" s="56"/>
      <c r="BDE548" s="59"/>
      <c r="BDF548" s="60"/>
      <c r="BDG548" s="61"/>
      <c r="BDH548" s="83"/>
      <c r="BDI548" s="57"/>
      <c r="BDJ548" s="56"/>
      <c r="BDK548" s="59"/>
      <c r="BDL548" s="60"/>
      <c r="BDM548" s="61"/>
      <c r="BDN548" s="83"/>
      <c r="BDO548" s="57"/>
      <c r="BDP548" s="56"/>
      <c r="BDQ548" s="59"/>
      <c r="BDR548" s="60"/>
      <c r="BDS548" s="61"/>
      <c r="BDT548" s="83"/>
      <c r="BDU548" s="57"/>
      <c r="BDV548" s="56"/>
      <c r="BDW548" s="59"/>
      <c r="BDX548" s="60"/>
      <c r="BDY548" s="61"/>
      <c r="BDZ548" s="83"/>
      <c r="BEA548" s="57"/>
      <c r="BEB548" s="56"/>
      <c r="BEC548" s="59"/>
      <c r="BED548" s="60"/>
      <c r="BEE548" s="61"/>
      <c r="BEF548" s="83"/>
      <c r="BEG548" s="57"/>
      <c r="BEH548" s="56"/>
      <c r="BEI548" s="59"/>
      <c r="BEJ548" s="60"/>
      <c r="BEK548" s="61"/>
      <c r="BEL548" s="83"/>
      <c r="BEM548" s="57"/>
      <c r="BEN548" s="56"/>
      <c r="BEO548" s="59"/>
      <c r="BEP548" s="60"/>
      <c r="BEQ548" s="61"/>
      <c r="BER548" s="83"/>
      <c r="BES548" s="57"/>
      <c r="BET548" s="56"/>
      <c r="BEU548" s="59"/>
      <c r="BEV548" s="60"/>
      <c r="BEW548" s="61"/>
      <c r="BEX548" s="83"/>
      <c r="BEY548" s="57"/>
      <c r="BEZ548" s="56"/>
      <c r="BFA548" s="59"/>
      <c r="BFB548" s="60"/>
      <c r="BFC548" s="61"/>
      <c r="BFD548" s="83"/>
      <c r="BFE548" s="57"/>
      <c r="BFF548" s="56"/>
      <c r="BFG548" s="59"/>
      <c r="BFH548" s="60"/>
      <c r="BFI548" s="61"/>
      <c r="BFJ548" s="83"/>
      <c r="BFK548" s="57"/>
      <c r="BFL548" s="56"/>
      <c r="BFM548" s="59"/>
      <c r="BFN548" s="60"/>
      <c r="BFO548" s="61"/>
      <c r="BFP548" s="83"/>
      <c r="BFQ548" s="57"/>
      <c r="BFR548" s="56"/>
      <c r="BFS548" s="59"/>
      <c r="BFT548" s="60"/>
      <c r="BFU548" s="61"/>
      <c r="BFV548" s="83"/>
      <c r="BFW548" s="57"/>
      <c r="BFX548" s="56"/>
      <c r="BFY548" s="59"/>
      <c r="BFZ548" s="60"/>
      <c r="BGA548" s="61"/>
      <c r="BGB548" s="83"/>
      <c r="BGC548" s="57"/>
      <c r="BGD548" s="56"/>
      <c r="BGE548" s="59"/>
      <c r="BGF548" s="60"/>
      <c r="BGG548" s="61"/>
      <c r="BGH548" s="83"/>
      <c r="BGI548" s="57"/>
      <c r="BGJ548" s="56"/>
      <c r="BGK548" s="59"/>
      <c r="BGL548" s="60"/>
      <c r="BGM548" s="61"/>
      <c r="BGN548" s="83"/>
      <c r="BGO548" s="57"/>
      <c r="BGP548" s="56"/>
      <c r="BGQ548" s="59"/>
      <c r="BGR548" s="60"/>
      <c r="BGS548" s="61"/>
      <c r="BGT548" s="83"/>
      <c r="BGU548" s="57"/>
      <c r="BGV548" s="56"/>
      <c r="BGW548" s="59"/>
      <c r="BGX548" s="60"/>
      <c r="BGY548" s="61"/>
      <c r="BGZ548" s="83"/>
      <c r="BHA548" s="57"/>
      <c r="BHB548" s="56"/>
      <c r="BHC548" s="59"/>
      <c r="BHD548" s="60"/>
      <c r="BHE548" s="61"/>
      <c r="BHF548" s="83"/>
      <c r="BHG548" s="57"/>
      <c r="BHH548" s="56"/>
      <c r="BHI548" s="59"/>
      <c r="BHJ548" s="60"/>
      <c r="BHK548" s="61"/>
      <c r="BHL548" s="83"/>
      <c r="BHM548" s="57"/>
      <c r="BHN548" s="56"/>
      <c r="BHO548" s="59"/>
      <c r="BHP548" s="60"/>
      <c r="BHQ548" s="61"/>
      <c r="BHR548" s="83"/>
      <c r="BHS548" s="57"/>
      <c r="BHT548" s="56"/>
      <c r="BHU548" s="59"/>
      <c r="BHV548" s="60"/>
      <c r="BHW548" s="61"/>
      <c r="BHX548" s="83"/>
      <c r="BHY548" s="57"/>
      <c r="BHZ548" s="56"/>
      <c r="BIA548" s="59"/>
      <c r="BIB548" s="60"/>
      <c r="BIC548" s="61"/>
      <c r="BID548" s="83"/>
      <c r="BIE548" s="57"/>
      <c r="BIF548" s="56"/>
      <c r="BIG548" s="59"/>
      <c r="BIH548" s="60"/>
      <c r="BII548" s="61"/>
      <c r="BIJ548" s="83"/>
      <c r="BIK548" s="57"/>
      <c r="BIL548" s="56"/>
      <c r="BIM548" s="59"/>
      <c r="BIN548" s="60"/>
      <c r="BIO548" s="61"/>
      <c r="BIP548" s="83"/>
      <c r="BIQ548" s="57"/>
      <c r="BIR548" s="56"/>
      <c r="BIS548" s="59"/>
      <c r="BIT548" s="60"/>
      <c r="BIU548" s="61"/>
      <c r="BIV548" s="83"/>
      <c r="BIW548" s="57"/>
      <c r="BIX548" s="56"/>
      <c r="BIY548" s="59"/>
      <c r="BIZ548" s="60"/>
      <c r="BJA548" s="61"/>
      <c r="BJB548" s="83"/>
      <c r="BJC548" s="57"/>
      <c r="BJD548" s="56"/>
      <c r="BJE548" s="59"/>
      <c r="BJF548" s="60"/>
      <c r="BJG548" s="61"/>
      <c r="BJH548" s="83"/>
      <c r="BJI548" s="57"/>
      <c r="BJJ548" s="56"/>
      <c r="BJK548" s="59"/>
      <c r="BJL548" s="60"/>
      <c r="BJM548" s="61"/>
      <c r="BJN548" s="83"/>
      <c r="BJO548" s="57"/>
      <c r="BJP548" s="56"/>
      <c r="BJQ548" s="59"/>
      <c r="BJR548" s="60"/>
      <c r="BJS548" s="61"/>
      <c r="BJT548" s="83"/>
      <c r="BJU548" s="57"/>
      <c r="BJV548" s="56"/>
      <c r="BJW548" s="59"/>
      <c r="BJX548" s="60"/>
      <c r="BJY548" s="61"/>
      <c r="BJZ548" s="83"/>
      <c r="BKA548" s="57"/>
      <c r="BKB548" s="56"/>
      <c r="BKC548" s="59"/>
      <c r="BKD548" s="60"/>
      <c r="BKE548" s="61"/>
      <c r="BKF548" s="83"/>
      <c r="BKG548" s="57"/>
      <c r="BKH548" s="56"/>
      <c r="BKI548" s="59"/>
      <c r="BKJ548" s="60"/>
      <c r="BKK548" s="61"/>
      <c r="BKL548" s="83"/>
      <c r="BKM548" s="57"/>
      <c r="BKN548" s="56"/>
      <c r="BKO548" s="59"/>
      <c r="BKP548" s="60"/>
      <c r="BKQ548" s="61"/>
      <c r="BKR548" s="83"/>
      <c r="BKS548" s="57"/>
      <c r="BKT548" s="56"/>
      <c r="BKU548" s="59"/>
      <c r="BKV548" s="60"/>
      <c r="BKW548" s="61"/>
      <c r="BKX548" s="83"/>
      <c r="BKY548" s="57"/>
      <c r="BKZ548" s="56"/>
      <c r="BLA548" s="59"/>
      <c r="BLB548" s="60"/>
      <c r="BLC548" s="61"/>
      <c r="BLD548" s="83"/>
      <c r="BLE548" s="57"/>
      <c r="BLF548" s="56"/>
      <c r="BLG548" s="59"/>
      <c r="BLH548" s="60"/>
      <c r="BLI548" s="61"/>
      <c r="BLJ548" s="83"/>
      <c r="BLK548" s="57"/>
      <c r="BLL548" s="56"/>
      <c r="BLM548" s="59"/>
      <c r="BLN548" s="60"/>
      <c r="BLO548" s="61"/>
      <c r="BLP548" s="83"/>
      <c r="BLQ548" s="57"/>
      <c r="BLR548" s="56"/>
      <c r="BLS548" s="59"/>
      <c r="BLT548" s="60"/>
      <c r="BLU548" s="61"/>
      <c r="BLV548" s="83"/>
      <c r="BLW548" s="57"/>
      <c r="BLX548" s="56"/>
      <c r="BLY548" s="59"/>
      <c r="BLZ548" s="60"/>
      <c r="BMA548" s="61"/>
      <c r="BMB548" s="83"/>
      <c r="BMC548" s="57"/>
      <c r="BMD548" s="56"/>
      <c r="BME548" s="59"/>
      <c r="BMF548" s="60"/>
      <c r="BMG548" s="61"/>
      <c r="BMH548" s="83"/>
      <c r="BMI548" s="57"/>
      <c r="BMJ548" s="56"/>
      <c r="BMK548" s="59"/>
      <c r="BML548" s="60"/>
      <c r="BMM548" s="61"/>
      <c r="BMN548" s="83"/>
      <c r="BMO548" s="57"/>
      <c r="BMP548" s="56"/>
      <c r="BMQ548" s="59"/>
      <c r="BMR548" s="60"/>
      <c r="BMS548" s="61"/>
      <c r="BMT548" s="83"/>
      <c r="BMU548" s="57"/>
      <c r="BMV548" s="56"/>
      <c r="BMW548" s="59"/>
      <c r="BMX548" s="60"/>
      <c r="BMY548" s="61"/>
      <c r="BMZ548" s="83"/>
      <c r="BNA548" s="57"/>
      <c r="BNB548" s="56"/>
      <c r="BNC548" s="59"/>
      <c r="BND548" s="60"/>
      <c r="BNE548" s="61"/>
      <c r="BNF548" s="83"/>
      <c r="BNG548" s="57"/>
      <c r="BNH548" s="56"/>
      <c r="BNI548" s="59"/>
      <c r="BNJ548" s="60"/>
      <c r="BNK548" s="61"/>
      <c r="BNL548" s="83"/>
      <c r="BNM548" s="57"/>
      <c r="BNN548" s="56"/>
      <c r="BNO548" s="59"/>
      <c r="BNP548" s="60"/>
      <c r="BNQ548" s="61"/>
      <c r="BNR548" s="83"/>
      <c r="BNS548" s="57"/>
      <c r="BNT548" s="56"/>
      <c r="BNU548" s="59"/>
      <c r="BNV548" s="60"/>
      <c r="BNW548" s="61"/>
      <c r="BNX548" s="83"/>
      <c r="BNY548" s="57"/>
      <c r="BNZ548" s="56"/>
      <c r="BOA548" s="59"/>
      <c r="BOB548" s="60"/>
      <c r="BOC548" s="61"/>
      <c r="BOD548" s="83"/>
      <c r="BOE548" s="57"/>
      <c r="BOF548" s="56"/>
      <c r="BOG548" s="59"/>
      <c r="BOH548" s="60"/>
      <c r="BOI548" s="61"/>
      <c r="BOJ548" s="83"/>
      <c r="BOK548" s="57"/>
      <c r="BOL548" s="56"/>
      <c r="BOM548" s="59"/>
      <c r="BON548" s="60"/>
      <c r="BOO548" s="61"/>
      <c r="BOP548" s="83"/>
      <c r="BOQ548" s="57"/>
      <c r="BOR548" s="56"/>
      <c r="BOS548" s="59"/>
      <c r="BOT548" s="60"/>
      <c r="BOU548" s="61"/>
      <c r="BOV548" s="83"/>
      <c r="BOW548" s="57"/>
      <c r="BOX548" s="56"/>
      <c r="BOY548" s="59"/>
      <c r="BOZ548" s="60"/>
      <c r="BPA548" s="61"/>
      <c r="BPB548" s="83"/>
      <c r="BPC548" s="57"/>
      <c r="BPD548" s="56"/>
      <c r="BPE548" s="59"/>
      <c r="BPF548" s="60"/>
      <c r="BPG548" s="61"/>
      <c r="BPH548" s="83"/>
      <c r="BPI548" s="57"/>
      <c r="BPJ548" s="56"/>
      <c r="BPK548" s="59"/>
      <c r="BPL548" s="60"/>
      <c r="BPM548" s="61"/>
      <c r="BPN548" s="83"/>
      <c r="BPO548" s="57"/>
      <c r="BPP548" s="56"/>
      <c r="BPQ548" s="59"/>
      <c r="BPR548" s="60"/>
      <c r="BPS548" s="61"/>
      <c r="BPT548" s="83"/>
      <c r="BPU548" s="57"/>
      <c r="BPV548" s="56"/>
      <c r="BPW548" s="59"/>
      <c r="BPX548" s="60"/>
      <c r="BPY548" s="61"/>
      <c r="BPZ548" s="83"/>
      <c r="BQA548" s="57"/>
      <c r="BQB548" s="56"/>
      <c r="BQC548" s="59"/>
      <c r="BQD548" s="60"/>
      <c r="BQE548" s="61"/>
      <c r="BQF548" s="83"/>
      <c r="BQG548" s="57"/>
      <c r="BQH548" s="56"/>
      <c r="BQI548" s="59"/>
      <c r="BQJ548" s="60"/>
      <c r="BQK548" s="61"/>
      <c r="BQL548" s="83"/>
      <c r="BQM548" s="57"/>
      <c r="BQN548" s="56"/>
      <c r="BQO548" s="59"/>
      <c r="BQP548" s="60"/>
      <c r="BQQ548" s="61"/>
      <c r="BQR548" s="83"/>
      <c r="BQS548" s="57"/>
      <c r="BQT548" s="56"/>
      <c r="BQU548" s="59"/>
      <c r="BQV548" s="60"/>
      <c r="BQW548" s="61"/>
      <c r="BQX548" s="83"/>
      <c r="BQY548" s="57"/>
      <c r="BQZ548" s="56"/>
      <c r="BRA548" s="59"/>
      <c r="BRB548" s="60"/>
      <c r="BRC548" s="61"/>
      <c r="BRD548" s="83"/>
      <c r="BRE548" s="57"/>
      <c r="BRF548" s="56"/>
      <c r="BRG548" s="59"/>
      <c r="BRH548" s="60"/>
      <c r="BRI548" s="61"/>
      <c r="BRJ548" s="83"/>
      <c r="BRK548" s="57"/>
      <c r="BRL548" s="56"/>
      <c r="BRM548" s="59"/>
      <c r="BRN548" s="60"/>
      <c r="BRO548" s="61"/>
      <c r="BRP548" s="83"/>
      <c r="BRQ548" s="57"/>
      <c r="BRR548" s="56"/>
      <c r="BRS548" s="59"/>
      <c r="BRT548" s="60"/>
      <c r="BRU548" s="61"/>
      <c r="BRV548" s="83"/>
      <c r="BRW548" s="57"/>
      <c r="BRX548" s="56"/>
      <c r="BRY548" s="59"/>
      <c r="BRZ548" s="60"/>
      <c r="BSA548" s="61"/>
      <c r="BSB548" s="83"/>
      <c r="BSC548" s="57"/>
      <c r="BSD548" s="56"/>
      <c r="BSE548" s="59"/>
      <c r="BSF548" s="60"/>
      <c r="BSG548" s="61"/>
      <c r="BSH548" s="83"/>
      <c r="BSI548" s="57"/>
      <c r="BSJ548" s="56"/>
      <c r="BSK548" s="59"/>
      <c r="BSL548" s="60"/>
      <c r="BSM548" s="61"/>
      <c r="BSN548" s="83"/>
      <c r="BSO548" s="57"/>
      <c r="BSP548" s="56"/>
      <c r="BSQ548" s="59"/>
      <c r="BSR548" s="60"/>
      <c r="BSS548" s="61"/>
      <c r="BST548" s="83"/>
      <c r="BSU548" s="57"/>
      <c r="BSV548" s="56"/>
      <c r="BSW548" s="59"/>
      <c r="BSX548" s="60"/>
      <c r="BSY548" s="61"/>
      <c r="BSZ548" s="83"/>
      <c r="BTA548" s="57"/>
      <c r="BTB548" s="56"/>
      <c r="BTC548" s="59"/>
      <c r="BTD548" s="60"/>
      <c r="BTE548" s="61"/>
      <c r="BTF548" s="83"/>
      <c r="BTG548" s="57"/>
      <c r="BTH548" s="56"/>
      <c r="BTI548" s="59"/>
      <c r="BTJ548" s="60"/>
      <c r="BTK548" s="61"/>
      <c r="BTL548" s="83"/>
      <c r="BTM548" s="57"/>
      <c r="BTN548" s="56"/>
      <c r="BTO548" s="59"/>
      <c r="BTP548" s="60"/>
      <c r="BTQ548" s="61"/>
      <c r="BTR548" s="83"/>
      <c r="BTS548" s="57"/>
      <c r="BTT548" s="56"/>
      <c r="BTU548" s="59"/>
      <c r="BTV548" s="60"/>
      <c r="BTW548" s="61"/>
      <c r="BTX548" s="83"/>
      <c r="BTY548" s="57"/>
      <c r="BTZ548" s="56"/>
      <c r="BUA548" s="59"/>
      <c r="BUB548" s="60"/>
      <c r="BUC548" s="61"/>
      <c r="BUD548" s="83"/>
      <c r="BUE548" s="57"/>
      <c r="BUF548" s="56"/>
      <c r="BUG548" s="59"/>
      <c r="BUH548" s="60"/>
      <c r="BUI548" s="61"/>
      <c r="BUJ548" s="83"/>
      <c r="BUK548" s="57"/>
      <c r="BUL548" s="56"/>
      <c r="BUM548" s="59"/>
      <c r="BUN548" s="60"/>
      <c r="BUO548" s="61"/>
      <c r="BUP548" s="83"/>
      <c r="BUQ548" s="57"/>
      <c r="BUR548" s="56"/>
      <c r="BUS548" s="59"/>
      <c r="BUT548" s="60"/>
      <c r="BUU548" s="61"/>
      <c r="BUV548" s="83"/>
      <c r="BUW548" s="57"/>
      <c r="BUX548" s="56"/>
      <c r="BUY548" s="59"/>
      <c r="BUZ548" s="60"/>
      <c r="BVA548" s="61"/>
      <c r="BVB548" s="83"/>
      <c r="BVC548" s="57"/>
      <c r="BVD548" s="56"/>
      <c r="BVE548" s="59"/>
      <c r="BVF548" s="60"/>
      <c r="BVG548" s="61"/>
      <c r="BVH548" s="83"/>
      <c r="BVI548" s="57"/>
      <c r="BVJ548" s="56"/>
      <c r="BVK548" s="59"/>
      <c r="BVL548" s="60"/>
      <c r="BVM548" s="61"/>
      <c r="BVN548" s="83"/>
      <c r="BVO548" s="57"/>
      <c r="BVP548" s="56"/>
      <c r="BVQ548" s="59"/>
      <c r="BVR548" s="60"/>
      <c r="BVS548" s="61"/>
      <c r="BVT548" s="83"/>
      <c r="BVU548" s="57"/>
      <c r="BVV548" s="56"/>
      <c r="BVW548" s="59"/>
      <c r="BVX548" s="60"/>
      <c r="BVY548" s="61"/>
      <c r="BVZ548" s="83"/>
      <c r="BWA548" s="57"/>
      <c r="BWB548" s="56"/>
      <c r="BWC548" s="59"/>
      <c r="BWD548" s="60"/>
      <c r="BWE548" s="61"/>
      <c r="BWF548" s="83"/>
      <c r="BWG548" s="57"/>
      <c r="BWH548" s="56"/>
      <c r="BWI548" s="59"/>
      <c r="BWJ548" s="60"/>
      <c r="BWK548" s="61"/>
      <c r="BWL548" s="83"/>
      <c r="BWM548" s="57"/>
      <c r="BWN548" s="56"/>
      <c r="BWO548" s="59"/>
      <c r="BWP548" s="60"/>
      <c r="BWQ548" s="61"/>
      <c r="BWR548" s="83"/>
      <c r="BWS548" s="57"/>
      <c r="BWT548" s="56"/>
      <c r="BWU548" s="59"/>
      <c r="BWV548" s="60"/>
      <c r="BWW548" s="61"/>
      <c r="BWX548" s="83"/>
      <c r="BWY548" s="57"/>
      <c r="BWZ548" s="56"/>
      <c r="BXA548" s="59"/>
      <c r="BXB548" s="60"/>
      <c r="BXC548" s="61"/>
      <c r="BXD548" s="83"/>
      <c r="BXE548" s="57"/>
      <c r="BXF548" s="56"/>
      <c r="BXG548" s="59"/>
      <c r="BXH548" s="60"/>
      <c r="BXI548" s="61"/>
      <c r="BXJ548" s="83"/>
      <c r="BXK548" s="57"/>
      <c r="BXL548" s="56"/>
      <c r="BXM548" s="59"/>
      <c r="BXN548" s="60"/>
      <c r="BXO548" s="61"/>
      <c r="BXP548" s="83"/>
      <c r="BXQ548" s="57"/>
      <c r="BXR548" s="56"/>
      <c r="BXS548" s="59"/>
      <c r="BXT548" s="60"/>
      <c r="BXU548" s="61"/>
      <c r="BXV548" s="83"/>
      <c r="BXW548" s="57"/>
      <c r="BXX548" s="56"/>
      <c r="BXY548" s="59"/>
      <c r="BXZ548" s="60"/>
      <c r="BYA548" s="61"/>
      <c r="BYB548" s="83"/>
      <c r="BYC548" s="57"/>
      <c r="BYD548" s="56"/>
      <c r="BYE548" s="59"/>
      <c r="BYF548" s="60"/>
      <c r="BYG548" s="61"/>
      <c r="BYH548" s="83"/>
      <c r="BYI548" s="57"/>
      <c r="BYJ548" s="56"/>
      <c r="BYK548" s="59"/>
      <c r="BYL548" s="60"/>
      <c r="BYM548" s="61"/>
      <c r="BYN548" s="83"/>
      <c r="BYO548" s="57"/>
      <c r="BYP548" s="56"/>
      <c r="BYQ548" s="59"/>
      <c r="BYR548" s="60"/>
      <c r="BYS548" s="61"/>
      <c r="BYT548" s="83"/>
      <c r="BYU548" s="57"/>
      <c r="BYV548" s="56"/>
      <c r="BYW548" s="59"/>
      <c r="BYX548" s="60"/>
      <c r="BYY548" s="61"/>
      <c r="BYZ548" s="83"/>
      <c r="BZA548" s="57"/>
      <c r="BZB548" s="56"/>
      <c r="BZC548" s="59"/>
      <c r="BZD548" s="60"/>
      <c r="BZE548" s="61"/>
      <c r="BZF548" s="83"/>
      <c r="BZG548" s="57"/>
      <c r="BZH548" s="56"/>
      <c r="BZI548" s="59"/>
      <c r="BZJ548" s="60"/>
      <c r="BZK548" s="61"/>
      <c r="BZL548" s="83"/>
      <c r="BZM548" s="57"/>
      <c r="BZN548" s="56"/>
      <c r="BZO548" s="59"/>
      <c r="BZP548" s="60"/>
      <c r="BZQ548" s="61"/>
      <c r="BZR548" s="83"/>
      <c r="BZS548" s="57"/>
      <c r="BZT548" s="56"/>
      <c r="BZU548" s="59"/>
      <c r="BZV548" s="60"/>
      <c r="BZW548" s="61"/>
      <c r="BZX548" s="83"/>
      <c r="BZY548" s="57"/>
      <c r="BZZ548" s="56"/>
      <c r="CAA548" s="59"/>
      <c r="CAB548" s="60"/>
      <c r="CAC548" s="61"/>
      <c r="CAD548" s="83"/>
      <c r="CAE548" s="57"/>
      <c r="CAF548" s="56"/>
      <c r="CAG548" s="59"/>
      <c r="CAH548" s="60"/>
      <c r="CAI548" s="61"/>
      <c r="CAJ548" s="83"/>
      <c r="CAK548" s="57"/>
      <c r="CAL548" s="56"/>
      <c r="CAM548" s="59"/>
      <c r="CAN548" s="60"/>
      <c r="CAO548" s="61"/>
      <c r="CAP548" s="83"/>
      <c r="CAQ548" s="57"/>
      <c r="CAR548" s="56"/>
      <c r="CAS548" s="59"/>
      <c r="CAT548" s="60"/>
      <c r="CAU548" s="61"/>
      <c r="CAV548" s="83"/>
      <c r="CAW548" s="57"/>
      <c r="CAX548" s="56"/>
      <c r="CAY548" s="59"/>
      <c r="CAZ548" s="60"/>
      <c r="CBA548" s="61"/>
      <c r="CBB548" s="83"/>
      <c r="CBC548" s="57"/>
      <c r="CBD548" s="56"/>
      <c r="CBE548" s="59"/>
      <c r="CBF548" s="60"/>
      <c r="CBG548" s="61"/>
      <c r="CBH548" s="83"/>
      <c r="CBI548" s="57"/>
      <c r="CBJ548" s="56"/>
      <c r="CBK548" s="59"/>
      <c r="CBL548" s="60"/>
      <c r="CBM548" s="61"/>
      <c r="CBN548" s="83"/>
      <c r="CBO548" s="57"/>
      <c r="CBP548" s="56"/>
      <c r="CBQ548" s="59"/>
      <c r="CBR548" s="60"/>
      <c r="CBS548" s="61"/>
      <c r="CBT548" s="83"/>
      <c r="CBU548" s="57"/>
      <c r="CBV548" s="56"/>
      <c r="CBW548" s="59"/>
      <c r="CBX548" s="60"/>
      <c r="CBY548" s="61"/>
      <c r="CBZ548" s="83"/>
      <c r="CCA548" s="57"/>
      <c r="CCB548" s="56"/>
      <c r="CCC548" s="59"/>
      <c r="CCD548" s="60"/>
      <c r="CCE548" s="61"/>
      <c r="CCF548" s="83"/>
      <c r="CCG548" s="57"/>
      <c r="CCH548" s="56"/>
      <c r="CCI548" s="59"/>
      <c r="CCJ548" s="60"/>
      <c r="CCK548" s="61"/>
      <c r="CCL548" s="83"/>
      <c r="CCM548" s="57"/>
      <c r="CCN548" s="56"/>
      <c r="CCO548" s="59"/>
      <c r="CCP548" s="60"/>
      <c r="CCQ548" s="61"/>
      <c r="CCR548" s="83"/>
      <c r="CCS548" s="57"/>
      <c r="CCT548" s="56"/>
      <c r="CCU548" s="59"/>
      <c r="CCV548" s="60"/>
      <c r="CCW548" s="61"/>
      <c r="CCX548" s="83"/>
      <c r="CCY548" s="57"/>
      <c r="CCZ548" s="56"/>
      <c r="CDA548" s="59"/>
      <c r="CDB548" s="60"/>
      <c r="CDC548" s="61"/>
      <c r="CDD548" s="83"/>
      <c r="CDE548" s="57"/>
      <c r="CDF548" s="56"/>
      <c r="CDG548" s="59"/>
      <c r="CDH548" s="60"/>
      <c r="CDI548" s="61"/>
      <c r="CDJ548" s="83"/>
      <c r="CDK548" s="57"/>
      <c r="CDL548" s="56"/>
      <c r="CDM548" s="59"/>
      <c r="CDN548" s="60"/>
      <c r="CDO548" s="61"/>
      <c r="CDP548" s="83"/>
      <c r="CDQ548" s="57"/>
      <c r="CDR548" s="56"/>
      <c r="CDS548" s="59"/>
      <c r="CDT548" s="60"/>
      <c r="CDU548" s="61"/>
      <c r="CDV548" s="83"/>
      <c r="CDW548" s="57"/>
      <c r="CDX548" s="56"/>
      <c r="CDY548" s="59"/>
      <c r="CDZ548" s="60"/>
      <c r="CEA548" s="61"/>
      <c r="CEB548" s="83"/>
      <c r="CEC548" s="57"/>
      <c r="CED548" s="56"/>
      <c r="CEE548" s="59"/>
      <c r="CEF548" s="60"/>
      <c r="CEG548" s="61"/>
      <c r="CEH548" s="83"/>
      <c r="CEI548" s="57"/>
      <c r="CEJ548" s="56"/>
      <c r="CEK548" s="59"/>
      <c r="CEL548" s="60"/>
      <c r="CEM548" s="61"/>
      <c r="CEN548" s="83"/>
      <c r="CEO548" s="57"/>
      <c r="CEP548" s="56"/>
      <c r="CEQ548" s="59"/>
      <c r="CER548" s="60"/>
      <c r="CES548" s="61"/>
      <c r="CET548" s="83"/>
      <c r="CEU548" s="57"/>
      <c r="CEV548" s="56"/>
      <c r="CEW548" s="59"/>
      <c r="CEX548" s="60"/>
      <c r="CEY548" s="61"/>
      <c r="CEZ548" s="83"/>
      <c r="CFA548" s="57"/>
      <c r="CFB548" s="56"/>
      <c r="CFC548" s="59"/>
      <c r="CFD548" s="60"/>
      <c r="CFE548" s="61"/>
      <c r="CFF548" s="83"/>
      <c r="CFG548" s="57"/>
      <c r="CFH548" s="56"/>
      <c r="CFI548" s="59"/>
      <c r="CFJ548" s="60"/>
      <c r="CFK548" s="61"/>
      <c r="CFL548" s="83"/>
      <c r="CFM548" s="57"/>
      <c r="CFN548" s="56"/>
      <c r="CFO548" s="59"/>
      <c r="CFP548" s="60"/>
      <c r="CFQ548" s="61"/>
      <c r="CFR548" s="83"/>
      <c r="CFS548" s="57"/>
      <c r="CFT548" s="56"/>
      <c r="CFU548" s="59"/>
      <c r="CFV548" s="60"/>
      <c r="CFW548" s="61"/>
      <c r="CFX548" s="83"/>
      <c r="CFY548" s="57"/>
      <c r="CFZ548" s="56"/>
      <c r="CGA548" s="59"/>
      <c r="CGB548" s="60"/>
      <c r="CGC548" s="61"/>
      <c r="CGD548" s="83"/>
      <c r="CGE548" s="57"/>
      <c r="CGF548" s="56"/>
      <c r="CGG548" s="59"/>
      <c r="CGH548" s="60"/>
      <c r="CGI548" s="61"/>
      <c r="CGJ548" s="83"/>
      <c r="CGK548" s="57"/>
      <c r="CGL548" s="56"/>
      <c r="CGM548" s="59"/>
      <c r="CGN548" s="60"/>
      <c r="CGO548" s="61"/>
      <c r="CGP548" s="83"/>
      <c r="CGQ548" s="57"/>
      <c r="CGR548" s="56"/>
      <c r="CGS548" s="59"/>
      <c r="CGT548" s="60"/>
      <c r="CGU548" s="61"/>
      <c r="CGV548" s="83"/>
      <c r="CGW548" s="57"/>
      <c r="CGX548" s="56"/>
      <c r="CGY548" s="59"/>
      <c r="CGZ548" s="60"/>
      <c r="CHA548" s="61"/>
      <c r="CHB548" s="83"/>
      <c r="CHC548" s="57"/>
      <c r="CHD548" s="56"/>
      <c r="CHE548" s="59"/>
      <c r="CHF548" s="60"/>
      <c r="CHG548" s="61"/>
      <c r="CHH548" s="83"/>
      <c r="CHI548" s="57"/>
      <c r="CHJ548" s="56"/>
      <c r="CHK548" s="59"/>
      <c r="CHL548" s="60"/>
      <c r="CHM548" s="61"/>
      <c r="CHN548" s="83"/>
      <c r="CHO548" s="57"/>
      <c r="CHP548" s="56"/>
      <c r="CHQ548" s="59"/>
      <c r="CHR548" s="60"/>
      <c r="CHS548" s="61"/>
      <c r="CHT548" s="83"/>
      <c r="CHU548" s="57"/>
      <c r="CHV548" s="56"/>
      <c r="CHW548" s="59"/>
      <c r="CHX548" s="60"/>
      <c r="CHY548" s="61"/>
      <c r="CHZ548" s="83"/>
      <c r="CIA548" s="57"/>
      <c r="CIB548" s="56"/>
      <c r="CIC548" s="59"/>
      <c r="CID548" s="60"/>
      <c r="CIE548" s="61"/>
      <c r="CIF548" s="83"/>
      <c r="CIG548" s="57"/>
      <c r="CIH548" s="56"/>
      <c r="CII548" s="59"/>
      <c r="CIJ548" s="60"/>
      <c r="CIK548" s="61"/>
      <c r="CIL548" s="83"/>
      <c r="CIM548" s="57"/>
      <c r="CIN548" s="56"/>
      <c r="CIO548" s="59"/>
      <c r="CIP548" s="60"/>
      <c r="CIQ548" s="61"/>
      <c r="CIR548" s="83"/>
      <c r="CIS548" s="57"/>
      <c r="CIT548" s="56"/>
      <c r="CIU548" s="59"/>
      <c r="CIV548" s="60"/>
      <c r="CIW548" s="61"/>
      <c r="CIX548" s="83"/>
      <c r="CIY548" s="57"/>
      <c r="CIZ548" s="56"/>
      <c r="CJA548" s="59"/>
      <c r="CJB548" s="60"/>
      <c r="CJC548" s="61"/>
      <c r="CJD548" s="83"/>
      <c r="CJE548" s="57"/>
      <c r="CJF548" s="56"/>
      <c r="CJG548" s="59"/>
      <c r="CJH548" s="60"/>
      <c r="CJI548" s="61"/>
      <c r="CJJ548" s="83"/>
      <c r="CJK548" s="57"/>
      <c r="CJL548" s="56"/>
      <c r="CJM548" s="59"/>
      <c r="CJN548" s="60"/>
      <c r="CJO548" s="61"/>
      <c r="CJP548" s="83"/>
      <c r="CJQ548" s="57"/>
      <c r="CJR548" s="56"/>
      <c r="CJS548" s="59"/>
      <c r="CJT548" s="60"/>
      <c r="CJU548" s="61"/>
      <c r="CJV548" s="83"/>
      <c r="CJW548" s="57"/>
      <c r="CJX548" s="56"/>
      <c r="CJY548" s="59"/>
      <c r="CJZ548" s="60"/>
      <c r="CKA548" s="61"/>
      <c r="CKB548" s="83"/>
      <c r="CKC548" s="57"/>
      <c r="CKD548" s="56"/>
      <c r="CKE548" s="59"/>
      <c r="CKF548" s="60"/>
      <c r="CKG548" s="61"/>
      <c r="CKH548" s="83"/>
      <c r="CKI548" s="57"/>
      <c r="CKJ548" s="56"/>
      <c r="CKK548" s="59"/>
      <c r="CKL548" s="60"/>
      <c r="CKM548" s="61"/>
      <c r="CKN548" s="83"/>
      <c r="CKO548" s="57"/>
      <c r="CKP548" s="56"/>
      <c r="CKQ548" s="59"/>
      <c r="CKR548" s="60"/>
      <c r="CKS548" s="61"/>
      <c r="CKT548" s="83"/>
      <c r="CKU548" s="57"/>
      <c r="CKV548" s="56"/>
      <c r="CKW548" s="59"/>
      <c r="CKX548" s="60"/>
      <c r="CKY548" s="61"/>
      <c r="CKZ548" s="83"/>
      <c r="CLA548" s="57"/>
      <c r="CLB548" s="56"/>
      <c r="CLC548" s="59"/>
      <c r="CLD548" s="60"/>
      <c r="CLE548" s="61"/>
      <c r="CLF548" s="83"/>
      <c r="CLG548" s="57"/>
      <c r="CLH548" s="56"/>
      <c r="CLI548" s="59"/>
      <c r="CLJ548" s="60"/>
      <c r="CLK548" s="61"/>
      <c r="CLL548" s="83"/>
      <c r="CLM548" s="57"/>
      <c r="CLN548" s="56"/>
      <c r="CLO548" s="59"/>
      <c r="CLP548" s="60"/>
      <c r="CLQ548" s="61"/>
      <c r="CLR548" s="83"/>
      <c r="CLS548" s="57"/>
      <c r="CLT548" s="56"/>
      <c r="CLU548" s="59"/>
      <c r="CLV548" s="60"/>
      <c r="CLW548" s="61"/>
      <c r="CLX548" s="83"/>
      <c r="CLY548" s="57"/>
      <c r="CLZ548" s="56"/>
      <c r="CMA548" s="59"/>
      <c r="CMB548" s="60"/>
      <c r="CMC548" s="61"/>
      <c r="CMD548" s="83"/>
      <c r="CME548" s="57"/>
      <c r="CMF548" s="56"/>
      <c r="CMG548" s="59"/>
      <c r="CMH548" s="60"/>
      <c r="CMI548" s="61"/>
      <c r="CMJ548" s="83"/>
      <c r="CMK548" s="57"/>
      <c r="CML548" s="56"/>
      <c r="CMM548" s="59"/>
      <c r="CMN548" s="60"/>
      <c r="CMO548" s="61"/>
      <c r="CMP548" s="83"/>
      <c r="CMQ548" s="57"/>
      <c r="CMR548" s="56"/>
      <c r="CMS548" s="59"/>
      <c r="CMT548" s="60"/>
      <c r="CMU548" s="61"/>
      <c r="CMV548" s="83"/>
      <c r="CMW548" s="57"/>
      <c r="CMX548" s="56"/>
      <c r="CMY548" s="59"/>
      <c r="CMZ548" s="60"/>
      <c r="CNA548" s="61"/>
      <c r="CNB548" s="83"/>
      <c r="CNC548" s="57"/>
      <c r="CND548" s="56"/>
      <c r="CNE548" s="59"/>
      <c r="CNF548" s="60"/>
      <c r="CNG548" s="61"/>
      <c r="CNH548" s="83"/>
      <c r="CNI548" s="57"/>
      <c r="CNJ548" s="56"/>
      <c r="CNK548" s="59"/>
      <c r="CNL548" s="60"/>
      <c r="CNM548" s="61"/>
      <c r="CNN548" s="83"/>
      <c r="CNO548" s="57"/>
      <c r="CNP548" s="56"/>
      <c r="CNQ548" s="59"/>
      <c r="CNR548" s="60"/>
      <c r="CNS548" s="61"/>
      <c r="CNT548" s="83"/>
      <c r="CNU548" s="57"/>
      <c r="CNV548" s="56"/>
      <c r="CNW548" s="59"/>
      <c r="CNX548" s="60"/>
      <c r="CNY548" s="61"/>
      <c r="CNZ548" s="83"/>
      <c r="COA548" s="57"/>
      <c r="COB548" s="56"/>
      <c r="COC548" s="59"/>
      <c r="COD548" s="60"/>
      <c r="COE548" s="61"/>
      <c r="COF548" s="83"/>
      <c r="COG548" s="57"/>
      <c r="COH548" s="56"/>
      <c r="COI548" s="59"/>
      <c r="COJ548" s="60"/>
      <c r="COK548" s="61"/>
      <c r="COL548" s="83"/>
      <c r="COM548" s="57"/>
      <c r="CON548" s="56"/>
      <c r="COO548" s="59"/>
      <c r="COP548" s="60"/>
      <c r="COQ548" s="61"/>
      <c r="COR548" s="83"/>
      <c r="COS548" s="57"/>
      <c r="COT548" s="56"/>
      <c r="COU548" s="59"/>
      <c r="COV548" s="60"/>
      <c r="COW548" s="61"/>
      <c r="COX548" s="83"/>
      <c r="COY548" s="57"/>
      <c r="COZ548" s="56"/>
      <c r="CPA548" s="59"/>
      <c r="CPB548" s="60"/>
      <c r="CPC548" s="61"/>
      <c r="CPD548" s="83"/>
      <c r="CPE548" s="57"/>
      <c r="CPF548" s="56"/>
      <c r="CPG548" s="59"/>
      <c r="CPH548" s="60"/>
      <c r="CPI548" s="61"/>
      <c r="CPJ548" s="83"/>
      <c r="CPK548" s="57"/>
      <c r="CPL548" s="56"/>
      <c r="CPM548" s="59"/>
      <c r="CPN548" s="60"/>
      <c r="CPO548" s="61"/>
      <c r="CPP548" s="83"/>
      <c r="CPQ548" s="57"/>
      <c r="CPR548" s="56"/>
      <c r="CPS548" s="59"/>
      <c r="CPT548" s="60"/>
      <c r="CPU548" s="61"/>
      <c r="CPV548" s="83"/>
      <c r="CPW548" s="57"/>
      <c r="CPX548" s="56"/>
      <c r="CPY548" s="59"/>
      <c r="CPZ548" s="60"/>
      <c r="CQA548" s="61"/>
      <c r="CQB548" s="83"/>
      <c r="CQC548" s="57"/>
      <c r="CQD548" s="56"/>
      <c r="CQE548" s="59"/>
      <c r="CQF548" s="60"/>
      <c r="CQG548" s="61"/>
      <c r="CQH548" s="83"/>
      <c r="CQI548" s="57"/>
      <c r="CQJ548" s="56"/>
      <c r="CQK548" s="59"/>
      <c r="CQL548" s="60"/>
      <c r="CQM548" s="61"/>
      <c r="CQN548" s="83"/>
      <c r="CQO548" s="57"/>
      <c r="CQP548" s="56"/>
      <c r="CQQ548" s="59"/>
      <c r="CQR548" s="60"/>
      <c r="CQS548" s="61"/>
      <c r="CQT548" s="83"/>
      <c r="CQU548" s="57"/>
      <c r="CQV548" s="56"/>
      <c r="CQW548" s="59"/>
      <c r="CQX548" s="60"/>
      <c r="CQY548" s="61"/>
      <c r="CQZ548" s="83"/>
      <c r="CRA548" s="57"/>
      <c r="CRB548" s="56"/>
      <c r="CRC548" s="59"/>
      <c r="CRD548" s="60"/>
      <c r="CRE548" s="61"/>
      <c r="CRF548" s="83"/>
      <c r="CRG548" s="57"/>
      <c r="CRH548" s="56"/>
      <c r="CRI548" s="59"/>
      <c r="CRJ548" s="60"/>
      <c r="CRK548" s="61"/>
      <c r="CRL548" s="83"/>
      <c r="CRM548" s="57"/>
      <c r="CRN548" s="56"/>
      <c r="CRO548" s="59"/>
      <c r="CRP548" s="60"/>
      <c r="CRQ548" s="61"/>
      <c r="CRR548" s="83"/>
      <c r="CRS548" s="57"/>
      <c r="CRT548" s="56"/>
      <c r="CRU548" s="59"/>
      <c r="CRV548" s="60"/>
      <c r="CRW548" s="61"/>
      <c r="CRX548" s="83"/>
      <c r="CRY548" s="57"/>
      <c r="CRZ548" s="56"/>
      <c r="CSA548" s="59"/>
      <c r="CSB548" s="60"/>
      <c r="CSC548" s="61"/>
      <c r="CSD548" s="83"/>
      <c r="CSE548" s="57"/>
      <c r="CSF548" s="56"/>
      <c r="CSG548" s="59"/>
      <c r="CSH548" s="60"/>
      <c r="CSI548" s="61"/>
      <c r="CSJ548" s="83"/>
      <c r="CSK548" s="57"/>
      <c r="CSL548" s="56"/>
      <c r="CSM548" s="59"/>
      <c r="CSN548" s="60"/>
      <c r="CSO548" s="61"/>
      <c r="CSP548" s="83"/>
      <c r="CSQ548" s="57"/>
      <c r="CSR548" s="56"/>
      <c r="CSS548" s="59"/>
      <c r="CST548" s="60"/>
      <c r="CSU548" s="61"/>
      <c r="CSV548" s="83"/>
      <c r="CSW548" s="57"/>
      <c r="CSX548" s="56"/>
      <c r="CSY548" s="59"/>
      <c r="CSZ548" s="60"/>
      <c r="CTA548" s="61"/>
      <c r="CTB548" s="83"/>
      <c r="CTC548" s="57"/>
      <c r="CTD548" s="56"/>
      <c r="CTE548" s="59"/>
      <c r="CTF548" s="60"/>
      <c r="CTG548" s="61"/>
      <c r="CTH548" s="83"/>
      <c r="CTI548" s="57"/>
      <c r="CTJ548" s="56"/>
      <c r="CTK548" s="59"/>
      <c r="CTL548" s="60"/>
      <c r="CTM548" s="61"/>
      <c r="CTN548" s="83"/>
      <c r="CTO548" s="57"/>
      <c r="CTP548" s="56"/>
      <c r="CTQ548" s="59"/>
      <c r="CTR548" s="60"/>
      <c r="CTS548" s="61"/>
      <c r="CTT548" s="83"/>
      <c r="CTU548" s="57"/>
      <c r="CTV548" s="56"/>
      <c r="CTW548" s="59"/>
      <c r="CTX548" s="60"/>
      <c r="CTY548" s="61"/>
      <c r="CTZ548" s="83"/>
      <c r="CUA548" s="57"/>
      <c r="CUB548" s="56"/>
      <c r="CUC548" s="59"/>
      <c r="CUD548" s="60"/>
      <c r="CUE548" s="61"/>
      <c r="CUF548" s="83"/>
      <c r="CUG548" s="57"/>
      <c r="CUH548" s="56"/>
      <c r="CUI548" s="59"/>
      <c r="CUJ548" s="60"/>
      <c r="CUK548" s="61"/>
      <c r="CUL548" s="83"/>
      <c r="CUM548" s="57"/>
      <c r="CUN548" s="56"/>
      <c r="CUO548" s="59"/>
      <c r="CUP548" s="60"/>
      <c r="CUQ548" s="61"/>
      <c r="CUR548" s="83"/>
      <c r="CUS548" s="57"/>
      <c r="CUT548" s="56"/>
      <c r="CUU548" s="59"/>
      <c r="CUV548" s="60"/>
      <c r="CUW548" s="61"/>
      <c r="CUX548" s="83"/>
      <c r="CUY548" s="57"/>
      <c r="CUZ548" s="56"/>
      <c r="CVA548" s="59"/>
      <c r="CVB548" s="60"/>
      <c r="CVC548" s="61"/>
      <c r="CVD548" s="83"/>
      <c r="CVE548" s="57"/>
      <c r="CVF548" s="56"/>
      <c r="CVG548" s="59"/>
      <c r="CVH548" s="60"/>
      <c r="CVI548" s="61"/>
      <c r="CVJ548" s="83"/>
      <c r="CVK548" s="57"/>
      <c r="CVL548" s="56"/>
      <c r="CVM548" s="59"/>
      <c r="CVN548" s="60"/>
      <c r="CVO548" s="61"/>
      <c r="CVP548" s="83"/>
      <c r="CVQ548" s="57"/>
      <c r="CVR548" s="56"/>
      <c r="CVS548" s="59"/>
      <c r="CVT548" s="60"/>
      <c r="CVU548" s="61"/>
      <c r="CVV548" s="83"/>
      <c r="CVW548" s="57"/>
      <c r="CVX548" s="56"/>
      <c r="CVY548" s="59"/>
      <c r="CVZ548" s="60"/>
      <c r="CWA548" s="61"/>
      <c r="CWB548" s="83"/>
      <c r="CWC548" s="57"/>
      <c r="CWD548" s="56"/>
      <c r="CWE548" s="59"/>
      <c r="CWF548" s="60"/>
      <c r="CWG548" s="61"/>
      <c r="CWH548" s="83"/>
      <c r="CWI548" s="57"/>
      <c r="CWJ548" s="56"/>
      <c r="CWK548" s="59"/>
      <c r="CWL548" s="60"/>
      <c r="CWM548" s="61"/>
      <c r="CWN548" s="83"/>
      <c r="CWO548" s="57"/>
      <c r="CWP548" s="56"/>
      <c r="CWQ548" s="59"/>
      <c r="CWR548" s="60"/>
      <c r="CWS548" s="61"/>
      <c r="CWT548" s="83"/>
      <c r="CWU548" s="57"/>
      <c r="CWV548" s="56"/>
      <c r="CWW548" s="59"/>
      <c r="CWX548" s="60"/>
      <c r="CWY548" s="61"/>
      <c r="CWZ548" s="83"/>
      <c r="CXA548" s="57"/>
      <c r="CXB548" s="56"/>
      <c r="CXC548" s="59"/>
      <c r="CXD548" s="60"/>
      <c r="CXE548" s="61"/>
      <c r="CXF548" s="83"/>
      <c r="CXG548" s="57"/>
      <c r="CXH548" s="56"/>
      <c r="CXI548" s="59"/>
      <c r="CXJ548" s="60"/>
      <c r="CXK548" s="61"/>
      <c r="CXL548" s="83"/>
      <c r="CXM548" s="57"/>
      <c r="CXN548" s="56"/>
      <c r="CXO548" s="59"/>
      <c r="CXP548" s="60"/>
      <c r="CXQ548" s="61"/>
      <c r="CXR548" s="83"/>
      <c r="CXS548" s="57"/>
      <c r="CXT548" s="56"/>
      <c r="CXU548" s="59"/>
      <c r="CXV548" s="60"/>
      <c r="CXW548" s="61"/>
      <c r="CXX548" s="83"/>
      <c r="CXY548" s="57"/>
      <c r="CXZ548" s="56"/>
      <c r="CYA548" s="59"/>
      <c r="CYB548" s="60"/>
      <c r="CYC548" s="61"/>
      <c r="CYD548" s="83"/>
      <c r="CYE548" s="57"/>
      <c r="CYF548" s="56"/>
      <c r="CYG548" s="59"/>
      <c r="CYH548" s="60"/>
      <c r="CYI548" s="61"/>
      <c r="CYJ548" s="83"/>
      <c r="CYK548" s="57"/>
      <c r="CYL548" s="56"/>
      <c r="CYM548" s="59"/>
      <c r="CYN548" s="60"/>
      <c r="CYO548" s="61"/>
      <c r="CYP548" s="83"/>
      <c r="CYQ548" s="57"/>
      <c r="CYR548" s="56"/>
      <c r="CYS548" s="59"/>
      <c r="CYT548" s="60"/>
      <c r="CYU548" s="61"/>
      <c r="CYV548" s="83"/>
      <c r="CYW548" s="57"/>
      <c r="CYX548" s="56"/>
      <c r="CYY548" s="59"/>
      <c r="CYZ548" s="60"/>
      <c r="CZA548" s="61"/>
      <c r="CZB548" s="83"/>
      <c r="CZC548" s="57"/>
      <c r="CZD548" s="56"/>
      <c r="CZE548" s="59"/>
      <c r="CZF548" s="60"/>
      <c r="CZG548" s="61"/>
      <c r="CZH548" s="83"/>
      <c r="CZI548" s="57"/>
      <c r="CZJ548" s="56"/>
      <c r="CZK548" s="59"/>
      <c r="CZL548" s="60"/>
      <c r="CZM548" s="61"/>
      <c r="CZN548" s="83"/>
      <c r="CZO548" s="57"/>
      <c r="CZP548" s="56"/>
      <c r="CZQ548" s="59"/>
      <c r="CZR548" s="60"/>
      <c r="CZS548" s="61"/>
      <c r="CZT548" s="83"/>
      <c r="CZU548" s="57"/>
      <c r="CZV548" s="56"/>
      <c r="CZW548" s="59"/>
      <c r="CZX548" s="60"/>
      <c r="CZY548" s="61"/>
      <c r="CZZ548" s="83"/>
      <c r="DAA548" s="57"/>
      <c r="DAB548" s="56"/>
      <c r="DAC548" s="59"/>
      <c r="DAD548" s="60"/>
      <c r="DAE548" s="61"/>
      <c r="DAF548" s="83"/>
      <c r="DAG548" s="57"/>
      <c r="DAH548" s="56"/>
      <c r="DAI548" s="59"/>
      <c r="DAJ548" s="60"/>
      <c r="DAK548" s="61"/>
      <c r="DAL548" s="83"/>
      <c r="DAM548" s="57"/>
      <c r="DAN548" s="56"/>
      <c r="DAO548" s="59"/>
      <c r="DAP548" s="60"/>
      <c r="DAQ548" s="61"/>
      <c r="DAR548" s="83"/>
      <c r="DAS548" s="57"/>
      <c r="DAT548" s="56"/>
      <c r="DAU548" s="59"/>
      <c r="DAV548" s="60"/>
      <c r="DAW548" s="61"/>
      <c r="DAX548" s="83"/>
      <c r="DAY548" s="57"/>
      <c r="DAZ548" s="56"/>
      <c r="DBA548" s="59"/>
      <c r="DBB548" s="60"/>
      <c r="DBC548" s="61"/>
      <c r="DBD548" s="83"/>
      <c r="DBE548" s="57"/>
      <c r="DBF548" s="56"/>
      <c r="DBG548" s="59"/>
      <c r="DBH548" s="60"/>
      <c r="DBI548" s="61"/>
      <c r="DBJ548" s="83"/>
      <c r="DBK548" s="57"/>
      <c r="DBL548" s="56"/>
      <c r="DBM548" s="59"/>
      <c r="DBN548" s="60"/>
      <c r="DBO548" s="61"/>
      <c r="DBP548" s="83"/>
      <c r="DBQ548" s="57"/>
      <c r="DBR548" s="56"/>
      <c r="DBS548" s="59"/>
      <c r="DBT548" s="60"/>
      <c r="DBU548" s="61"/>
      <c r="DBV548" s="83"/>
      <c r="DBW548" s="57"/>
      <c r="DBX548" s="56"/>
      <c r="DBY548" s="59"/>
      <c r="DBZ548" s="60"/>
      <c r="DCA548" s="61"/>
      <c r="DCB548" s="83"/>
      <c r="DCC548" s="57"/>
      <c r="DCD548" s="56"/>
      <c r="DCE548" s="59"/>
      <c r="DCF548" s="60"/>
      <c r="DCG548" s="61"/>
      <c r="DCH548" s="83"/>
      <c r="DCI548" s="57"/>
      <c r="DCJ548" s="56"/>
      <c r="DCK548" s="59"/>
      <c r="DCL548" s="60"/>
      <c r="DCM548" s="61"/>
      <c r="DCN548" s="83"/>
      <c r="DCO548" s="57"/>
      <c r="DCP548" s="56"/>
      <c r="DCQ548" s="59"/>
      <c r="DCR548" s="60"/>
      <c r="DCS548" s="61"/>
      <c r="DCT548" s="83"/>
      <c r="DCU548" s="57"/>
      <c r="DCV548" s="56"/>
      <c r="DCW548" s="59"/>
      <c r="DCX548" s="60"/>
      <c r="DCY548" s="61"/>
      <c r="DCZ548" s="83"/>
      <c r="DDA548" s="57"/>
      <c r="DDB548" s="56"/>
      <c r="DDC548" s="59"/>
      <c r="DDD548" s="60"/>
      <c r="DDE548" s="61"/>
      <c r="DDF548" s="83"/>
      <c r="DDG548" s="57"/>
      <c r="DDH548" s="56"/>
      <c r="DDI548" s="59"/>
      <c r="DDJ548" s="60"/>
      <c r="DDK548" s="61"/>
      <c r="DDL548" s="83"/>
      <c r="DDM548" s="57"/>
      <c r="DDN548" s="56"/>
      <c r="DDO548" s="59"/>
      <c r="DDP548" s="60"/>
      <c r="DDQ548" s="61"/>
      <c r="DDR548" s="83"/>
      <c r="DDS548" s="57"/>
      <c r="DDT548" s="56"/>
      <c r="DDU548" s="59"/>
      <c r="DDV548" s="60"/>
      <c r="DDW548" s="61"/>
      <c r="DDX548" s="83"/>
      <c r="DDY548" s="57"/>
      <c r="DDZ548" s="56"/>
      <c r="DEA548" s="59"/>
      <c r="DEB548" s="60"/>
      <c r="DEC548" s="61"/>
      <c r="DED548" s="83"/>
      <c r="DEE548" s="57"/>
      <c r="DEF548" s="56"/>
      <c r="DEG548" s="59"/>
      <c r="DEH548" s="60"/>
      <c r="DEI548" s="61"/>
      <c r="DEJ548" s="83"/>
      <c r="DEK548" s="57"/>
      <c r="DEL548" s="56"/>
      <c r="DEM548" s="59"/>
      <c r="DEN548" s="60"/>
      <c r="DEO548" s="61"/>
      <c r="DEP548" s="83"/>
      <c r="DEQ548" s="57"/>
      <c r="DER548" s="56"/>
      <c r="DES548" s="59"/>
      <c r="DET548" s="60"/>
      <c r="DEU548" s="61"/>
      <c r="DEV548" s="83"/>
      <c r="DEW548" s="57"/>
      <c r="DEX548" s="56"/>
      <c r="DEY548" s="59"/>
      <c r="DEZ548" s="60"/>
      <c r="DFA548" s="61"/>
      <c r="DFB548" s="83"/>
      <c r="DFC548" s="57"/>
      <c r="DFD548" s="56"/>
      <c r="DFE548" s="59"/>
      <c r="DFF548" s="60"/>
      <c r="DFG548" s="61"/>
      <c r="DFH548" s="83"/>
      <c r="DFI548" s="57"/>
      <c r="DFJ548" s="56"/>
      <c r="DFK548" s="59"/>
      <c r="DFL548" s="60"/>
      <c r="DFM548" s="61"/>
      <c r="DFN548" s="83"/>
      <c r="DFO548" s="57"/>
      <c r="DFP548" s="56"/>
      <c r="DFQ548" s="59"/>
      <c r="DFR548" s="60"/>
      <c r="DFS548" s="61"/>
      <c r="DFT548" s="83"/>
      <c r="DFU548" s="57"/>
      <c r="DFV548" s="56"/>
      <c r="DFW548" s="59"/>
      <c r="DFX548" s="60"/>
      <c r="DFY548" s="61"/>
      <c r="DFZ548" s="83"/>
      <c r="DGA548" s="57"/>
      <c r="DGB548" s="56"/>
      <c r="DGC548" s="59"/>
      <c r="DGD548" s="60"/>
      <c r="DGE548" s="61"/>
      <c r="DGF548" s="83"/>
      <c r="DGG548" s="57"/>
      <c r="DGH548" s="56"/>
      <c r="DGI548" s="59"/>
      <c r="DGJ548" s="60"/>
      <c r="DGK548" s="61"/>
      <c r="DGL548" s="83"/>
      <c r="DGM548" s="57"/>
      <c r="DGN548" s="56"/>
      <c r="DGO548" s="59"/>
      <c r="DGP548" s="60"/>
      <c r="DGQ548" s="61"/>
      <c r="DGR548" s="83"/>
      <c r="DGS548" s="57"/>
      <c r="DGT548" s="56"/>
      <c r="DGU548" s="59"/>
      <c r="DGV548" s="60"/>
      <c r="DGW548" s="61"/>
      <c r="DGX548" s="83"/>
      <c r="DGY548" s="57"/>
      <c r="DGZ548" s="56"/>
      <c r="DHA548" s="59"/>
      <c r="DHB548" s="60"/>
      <c r="DHC548" s="61"/>
      <c r="DHD548" s="83"/>
      <c r="DHE548" s="57"/>
      <c r="DHF548" s="56"/>
      <c r="DHG548" s="59"/>
      <c r="DHH548" s="60"/>
      <c r="DHI548" s="61"/>
      <c r="DHJ548" s="83"/>
      <c r="DHK548" s="57"/>
      <c r="DHL548" s="56"/>
      <c r="DHM548" s="59"/>
      <c r="DHN548" s="60"/>
      <c r="DHO548" s="61"/>
      <c r="DHP548" s="83"/>
      <c r="DHQ548" s="57"/>
      <c r="DHR548" s="56"/>
      <c r="DHS548" s="59"/>
      <c r="DHT548" s="60"/>
      <c r="DHU548" s="61"/>
      <c r="DHV548" s="83"/>
      <c r="DHW548" s="57"/>
      <c r="DHX548" s="56"/>
      <c r="DHY548" s="59"/>
      <c r="DHZ548" s="60"/>
      <c r="DIA548" s="61"/>
      <c r="DIB548" s="83"/>
      <c r="DIC548" s="57"/>
      <c r="DID548" s="56"/>
      <c r="DIE548" s="59"/>
      <c r="DIF548" s="60"/>
      <c r="DIG548" s="61"/>
      <c r="DIH548" s="83"/>
      <c r="DII548" s="57"/>
      <c r="DIJ548" s="56"/>
      <c r="DIK548" s="59"/>
      <c r="DIL548" s="60"/>
      <c r="DIM548" s="61"/>
      <c r="DIN548" s="83"/>
      <c r="DIO548" s="57"/>
      <c r="DIP548" s="56"/>
      <c r="DIQ548" s="59"/>
      <c r="DIR548" s="60"/>
      <c r="DIS548" s="61"/>
      <c r="DIT548" s="83"/>
      <c r="DIU548" s="57"/>
      <c r="DIV548" s="56"/>
      <c r="DIW548" s="59"/>
      <c r="DIX548" s="60"/>
      <c r="DIY548" s="61"/>
      <c r="DIZ548" s="83"/>
      <c r="DJA548" s="57"/>
      <c r="DJB548" s="56"/>
      <c r="DJC548" s="59"/>
      <c r="DJD548" s="60"/>
      <c r="DJE548" s="61"/>
      <c r="DJF548" s="83"/>
      <c r="DJG548" s="57"/>
      <c r="DJH548" s="56"/>
      <c r="DJI548" s="59"/>
      <c r="DJJ548" s="60"/>
      <c r="DJK548" s="61"/>
      <c r="DJL548" s="83"/>
      <c r="DJM548" s="57"/>
      <c r="DJN548" s="56"/>
      <c r="DJO548" s="59"/>
      <c r="DJP548" s="60"/>
      <c r="DJQ548" s="61"/>
      <c r="DJR548" s="83"/>
      <c r="DJS548" s="57"/>
      <c r="DJT548" s="56"/>
      <c r="DJU548" s="59"/>
      <c r="DJV548" s="60"/>
      <c r="DJW548" s="61"/>
      <c r="DJX548" s="83"/>
      <c r="DJY548" s="57"/>
      <c r="DJZ548" s="56"/>
      <c r="DKA548" s="59"/>
      <c r="DKB548" s="60"/>
      <c r="DKC548" s="61"/>
      <c r="DKD548" s="83"/>
      <c r="DKE548" s="57"/>
      <c r="DKF548" s="56"/>
      <c r="DKG548" s="59"/>
      <c r="DKH548" s="60"/>
      <c r="DKI548" s="61"/>
      <c r="DKJ548" s="83"/>
      <c r="DKK548" s="57"/>
      <c r="DKL548" s="56"/>
      <c r="DKM548" s="59"/>
      <c r="DKN548" s="60"/>
      <c r="DKO548" s="61"/>
      <c r="DKP548" s="83"/>
      <c r="DKQ548" s="57"/>
      <c r="DKR548" s="56"/>
      <c r="DKS548" s="59"/>
      <c r="DKT548" s="60"/>
      <c r="DKU548" s="61"/>
      <c r="DKV548" s="83"/>
      <c r="DKW548" s="57"/>
      <c r="DKX548" s="56"/>
      <c r="DKY548" s="59"/>
      <c r="DKZ548" s="60"/>
      <c r="DLA548" s="61"/>
      <c r="DLB548" s="83"/>
      <c r="DLC548" s="57"/>
      <c r="DLD548" s="56"/>
      <c r="DLE548" s="59"/>
      <c r="DLF548" s="60"/>
      <c r="DLG548" s="61"/>
      <c r="DLH548" s="83"/>
      <c r="DLI548" s="57"/>
      <c r="DLJ548" s="56"/>
      <c r="DLK548" s="59"/>
      <c r="DLL548" s="60"/>
      <c r="DLM548" s="61"/>
      <c r="DLN548" s="83"/>
      <c r="DLO548" s="57"/>
      <c r="DLP548" s="56"/>
      <c r="DLQ548" s="59"/>
      <c r="DLR548" s="60"/>
      <c r="DLS548" s="61"/>
      <c r="DLT548" s="83"/>
      <c r="DLU548" s="57"/>
      <c r="DLV548" s="56"/>
      <c r="DLW548" s="59"/>
      <c r="DLX548" s="60"/>
      <c r="DLY548" s="61"/>
      <c r="DLZ548" s="83"/>
      <c r="DMA548" s="57"/>
      <c r="DMB548" s="56"/>
      <c r="DMC548" s="59"/>
      <c r="DMD548" s="60"/>
      <c r="DME548" s="61"/>
      <c r="DMF548" s="83"/>
      <c r="DMG548" s="57"/>
      <c r="DMH548" s="56"/>
      <c r="DMI548" s="59"/>
      <c r="DMJ548" s="60"/>
      <c r="DMK548" s="61"/>
      <c r="DML548" s="83"/>
      <c r="DMM548" s="57"/>
      <c r="DMN548" s="56"/>
      <c r="DMO548" s="59"/>
      <c r="DMP548" s="60"/>
      <c r="DMQ548" s="61"/>
      <c r="DMR548" s="83"/>
      <c r="DMS548" s="57"/>
      <c r="DMT548" s="56"/>
      <c r="DMU548" s="59"/>
      <c r="DMV548" s="60"/>
      <c r="DMW548" s="61"/>
      <c r="DMX548" s="83"/>
      <c r="DMY548" s="57"/>
      <c r="DMZ548" s="56"/>
      <c r="DNA548" s="59"/>
      <c r="DNB548" s="60"/>
      <c r="DNC548" s="61"/>
      <c r="DND548" s="83"/>
      <c r="DNE548" s="57"/>
      <c r="DNF548" s="56"/>
      <c r="DNG548" s="59"/>
      <c r="DNH548" s="60"/>
      <c r="DNI548" s="61"/>
      <c r="DNJ548" s="83"/>
      <c r="DNK548" s="57"/>
      <c r="DNL548" s="56"/>
      <c r="DNM548" s="59"/>
      <c r="DNN548" s="60"/>
      <c r="DNO548" s="61"/>
      <c r="DNP548" s="83"/>
      <c r="DNQ548" s="57"/>
      <c r="DNR548" s="56"/>
      <c r="DNS548" s="59"/>
      <c r="DNT548" s="60"/>
      <c r="DNU548" s="61"/>
      <c r="DNV548" s="83"/>
      <c r="DNW548" s="57"/>
      <c r="DNX548" s="56"/>
      <c r="DNY548" s="59"/>
      <c r="DNZ548" s="60"/>
      <c r="DOA548" s="61"/>
      <c r="DOB548" s="83"/>
      <c r="DOC548" s="57"/>
      <c r="DOD548" s="56"/>
      <c r="DOE548" s="59"/>
      <c r="DOF548" s="60"/>
      <c r="DOG548" s="61"/>
      <c r="DOH548" s="83"/>
      <c r="DOI548" s="57"/>
      <c r="DOJ548" s="56"/>
      <c r="DOK548" s="59"/>
      <c r="DOL548" s="60"/>
      <c r="DOM548" s="61"/>
      <c r="DON548" s="83"/>
      <c r="DOO548" s="57"/>
      <c r="DOP548" s="56"/>
      <c r="DOQ548" s="59"/>
      <c r="DOR548" s="60"/>
      <c r="DOS548" s="61"/>
      <c r="DOT548" s="83"/>
      <c r="DOU548" s="57"/>
      <c r="DOV548" s="56"/>
      <c r="DOW548" s="59"/>
      <c r="DOX548" s="60"/>
      <c r="DOY548" s="61"/>
      <c r="DOZ548" s="83"/>
      <c r="DPA548" s="57"/>
      <c r="DPB548" s="56"/>
      <c r="DPC548" s="59"/>
      <c r="DPD548" s="60"/>
      <c r="DPE548" s="61"/>
      <c r="DPF548" s="83"/>
      <c r="DPG548" s="57"/>
      <c r="DPH548" s="56"/>
      <c r="DPI548" s="59"/>
      <c r="DPJ548" s="60"/>
      <c r="DPK548" s="61"/>
      <c r="DPL548" s="83"/>
      <c r="DPM548" s="57"/>
      <c r="DPN548" s="56"/>
      <c r="DPO548" s="59"/>
      <c r="DPP548" s="60"/>
      <c r="DPQ548" s="61"/>
      <c r="DPR548" s="83"/>
      <c r="DPS548" s="57"/>
      <c r="DPT548" s="56"/>
      <c r="DPU548" s="59"/>
      <c r="DPV548" s="60"/>
      <c r="DPW548" s="61"/>
      <c r="DPX548" s="83"/>
      <c r="DPY548" s="57"/>
      <c r="DPZ548" s="56"/>
      <c r="DQA548" s="59"/>
      <c r="DQB548" s="60"/>
      <c r="DQC548" s="61"/>
      <c r="DQD548" s="83"/>
      <c r="DQE548" s="57"/>
      <c r="DQF548" s="56"/>
      <c r="DQG548" s="59"/>
      <c r="DQH548" s="60"/>
      <c r="DQI548" s="61"/>
      <c r="DQJ548" s="83"/>
      <c r="DQK548" s="57"/>
      <c r="DQL548" s="56"/>
      <c r="DQM548" s="59"/>
      <c r="DQN548" s="60"/>
      <c r="DQO548" s="61"/>
      <c r="DQP548" s="83"/>
      <c r="DQQ548" s="57"/>
      <c r="DQR548" s="56"/>
      <c r="DQS548" s="59"/>
      <c r="DQT548" s="60"/>
      <c r="DQU548" s="61"/>
      <c r="DQV548" s="83"/>
      <c r="DQW548" s="57"/>
      <c r="DQX548" s="56"/>
      <c r="DQY548" s="59"/>
      <c r="DQZ548" s="60"/>
      <c r="DRA548" s="61"/>
      <c r="DRB548" s="83"/>
      <c r="DRC548" s="57"/>
      <c r="DRD548" s="56"/>
      <c r="DRE548" s="59"/>
      <c r="DRF548" s="60"/>
      <c r="DRG548" s="61"/>
      <c r="DRH548" s="83"/>
      <c r="DRI548" s="57"/>
      <c r="DRJ548" s="56"/>
      <c r="DRK548" s="59"/>
      <c r="DRL548" s="60"/>
      <c r="DRM548" s="61"/>
      <c r="DRN548" s="83"/>
      <c r="DRO548" s="57"/>
      <c r="DRP548" s="56"/>
      <c r="DRQ548" s="59"/>
      <c r="DRR548" s="60"/>
      <c r="DRS548" s="61"/>
      <c r="DRT548" s="83"/>
      <c r="DRU548" s="57"/>
      <c r="DRV548" s="56"/>
      <c r="DRW548" s="59"/>
      <c r="DRX548" s="60"/>
      <c r="DRY548" s="61"/>
      <c r="DRZ548" s="83"/>
      <c r="DSA548" s="57"/>
      <c r="DSB548" s="56"/>
      <c r="DSC548" s="59"/>
      <c r="DSD548" s="60"/>
      <c r="DSE548" s="61"/>
      <c r="DSF548" s="83"/>
      <c r="DSG548" s="57"/>
      <c r="DSH548" s="56"/>
      <c r="DSI548" s="59"/>
      <c r="DSJ548" s="60"/>
      <c r="DSK548" s="61"/>
      <c r="DSL548" s="83"/>
      <c r="DSM548" s="57"/>
      <c r="DSN548" s="56"/>
      <c r="DSO548" s="59"/>
      <c r="DSP548" s="60"/>
      <c r="DSQ548" s="61"/>
      <c r="DSR548" s="83"/>
      <c r="DSS548" s="57"/>
      <c r="DST548" s="56"/>
      <c r="DSU548" s="59"/>
      <c r="DSV548" s="60"/>
      <c r="DSW548" s="61"/>
      <c r="DSX548" s="83"/>
      <c r="DSY548" s="57"/>
      <c r="DSZ548" s="56"/>
      <c r="DTA548" s="59"/>
      <c r="DTB548" s="60"/>
      <c r="DTC548" s="61"/>
      <c r="DTD548" s="83"/>
      <c r="DTE548" s="57"/>
      <c r="DTF548" s="56"/>
      <c r="DTG548" s="59"/>
      <c r="DTH548" s="60"/>
      <c r="DTI548" s="61"/>
      <c r="DTJ548" s="83"/>
      <c r="DTK548" s="57"/>
      <c r="DTL548" s="56"/>
      <c r="DTM548" s="59"/>
      <c r="DTN548" s="60"/>
      <c r="DTO548" s="61"/>
      <c r="DTP548" s="83"/>
      <c r="DTQ548" s="57"/>
      <c r="DTR548" s="56"/>
      <c r="DTS548" s="59"/>
      <c r="DTT548" s="60"/>
      <c r="DTU548" s="61"/>
      <c r="DTV548" s="83"/>
      <c r="DTW548" s="57"/>
      <c r="DTX548" s="56"/>
      <c r="DTY548" s="59"/>
      <c r="DTZ548" s="60"/>
      <c r="DUA548" s="61"/>
      <c r="DUB548" s="83"/>
      <c r="DUC548" s="57"/>
      <c r="DUD548" s="56"/>
      <c r="DUE548" s="59"/>
      <c r="DUF548" s="60"/>
      <c r="DUG548" s="61"/>
      <c r="DUH548" s="83"/>
      <c r="DUI548" s="57"/>
      <c r="DUJ548" s="56"/>
      <c r="DUK548" s="59"/>
      <c r="DUL548" s="60"/>
      <c r="DUM548" s="61"/>
      <c r="DUN548" s="83"/>
      <c r="DUO548" s="57"/>
      <c r="DUP548" s="56"/>
      <c r="DUQ548" s="59"/>
      <c r="DUR548" s="60"/>
      <c r="DUS548" s="61"/>
      <c r="DUT548" s="83"/>
      <c r="DUU548" s="57"/>
      <c r="DUV548" s="56"/>
      <c r="DUW548" s="59"/>
      <c r="DUX548" s="60"/>
      <c r="DUY548" s="61"/>
      <c r="DUZ548" s="83"/>
      <c r="DVA548" s="57"/>
      <c r="DVB548" s="56"/>
      <c r="DVC548" s="59"/>
      <c r="DVD548" s="60"/>
      <c r="DVE548" s="61"/>
      <c r="DVF548" s="83"/>
      <c r="DVG548" s="57"/>
      <c r="DVH548" s="56"/>
      <c r="DVI548" s="59"/>
      <c r="DVJ548" s="60"/>
      <c r="DVK548" s="61"/>
      <c r="DVL548" s="83"/>
      <c r="DVM548" s="57"/>
      <c r="DVN548" s="56"/>
      <c r="DVO548" s="59"/>
      <c r="DVP548" s="60"/>
      <c r="DVQ548" s="61"/>
      <c r="DVR548" s="83"/>
      <c r="DVS548" s="57"/>
      <c r="DVT548" s="56"/>
      <c r="DVU548" s="59"/>
      <c r="DVV548" s="60"/>
      <c r="DVW548" s="61"/>
      <c r="DVX548" s="83"/>
      <c r="DVY548" s="57"/>
      <c r="DVZ548" s="56"/>
      <c r="DWA548" s="59"/>
      <c r="DWB548" s="60"/>
      <c r="DWC548" s="61"/>
      <c r="DWD548" s="83"/>
      <c r="DWE548" s="57"/>
      <c r="DWF548" s="56"/>
      <c r="DWG548" s="59"/>
      <c r="DWH548" s="60"/>
      <c r="DWI548" s="61"/>
      <c r="DWJ548" s="83"/>
      <c r="DWK548" s="57"/>
      <c r="DWL548" s="56"/>
      <c r="DWM548" s="59"/>
      <c r="DWN548" s="60"/>
      <c r="DWO548" s="61"/>
      <c r="DWP548" s="83"/>
      <c r="DWQ548" s="57"/>
      <c r="DWR548" s="56"/>
      <c r="DWS548" s="59"/>
      <c r="DWT548" s="60"/>
      <c r="DWU548" s="61"/>
      <c r="DWV548" s="83"/>
      <c r="DWW548" s="57"/>
      <c r="DWX548" s="56"/>
      <c r="DWY548" s="59"/>
      <c r="DWZ548" s="60"/>
      <c r="DXA548" s="61"/>
      <c r="DXB548" s="83"/>
      <c r="DXC548" s="57"/>
      <c r="DXD548" s="56"/>
      <c r="DXE548" s="59"/>
      <c r="DXF548" s="60"/>
      <c r="DXG548" s="61"/>
      <c r="DXH548" s="83"/>
      <c r="DXI548" s="57"/>
      <c r="DXJ548" s="56"/>
      <c r="DXK548" s="59"/>
      <c r="DXL548" s="60"/>
      <c r="DXM548" s="61"/>
      <c r="DXN548" s="83"/>
      <c r="DXO548" s="57"/>
      <c r="DXP548" s="56"/>
      <c r="DXQ548" s="59"/>
      <c r="DXR548" s="60"/>
      <c r="DXS548" s="61"/>
      <c r="DXT548" s="83"/>
      <c r="DXU548" s="57"/>
      <c r="DXV548" s="56"/>
      <c r="DXW548" s="59"/>
      <c r="DXX548" s="60"/>
      <c r="DXY548" s="61"/>
      <c r="DXZ548" s="83"/>
      <c r="DYA548" s="57"/>
      <c r="DYB548" s="56"/>
      <c r="DYC548" s="59"/>
      <c r="DYD548" s="60"/>
      <c r="DYE548" s="61"/>
      <c r="DYF548" s="83"/>
      <c r="DYG548" s="57"/>
      <c r="DYH548" s="56"/>
      <c r="DYI548" s="59"/>
      <c r="DYJ548" s="60"/>
      <c r="DYK548" s="61"/>
      <c r="DYL548" s="83"/>
      <c r="DYM548" s="57"/>
      <c r="DYN548" s="56"/>
      <c r="DYO548" s="59"/>
      <c r="DYP548" s="60"/>
      <c r="DYQ548" s="61"/>
      <c r="DYR548" s="83"/>
      <c r="DYS548" s="57"/>
      <c r="DYT548" s="56"/>
      <c r="DYU548" s="59"/>
      <c r="DYV548" s="60"/>
      <c r="DYW548" s="61"/>
      <c r="DYX548" s="83"/>
      <c r="DYY548" s="57"/>
      <c r="DYZ548" s="56"/>
      <c r="DZA548" s="59"/>
      <c r="DZB548" s="60"/>
      <c r="DZC548" s="61"/>
      <c r="DZD548" s="83"/>
      <c r="DZE548" s="57"/>
      <c r="DZF548" s="56"/>
      <c r="DZG548" s="59"/>
      <c r="DZH548" s="60"/>
      <c r="DZI548" s="61"/>
      <c r="DZJ548" s="83"/>
      <c r="DZK548" s="57"/>
      <c r="DZL548" s="56"/>
      <c r="DZM548" s="59"/>
      <c r="DZN548" s="60"/>
      <c r="DZO548" s="61"/>
      <c r="DZP548" s="83"/>
      <c r="DZQ548" s="57"/>
      <c r="DZR548" s="56"/>
      <c r="DZS548" s="59"/>
      <c r="DZT548" s="60"/>
      <c r="DZU548" s="61"/>
      <c r="DZV548" s="83"/>
      <c r="DZW548" s="57"/>
      <c r="DZX548" s="56"/>
      <c r="DZY548" s="59"/>
      <c r="DZZ548" s="60"/>
      <c r="EAA548" s="61"/>
      <c r="EAB548" s="83"/>
      <c r="EAC548" s="57"/>
      <c r="EAD548" s="56"/>
      <c r="EAE548" s="59"/>
      <c r="EAF548" s="60"/>
      <c r="EAG548" s="61"/>
      <c r="EAH548" s="83"/>
      <c r="EAI548" s="57"/>
      <c r="EAJ548" s="56"/>
      <c r="EAK548" s="59"/>
      <c r="EAL548" s="60"/>
      <c r="EAM548" s="61"/>
      <c r="EAN548" s="83"/>
      <c r="EAO548" s="57"/>
      <c r="EAP548" s="56"/>
      <c r="EAQ548" s="59"/>
      <c r="EAR548" s="60"/>
      <c r="EAS548" s="61"/>
      <c r="EAT548" s="83"/>
      <c r="EAU548" s="57"/>
      <c r="EAV548" s="56"/>
      <c r="EAW548" s="59"/>
      <c r="EAX548" s="60"/>
      <c r="EAY548" s="61"/>
      <c r="EAZ548" s="83"/>
      <c r="EBA548" s="57"/>
      <c r="EBB548" s="56"/>
      <c r="EBC548" s="59"/>
      <c r="EBD548" s="60"/>
      <c r="EBE548" s="61"/>
      <c r="EBF548" s="83"/>
      <c r="EBG548" s="57"/>
      <c r="EBH548" s="56"/>
      <c r="EBI548" s="59"/>
      <c r="EBJ548" s="60"/>
      <c r="EBK548" s="61"/>
      <c r="EBL548" s="83"/>
      <c r="EBM548" s="57"/>
      <c r="EBN548" s="56"/>
      <c r="EBO548" s="59"/>
      <c r="EBP548" s="60"/>
      <c r="EBQ548" s="61"/>
      <c r="EBR548" s="83"/>
      <c r="EBS548" s="57"/>
      <c r="EBT548" s="56"/>
      <c r="EBU548" s="59"/>
      <c r="EBV548" s="60"/>
      <c r="EBW548" s="61"/>
      <c r="EBX548" s="83"/>
      <c r="EBY548" s="57"/>
      <c r="EBZ548" s="56"/>
      <c r="ECA548" s="59"/>
      <c r="ECB548" s="60"/>
      <c r="ECC548" s="61"/>
      <c r="ECD548" s="83"/>
      <c r="ECE548" s="57"/>
      <c r="ECF548" s="56"/>
      <c r="ECG548" s="59"/>
      <c r="ECH548" s="60"/>
      <c r="ECI548" s="61"/>
      <c r="ECJ548" s="83"/>
      <c r="ECK548" s="57"/>
      <c r="ECL548" s="56"/>
      <c r="ECM548" s="59"/>
      <c r="ECN548" s="60"/>
      <c r="ECO548" s="61"/>
      <c r="ECP548" s="83"/>
      <c r="ECQ548" s="57"/>
      <c r="ECR548" s="56"/>
      <c r="ECS548" s="59"/>
      <c r="ECT548" s="60"/>
      <c r="ECU548" s="61"/>
      <c r="ECV548" s="83"/>
      <c r="ECW548" s="57"/>
      <c r="ECX548" s="56"/>
      <c r="ECY548" s="59"/>
      <c r="ECZ548" s="60"/>
      <c r="EDA548" s="61"/>
      <c r="EDB548" s="83"/>
      <c r="EDC548" s="57"/>
      <c r="EDD548" s="56"/>
      <c r="EDE548" s="59"/>
      <c r="EDF548" s="60"/>
      <c r="EDG548" s="61"/>
      <c r="EDH548" s="83"/>
      <c r="EDI548" s="57"/>
      <c r="EDJ548" s="56"/>
      <c r="EDK548" s="59"/>
      <c r="EDL548" s="60"/>
      <c r="EDM548" s="61"/>
      <c r="EDN548" s="83"/>
      <c r="EDO548" s="57"/>
      <c r="EDP548" s="56"/>
      <c r="EDQ548" s="59"/>
      <c r="EDR548" s="60"/>
      <c r="EDS548" s="61"/>
      <c r="EDT548" s="83"/>
      <c r="EDU548" s="57"/>
      <c r="EDV548" s="56"/>
      <c r="EDW548" s="59"/>
      <c r="EDX548" s="60"/>
      <c r="EDY548" s="61"/>
      <c r="EDZ548" s="83"/>
      <c r="EEA548" s="57"/>
      <c r="EEB548" s="56"/>
      <c r="EEC548" s="59"/>
      <c r="EED548" s="60"/>
      <c r="EEE548" s="61"/>
      <c r="EEF548" s="83"/>
      <c r="EEG548" s="57"/>
      <c r="EEH548" s="56"/>
      <c r="EEI548" s="59"/>
      <c r="EEJ548" s="60"/>
      <c r="EEK548" s="61"/>
      <c r="EEL548" s="83"/>
      <c r="EEM548" s="57"/>
      <c r="EEN548" s="56"/>
      <c r="EEO548" s="59"/>
      <c r="EEP548" s="60"/>
      <c r="EEQ548" s="61"/>
      <c r="EER548" s="83"/>
      <c r="EES548" s="57"/>
      <c r="EET548" s="56"/>
      <c r="EEU548" s="59"/>
      <c r="EEV548" s="60"/>
      <c r="EEW548" s="61"/>
      <c r="EEX548" s="83"/>
      <c r="EEY548" s="57"/>
      <c r="EEZ548" s="56"/>
      <c r="EFA548" s="59"/>
      <c r="EFB548" s="60"/>
      <c r="EFC548" s="61"/>
      <c r="EFD548" s="83"/>
      <c r="EFE548" s="57"/>
      <c r="EFF548" s="56"/>
      <c r="EFG548" s="59"/>
      <c r="EFH548" s="60"/>
      <c r="EFI548" s="61"/>
      <c r="EFJ548" s="83"/>
      <c r="EFK548" s="57"/>
      <c r="EFL548" s="56"/>
      <c r="EFM548" s="59"/>
      <c r="EFN548" s="60"/>
      <c r="EFO548" s="61"/>
      <c r="EFP548" s="83"/>
      <c r="EFQ548" s="57"/>
      <c r="EFR548" s="56"/>
      <c r="EFS548" s="59"/>
      <c r="EFT548" s="60"/>
      <c r="EFU548" s="61"/>
      <c r="EFV548" s="83"/>
      <c r="EFW548" s="57"/>
      <c r="EFX548" s="56"/>
      <c r="EFY548" s="59"/>
      <c r="EFZ548" s="60"/>
      <c r="EGA548" s="61"/>
      <c r="EGB548" s="83"/>
      <c r="EGC548" s="57"/>
      <c r="EGD548" s="56"/>
      <c r="EGE548" s="59"/>
      <c r="EGF548" s="60"/>
      <c r="EGG548" s="61"/>
      <c r="EGH548" s="83"/>
      <c r="EGI548" s="57"/>
      <c r="EGJ548" s="56"/>
      <c r="EGK548" s="59"/>
      <c r="EGL548" s="60"/>
      <c r="EGM548" s="61"/>
      <c r="EGN548" s="83"/>
      <c r="EGO548" s="57"/>
      <c r="EGP548" s="56"/>
      <c r="EGQ548" s="59"/>
      <c r="EGR548" s="60"/>
      <c r="EGS548" s="61"/>
      <c r="EGT548" s="83"/>
      <c r="EGU548" s="57"/>
      <c r="EGV548" s="56"/>
      <c r="EGW548" s="59"/>
      <c r="EGX548" s="60"/>
      <c r="EGY548" s="61"/>
      <c r="EGZ548" s="83"/>
      <c r="EHA548" s="57"/>
      <c r="EHB548" s="56"/>
      <c r="EHC548" s="59"/>
      <c r="EHD548" s="60"/>
      <c r="EHE548" s="61"/>
      <c r="EHF548" s="83"/>
      <c r="EHG548" s="57"/>
      <c r="EHH548" s="56"/>
      <c r="EHI548" s="59"/>
      <c r="EHJ548" s="60"/>
      <c r="EHK548" s="61"/>
      <c r="EHL548" s="83"/>
      <c r="EHM548" s="57"/>
      <c r="EHN548" s="56"/>
      <c r="EHO548" s="59"/>
      <c r="EHP548" s="60"/>
      <c r="EHQ548" s="61"/>
      <c r="EHR548" s="83"/>
      <c r="EHS548" s="57"/>
      <c r="EHT548" s="56"/>
      <c r="EHU548" s="59"/>
      <c r="EHV548" s="60"/>
      <c r="EHW548" s="61"/>
      <c r="EHX548" s="83"/>
      <c r="EHY548" s="57"/>
      <c r="EHZ548" s="56"/>
      <c r="EIA548" s="59"/>
      <c r="EIB548" s="60"/>
      <c r="EIC548" s="61"/>
      <c r="EID548" s="83"/>
      <c r="EIE548" s="57"/>
      <c r="EIF548" s="56"/>
      <c r="EIG548" s="59"/>
      <c r="EIH548" s="60"/>
      <c r="EII548" s="61"/>
      <c r="EIJ548" s="83"/>
      <c r="EIK548" s="57"/>
      <c r="EIL548" s="56"/>
      <c r="EIM548" s="59"/>
      <c r="EIN548" s="60"/>
      <c r="EIO548" s="61"/>
      <c r="EIP548" s="83"/>
      <c r="EIQ548" s="57"/>
      <c r="EIR548" s="56"/>
      <c r="EIS548" s="59"/>
      <c r="EIT548" s="60"/>
      <c r="EIU548" s="61"/>
      <c r="EIV548" s="83"/>
      <c r="EIW548" s="57"/>
      <c r="EIX548" s="56"/>
      <c r="EIY548" s="59"/>
      <c r="EIZ548" s="60"/>
      <c r="EJA548" s="61"/>
      <c r="EJB548" s="83"/>
      <c r="EJC548" s="57"/>
      <c r="EJD548" s="56"/>
      <c r="EJE548" s="59"/>
      <c r="EJF548" s="60"/>
      <c r="EJG548" s="61"/>
      <c r="EJH548" s="83"/>
      <c r="EJI548" s="57"/>
      <c r="EJJ548" s="56"/>
      <c r="EJK548" s="59"/>
      <c r="EJL548" s="60"/>
      <c r="EJM548" s="61"/>
      <c r="EJN548" s="83"/>
      <c r="EJO548" s="57"/>
      <c r="EJP548" s="56"/>
      <c r="EJQ548" s="59"/>
      <c r="EJR548" s="60"/>
      <c r="EJS548" s="61"/>
      <c r="EJT548" s="83"/>
      <c r="EJU548" s="57"/>
      <c r="EJV548" s="56"/>
      <c r="EJW548" s="59"/>
      <c r="EJX548" s="60"/>
      <c r="EJY548" s="61"/>
      <c r="EJZ548" s="83"/>
      <c r="EKA548" s="57"/>
      <c r="EKB548" s="56"/>
      <c r="EKC548" s="59"/>
      <c r="EKD548" s="60"/>
      <c r="EKE548" s="61"/>
      <c r="EKF548" s="83"/>
      <c r="EKG548" s="57"/>
      <c r="EKH548" s="56"/>
      <c r="EKI548" s="59"/>
      <c r="EKJ548" s="60"/>
      <c r="EKK548" s="61"/>
      <c r="EKL548" s="83"/>
      <c r="EKM548" s="57"/>
      <c r="EKN548" s="56"/>
      <c r="EKO548" s="59"/>
      <c r="EKP548" s="60"/>
      <c r="EKQ548" s="61"/>
      <c r="EKR548" s="83"/>
      <c r="EKS548" s="57"/>
      <c r="EKT548" s="56"/>
      <c r="EKU548" s="59"/>
      <c r="EKV548" s="60"/>
      <c r="EKW548" s="61"/>
      <c r="EKX548" s="83"/>
      <c r="EKY548" s="57"/>
      <c r="EKZ548" s="56"/>
      <c r="ELA548" s="59"/>
      <c r="ELB548" s="60"/>
      <c r="ELC548" s="61"/>
      <c r="ELD548" s="83"/>
      <c r="ELE548" s="57"/>
      <c r="ELF548" s="56"/>
      <c r="ELG548" s="59"/>
      <c r="ELH548" s="60"/>
      <c r="ELI548" s="61"/>
      <c r="ELJ548" s="83"/>
      <c r="ELK548" s="57"/>
      <c r="ELL548" s="56"/>
      <c r="ELM548" s="59"/>
      <c r="ELN548" s="60"/>
      <c r="ELO548" s="61"/>
      <c r="ELP548" s="83"/>
      <c r="ELQ548" s="57"/>
      <c r="ELR548" s="56"/>
      <c r="ELS548" s="59"/>
      <c r="ELT548" s="60"/>
      <c r="ELU548" s="61"/>
      <c r="ELV548" s="83"/>
      <c r="ELW548" s="57"/>
      <c r="ELX548" s="56"/>
      <c r="ELY548" s="59"/>
      <c r="ELZ548" s="60"/>
      <c r="EMA548" s="61"/>
      <c r="EMB548" s="83"/>
      <c r="EMC548" s="57"/>
      <c r="EMD548" s="56"/>
      <c r="EME548" s="59"/>
      <c r="EMF548" s="60"/>
      <c r="EMG548" s="61"/>
      <c r="EMH548" s="83"/>
      <c r="EMI548" s="57"/>
      <c r="EMJ548" s="56"/>
      <c r="EMK548" s="59"/>
      <c r="EML548" s="60"/>
      <c r="EMM548" s="61"/>
      <c r="EMN548" s="83"/>
      <c r="EMO548" s="57"/>
      <c r="EMP548" s="56"/>
      <c r="EMQ548" s="59"/>
      <c r="EMR548" s="60"/>
      <c r="EMS548" s="61"/>
      <c r="EMT548" s="83"/>
      <c r="EMU548" s="57"/>
      <c r="EMV548" s="56"/>
      <c r="EMW548" s="59"/>
      <c r="EMX548" s="60"/>
      <c r="EMY548" s="61"/>
      <c r="EMZ548" s="83"/>
      <c r="ENA548" s="57"/>
      <c r="ENB548" s="56"/>
      <c r="ENC548" s="59"/>
      <c r="END548" s="60"/>
      <c r="ENE548" s="61"/>
      <c r="ENF548" s="83"/>
      <c r="ENG548" s="57"/>
      <c r="ENH548" s="56"/>
      <c r="ENI548" s="59"/>
      <c r="ENJ548" s="60"/>
      <c r="ENK548" s="61"/>
      <c r="ENL548" s="83"/>
      <c r="ENM548" s="57"/>
      <c r="ENN548" s="56"/>
      <c r="ENO548" s="59"/>
      <c r="ENP548" s="60"/>
      <c r="ENQ548" s="61"/>
      <c r="ENR548" s="83"/>
      <c r="ENS548" s="57"/>
      <c r="ENT548" s="56"/>
      <c r="ENU548" s="59"/>
      <c r="ENV548" s="60"/>
      <c r="ENW548" s="61"/>
      <c r="ENX548" s="83"/>
      <c r="ENY548" s="57"/>
      <c r="ENZ548" s="56"/>
      <c r="EOA548" s="59"/>
      <c r="EOB548" s="60"/>
      <c r="EOC548" s="61"/>
      <c r="EOD548" s="83"/>
      <c r="EOE548" s="57"/>
      <c r="EOF548" s="56"/>
      <c r="EOG548" s="59"/>
      <c r="EOH548" s="60"/>
      <c r="EOI548" s="61"/>
      <c r="EOJ548" s="83"/>
      <c r="EOK548" s="57"/>
      <c r="EOL548" s="56"/>
      <c r="EOM548" s="59"/>
      <c r="EON548" s="60"/>
      <c r="EOO548" s="61"/>
      <c r="EOP548" s="83"/>
      <c r="EOQ548" s="57"/>
      <c r="EOR548" s="56"/>
      <c r="EOS548" s="59"/>
      <c r="EOT548" s="60"/>
      <c r="EOU548" s="61"/>
      <c r="EOV548" s="83"/>
      <c r="EOW548" s="57"/>
      <c r="EOX548" s="56"/>
      <c r="EOY548" s="59"/>
      <c r="EOZ548" s="60"/>
      <c r="EPA548" s="61"/>
      <c r="EPB548" s="83"/>
      <c r="EPC548" s="57"/>
      <c r="EPD548" s="56"/>
      <c r="EPE548" s="59"/>
      <c r="EPF548" s="60"/>
      <c r="EPG548" s="61"/>
      <c r="EPH548" s="83"/>
      <c r="EPI548" s="57"/>
      <c r="EPJ548" s="56"/>
      <c r="EPK548" s="59"/>
      <c r="EPL548" s="60"/>
      <c r="EPM548" s="61"/>
      <c r="EPN548" s="83"/>
      <c r="EPO548" s="57"/>
      <c r="EPP548" s="56"/>
      <c r="EPQ548" s="59"/>
      <c r="EPR548" s="60"/>
      <c r="EPS548" s="61"/>
      <c r="EPT548" s="83"/>
      <c r="EPU548" s="57"/>
      <c r="EPV548" s="56"/>
      <c r="EPW548" s="59"/>
      <c r="EPX548" s="60"/>
      <c r="EPY548" s="61"/>
      <c r="EPZ548" s="83"/>
      <c r="EQA548" s="57"/>
      <c r="EQB548" s="56"/>
      <c r="EQC548" s="59"/>
      <c r="EQD548" s="60"/>
      <c r="EQE548" s="61"/>
      <c r="EQF548" s="83"/>
      <c r="EQG548" s="57"/>
      <c r="EQH548" s="56"/>
      <c r="EQI548" s="59"/>
      <c r="EQJ548" s="60"/>
      <c r="EQK548" s="61"/>
      <c r="EQL548" s="83"/>
      <c r="EQM548" s="57"/>
      <c r="EQN548" s="56"/>
      <c r="EQO548" s="59"/>
      <c r="EQP548" s="60"/>
      <c r="EQQ548" s="61"/>
      <c r="EQR548" s="83"/>
      <c r="EQS548" s="57"/>
      <c r="EQT548" s="56"/>
      <c r="EQU548" s="59"/>
      <c r="EQV548" s="60"/>
      <c r="EQW548" s="61"/>
      <c r="EQX548" s="83"/>
      <c r="EQY548" s="57"/>
      <c r="EQZ548" s="56"/>
      <c r="ERA548" s="59"/>
      <c r="ERB548" s="60"/>
      <c r="ERC548" s="61"/>
      <c r="ERD548" s="83"/>
      <c r="ERE548" s="57"/>
      <c r="ERF548" s="56"/>
      <c r="ERG548" s="59"/>
      <c r="ERH548" s="60"/>
      <c r="ERI548" s="61"/>
      <c r="ERJ548" s="83"/>
      <c r="ERK548" s="57"/>
      <c r="ERL548" s="56"/>
      <c r="ERM548" s="59"/>
      <c r="ERN548" s="60"/>
      <c r="ERO548" s="61"/>
      <c r="ERP548" s="83"/>
      <c r="ERQ548" s="57"/>
      <c r="ERR548" s="56"/>
      <c r="ERS548" s="59"/>
      <c r="ERT548" s="60"/>
      <c r="ERU548" s="61"/>
      <c r="ERV548" s="83"/>
      <c r="ERW548" s="57"/>
      <c r="ERX548" s="56"/>
      <c r="ERY548" s="59"/>
      <c r="ERZ548" s="60"/>
      <c r="ESA548" s="61"/>
      <c r="ESB548" s="83"/>
      <c r="ESC548" s="57"/>
      <c r="ESD548" s="56"/>
      <c r="ESE548" s="59"/>
      <c r="ESF548" s="60"/>
      <c r="ESG548" s="61"/>
      <c r="ESH548" s="83"/>
      <c r="ESI548" s="57"/>
      <c r="ESJ548" s="56"/>
      <c r="ESK548" s="59"/>
      <c r="ESL548" s="60"/>
      <c r="ESM548" s="61"/>
      <c r="ESN548" s="83"/>
      <c r="ESO548" s="57"/>
      <c r="ESP548" s="56"/>
      <c r="ESQ548" s="59"/>
      <c r="ESR548" s="60"/>
      <c r="ESS548" s="61"/>
      <c r="EST548" s="83"/>
      <c r="ESU548" s="57"/>
      <c r="ESV548" s="56"/>
      <c r="ESW548" s="59"/>
      <c r="ESX548" s="60"/>
      <c r="ESY548" s="61"/>
      <c r="ESZ548" s="83"/>
      <c r="ETA548" s="57"/>
      <c r="ETB548" s="56"/>
      <c r="ETC548" s="59"/>
      <c r="ETD548" s="60"/>
      <c r="ETE548" s="61"/>
      <c r="ETF548" s="83"/>
      <c r="ETG548" s="57"/>
      <c r="ETH548" s="56"/>
      <c r="ETI548" s="59"/>
      <c r="ETJ548" s="60"/>
      <c r="ETK548" s="61"/>
      <c r="ETL548" s="83"/>
      <c r="ETM548" s="57"/>
      <c r="ETN548" s="56"/>
      <c r="ETO548" s="59"/>
      <c r="ETP548" s="60"/>
      <c r="ETQ548" s="61"/>
      <c r="ETR548" s="83"/>
      <c r="ETS548" s="57"/>
      <c r="ETT548" s="56"/>
      <c r="ETU548" s="59"/>
      <c r="ETV548" s="60"/>
      <c r="ETW548" s="61"/>
      <c r="ETX548" s="83"/>
      <c r="ETY548" s="57"/>
      <c r="ETZ548" s="56"/>
      <c r="EUA548" s="59"/>
      <c r="EUB548" s="60"/>
      <c r="EUC548" s="61"/>
      <c r="EUD548" s="83"/>
      <c r="EUE548" s="57"/>
      <c r="EUF548" s="56"/>
      <c r="EUG548" s="59"/>
      <c r="EUH548" s="60"/>
      <c r="EUI548" s="61"/>
      <c r="EUJ548" s="83"/>
      <c r="EUK548" s="57"/>
      <c r="EUL548" s="56"/>
      <c r="EUM548" s="59"/>
      <c r="EUN548" s="60"/>
      <c r="EUO548" s="61"/>
      <c r="EUP548" s="83"/>
      <c r="EUQ548" s="57"/>
      <c r="EUR548" s="56"/>
      <c r="EUS548" s="59"/>
      <c r="EUT548" s="60"/>
      <c r="EUU548" s="61"/>
      <c r="EUV548" s="83"/>
      <c r="EUW548" s="57"/>
      <c r="EUX548" s="56"/>
      <c r="EUY548" s="59"/>
      <c r="EUZ548" s="60"/>
      <c r="EVA548" s="61"/>
      <c r="EVB548" s="83"/>
      <c r="EVC548" s="57"/>
      <c r="EVD548" s="56"/>
      <c r="EVE548" s="59"/>
      <c r="EVF548" s="60"/>
      <c r="EVG548" s="61"/>
      <c r="EVH548" s="83"/>
      <c r="EVI548" s="57"/>
      <c r="EVJ548" s="56"/>
      <c r="EVK548" s="59"/>
      <c r="EVL548" s="60"/>
      <c r="EVM548" s="61"/>
      <c r="EVN548" s="83"/>
      <c r="EVO548" s="57"/>
      <c r="EVP548" s="56"/>
      <c r="EVQ548" s="59"/>
      <c r="EVR548" s="60"/>
      <c r="EVS548" s="61"/>
      <c r="EVT548" s="83"/>
      <c r="EVU548" s="57"/>
      <c r="EVV548" s="56"/>
      <c r="EVW548" s="59"/>
      <c r="EVX548" s="60"/>
      <c r="EVY548" s="61"/>
      <c r="EVZ548" s="83"/>
      <c r="EWA548" s="57"/>
      <c r="EWB548" s="56"/>
      <c r="EWC548" s="59"/>
      <c r="EWD548" s="60"/>
      <c r="EWE548" s="61"/>
      <c r="EWF548" s="83"/>
      <c r="EWG548" s="57"/>
      <c r="EWH548" s="56"/>
      <c r="EWI548" s="59"/>
      <c r="EWJ548" s="60"/>
      <c r="EWK548" s="61"/>
      <c r="EWL548" s="83"/>
      <c r="EWM548" s="57"/>
      <c r="EWN548" s="56"/>
      <c r="EWO548" s="59"/>
      <c r="EWP548" s="60"/>
      <c r="EWQ548" s="61"/>
      <c r="EWR548" s="83"/>
      <c r="EWS548" s="57"/>
      <c r="EWT548" s="56"/>
      <c r="EWU548" s="59"/>
      <c r="EWV548" s="60"/>
      <c r="EWW548" s="61"/>
      <c r="EWX548" s="83"/>
      <c r="EWY548" s="57"/>
      <c r="EWZ548" s="56"/>
      <c r="EXA548" s="59"/>
      <c r="EXB548" s="60"/>
      <c r="EXC548" s="61"/>
      <c r="EXD548" s="83"/>
      <c r="EXE548" s="57"/>
      <c r="EXF548" s="56"/>
      <c r="EXG548" s="59"/>
      <c r="EXH548" s="60"/>
      <c r="EXI548" s="61"/>
      <c r="EXJ548" s="83"/>
      <c r="EXK548" s="57"/>
      <c r="EXL548" s="56"/>
      <c r="EXM548" s="59"/>
      <c r="EXN548" s="60"/>
      <c r="EXO548" s="61"/>
      <c r="EXP548" s="83"/>
      <c r="EXQ548" s="57"/>
      <c r="EXR548" s="56"/>
      <c r="EXS548" s="59"/>
      <c r="EXT548" s="60"/>
      <c r="EXU548" s="61"/>
      <c r="EXV548" s="83"/>
      <c r="EXW548" s="57"/>
      <c r="EXX548" s="56"/>
      <c r="EXY548" s="59"/>
      <c r="EXZ548" s="60"/>
      <c r="EYA548" s="61"/>
      <c r="EYB548" s="83"/>
      <c r="EYC548" s="57"/>
      <c r="EYD548" s="56"/>
      <c r="EYE548" s="59"/>
      <c r="EYF548" s="60"/>
      <c r="EYG548" s="61"/>
      <c r="EYH548" s="83"/>
      <c r="EYI548" s="57"/>
      <c r="EYJ548" s="56"/>
      <c r="EYK548" s="59"/>
      <c r="EYL548" s="60"/>
      <c r="EYM548" s="61"/>
      <c r="EYN548" s="83"/>
      <c r="EYO548" s="57"/>
      <c r="EYP548" s="56"/>
      <c r="EYQ548" s="59"/>
      <c r="EYR548" s="60"/>
      <c r="EYS548" s="61"/>
      <c r="EYT548" s="83"/>
      <c r="EYU548" s="57"/>
      <c r="EYV548" s="56"/>
      <c r="EYW548" s="59"/>
      <c r="EYX548" s="60"/>
      <c r="EYY548" s="61"/>
      <c r="EYZ548" s="83"/>
      <c r="EZA548" s="57"/>
      <c r="EZB548" s="56"/>
      <c r="EZC548" s="59"/>
      <c r="EZD548" s="60"/>
      <c r="EZE548" s="61"/>
      <c r="EZF548" s="83"/>
      <c r="EZG548" s="57"/>
      <c r="EZH548" s="56"/>
      <c r="EZI548" s="59"/>
      <c r="EZJ548" s="60"/>
      <c r="EZK548" s="61"/>
      <c r="EZL548" s="83"/>
      <c r="EZM548" s="57"/>
      <c r="EZN548" s="56"/>
      <c r="EZO548" s="59"/>
      <c r="EZP548" s="60"/>
      <c r="EZQ548" s="61"/>
      <c r="EZR548" s="83"/>
      <c r="EZS548" s="57"/>
      <c r="EZT548" s="56"/>
      <c r="EZU548" s="59"/>
      <c r="EZV548" s="60"/>
      <c r="EZW548" s="61"/>
      <c r="EZX548" s="83"/>
      <c r="EZY548" s="57"/>
      <c r="EZZ548" s="56"/>
      <c r="FAA548" s="59"/>
      <c r="FAB548" s="60"/>
      <c r="FAC548" s="61"/>
      <c r="FAD548" s="83"/>
      <c r="FAE548" s="57"/>
      <c r="FAF548" s="56"/>
      <c r="FAG548" s="59"/>
      <c r="FAH548" s="60"/>
      <c r="FAI548" s="61"/>
      <c r="FAJ548" s="83"/>
      <c r="FAK548" s="57"/>
      <c r="FAL548" s="56"/>
      <c r="FAM548" s="59"/>
      <c r="FAN548" s="60"/>
      <c r="FAO548" s="61"/>
      <c r="FAP548" s="83"/>
      <c r="FAQ548" s="57"/>
      <c r="FAR548" s="56"/>
      <c r="FAS548" s="59"/>
      <c r="FAT548" s="60"/>
      <c r="FAU548" s="61"/>
      <c r="FAV548" s="83"/>
      <c r="FAW548" s="57"/>
      <c r="FAX548" s="56"/>
      <c r="FAY548" s="59"/>
      <c r="FAZ548" s="60"/>
      <c r="FBA548" s="61"/>
      <c r="FBB548" s="83"/>
      <c r="FBC548" s="57"/>
      <c r="FBD548" s="56"/>
      <c r="FBE548" s="59"/>
      <c r="FBF548" s="60"/>
      <c r="FBG548" s="61"/>
      <c r="FBH548" s="83"/>
      <c r="FBI548" s="57"/>
      <c r="FBJ548" s="56"/>
      <c r="FBK548" s="59"/>
      <c r="FBL548" s="60"/>
      <c r="FBM548" s="61"/>
      <c r="FBN548" s="83"/>
      <c r="FBO548" s="57"/>
      <c r="FBP548" s="56"/>
      <c r="FBQ548" s="59"/>
      <c r="FBR548" s="60"/>
      <c r="FBS548" s="61"/>
      <c r="FBT548" s="83"/>
      <c r="FBU548" s="57"/>
      <c r="FBV548" s="56"/>
      <c r="FBW548" s="59"/>
      <c r="FBX548" s="60"/>
      <c r="FBY548" s="61"/>
      <c r="FBZ548" s="83"/>
      <c r="FCA548" s="57"/>
      <c r="FCB548" s="56"/>
      <c r="FCC548" s="59"/>
      <c r="FCD548" s="60"/>
      <c r="FCE548" s="61"/>
      <c r="FCF548" s="83"/>
      <c r="FCG548" s="57"/>
      <c r="FCH548" s="56"/>
      <c r="FCI548" s="59"/>
      <c r="FCJ548" s="60"/>
      <c r="FCK548" s="61"/>
      <c r="FCL548" s="83"/>
      <c r="FCM548" s="57"/>
      <c r="FCN548" s="56"/>
      <c r="FCO548" s="59"/>
      <c r="FCP548" s="60"/>
      <c r="FCQ548" s="61"/>
      <c r="FCR548" s="83"/>
      <c r="FCS548" s="57"/>
      <c r="FCT548" s="56"/>
      <c r="FCU548" s="59"/>
      <c r="FCV548" s="60"/>
      <c r="FCW548" s="61"/>
      <c r="FCX548" s="83"/>
      <c r="FCY548" s="57"/>
      <c r="FCZ548" s="56"/>
      <c r="FDA548" s="59"/>
      <c r="FDB548" s="60"/>
      <c r="FDC548" s="61"/>
      <c r="FDD548" s="83"/>
      <c r="FDE548" s="57"/>
      <c r="FDF548" s="56"/>
      <c r="FDG548" s="59"/>
      <c r="FDH548" s="60"/>
      <c r="FDI548" s="61"/>
      <c r="FDJ548" s="83"/>
      <c r="FDK548" s="57"/>
      <c r="FDL548" s="56"/>
      <c r="FDM548" s="59"/>
      <c r="FDN548" s="60"/>
      <c r="FDO548" s="61"/>
      <c r="FDP548" s="83"/>
      <c r="FDQ548" s="57"/>
      <c r="FDR548" s="56"/>
      <c r="FDS548" s="59"/>
      <c r="FDT548" s="60"/>
      <c r="FDU548" s="61"/>
      <c r="FDV548" s="83"/>
      <c r="FDW548" s="57"/>
      <c r="FDX548" s="56"/>
      <c r="FDY548" s="59"/>
      <c r="FDZ548" s="60"/>
      <c r="FEA548" s="61"/>
      <c r="FEB548" s="83"/>
      <c r="FEC548" s="57"/>
      <c r="FED548" s="56"/>
      <c r="FEE548" s="59"/>
      <c r="FEF548" s="60"/>
      <c r="FEG548" s="61"/>
      <c r="FEH548" s="83"/>
      <c r="FEI548" s="57"/>
      <c r="FEJ548" s="56"/>
      <c r="FEK548" s="59"/>
      <c r="FEL548" s="60"/>
      <c r="FEM548" s="61"/>
      <c r="FEN548" s="83"/>
      <c r="FEO548" s="57"/>
      <c r="FEP548" s="56"/>
      <c r="FEQ548" s="59"/>
      <c r="FER548" s="60"/>
      <c r="FES548" s="61"/>
      <c r="FET548" s="83"/>
      <c r="FEU548" s="57"/>
      <c r="FEV548" s="56"/>
      <c r="FEW548" s="59"/>
      <c r="FEX548" s="60"/>
      <c r="FEY548" s="61"/>
      <c r="FEZ548" s="83"/>
      <c r="FFA548" s="57"/>
      <c r="FFB548" s="56"/>
      <c r="FFC548" s="59"/>
      <c r="FFD548" s="60"/>
      <c r="FFE548" s="61"/>
      <c r="FFF548" s="83"/>
      <c r="FFG548" s="57"/>
      <c r="FFH548" s="56"/>
      <c r="FFI548" s="59"/>
      <c r="FFJ548" s="60"/>
      <c r="FFK548" s="61"/>
      <c r="FFL548" s="83"/>
      <c r="FFM548" s="57"/>
      <c r="FFN548" s="56"/>
      <c r="FFO548" s="59"/>
      <c r="FFP548" s="60"/>
      <c r="FFQ548" s="61"/>
      <c r="FFR548" s="83"/>
      <c r="FFS548" s="57"/>
      <c r="FFT548" s="56"/>
      <c r="FFU548" s="59"/>
      <c r="FFV548" s="60"/>
      <c r="FFW548" s="61"/>
      <c r="FFX548" s="83"/>
      <c r="FFY548" s="57"/>
      <c r="FFZ548" s="56"/>
      <c r="FGA548" s="59"/>
      <c r="FGB548" s="60"/>
      <c r="FGC548" s="61"/>
      <c r="FGD548" s="83"/>
      <c r="FGE548" s="57"/>
      <c r="FGF548" s="56"/>
      <c r="FGG548" s="59"/>
      <c r="FGH548" s="60"/>
      <c r="FGI548" s="61"/>
      <c r="FGJ548" s="83"/>
      <c r="FGK548" s="57"/>
      <c r="FGL548" s="56"/>
      <c r="FGM548" s="59"/>
      <c r="FGN548" s="60"/>
      <c r="FGO548" s="61"/>
      <c r="FGP548" s="83"/>
      <c r="FGQ548" s="57"/>
      <c r="FGR548" s="56"/>
      <c r="FGS548" s="59"/>
      <c r="FGT548" s="60"/>
      <c r="FGU548" s="61"/>
      <c r="FGV548" s="83"/>
      <c r="FGW548" s="57"/>
      <c r="FGX548" s="56"/>
      <c r="FGY548" s="59"/>
      <c r="FGZ548" s="60"/>
      <c r="FHA548" s="61"/>
      <c r="FHB548" s="83"/>
      <c r="FHC548" s="57"/>
      <c r="FHD548" s="56"/>
      <c r="FHE548" s="59"/>
      <c r="FHF548" s="60"/>
      <c r="FHG548" s="61"/>
      <c r="FHH548" s="83"/>
      <c r="FHI548" s="57"/>
      <c r="FHJ548" s="56"/>
      <c r="FHK548" s="59"/>
      <c r="FHL548" s="60"/>
      <c r="FHM548" s="61"/>
      <c r="FHN548" s="83"/>
      <c r="FHO548" s="57"/>
      <c r="FHP548" s="56"/>
      <c r="FHQ548" s="59"/>
      <c r="FHR548" s="60"/>
      <c r="FHS548" s="61"/>
      <c r="FHT548" s="83"/>
      <c r="FHU548" s="57"/>
      <c r="FHV548" s="56"/>
      <c r="FHW548" s="59"/>
      <c r="FHX548" s="60"/>
      <c r="FHY548" s="61"/>
      <c r="FHZ548" s="83"/>
      <c r="FIA548" s="57"/>
      <c r="FIB548" s="56"/>
      <c r="FIC548" s="59"/>
      <c r="FID548" s="60"/>
      <c r="FIE548" s="61"/>
      <c r="FIF548" s="83"/>
      <c r="FIG548" s="57"/>
      <c r="FIH548" s="56"/>
      <c r="FII548" s="59"/>
      <c r="FIJ548" s="60"/>
      <c r="FIK548" s="61"/>
      <c r="FIL548" s="83"/>
      <c r="FIM548" s="57"/>
      <c r="FIN548" s="56"/>
      <c r="FIO548" s="59"/>
      <c r="FIP548" s="60"/>
      <c r="FIQ548" s="61"/>
      <c r="FIR548" s="83"/>
      <c r="FIS548" s="57"/>
      <c r="FIT548" s="56"/>
      <c r="FIU548" s="59"/>
      <c r="FIV548" s="60"/>
      <c r="FIW548" s="61"/>
      <c r="FIX548" s="83"/>
      <c r="FIY548" s="57"/>
      <c r="FIZ548" s="56"/>
      <c r="FJA548" s="59"/>
      <c r="FJB548" s="60"/>
      <c r="FJC548" s="61"/>
      <c r="FJD548" s="83"/>
      <c r="FJE548" s="57"/>
      <c r="FJF548" s="56"/>
      <c r="FJG548" s="59"/>
      <c r="FJH548" s="60"/>
      <c r="FJI548" s="61"/>
      <c r="FJJ548" s="83"/>
      <c r="FJK548" s="57"/>
      <c r="FJL548" s="56"/>
      <c r="FJM548" s="59"/>
      <c r="FJN548" s="60"/>
      <c r="FJO548" s="61"/>
      <c r="FJP548" s="83"/>
      <c r="FJQ548" s="57"/>
      <c r="FJR548" s="56"/>
      <c r="FJS548" s="59"/>
      <c r="FJT548" s="60"/>
      <c r="FJU548" s="61"/>
      <c r="FJV548" s="83"/>
      <c r="FJW548" s="57"/>
      <c r="FJX548" s="56"/>
      <c r="FJY548" s="59"/>
      <c r="FJZ548" s="60"/>
      <c r="FKA548" s="61"/>
      <c r="FKB548" s="83"/>
      <c r="FKC548" s="57"/>
      <c r="FKD548" s="56"/>
      <c r="FKE548" s="59"/>
      <c r="FKF548" s="60"/>
      <c r="FKG548" s="61"/>
      <c r="FKH548" s="83"/>
      <c r="FKI548" s="57"/>
      <c r="FKJ548" s="56"/>
      <c r="FKK548" s="59"/>
      <c r="FKL548" s="60"/>
      <c r="FKM548" s="61"/>
      <c r="FKN548" s="83"/>
      <c r="FKO548" s="57"/>
      <c r="FKP548" s="56"/>
      <c r="FKQ548" s="59"/>
      <c r="FKR548" s="60"/>
      <c r="FKS548" s="61"/>
      <c r="FKT548" s="83"/>
      <c r="FKU548" s="57"/>
      <c r="FKV548" s="56"/>
      <c r="FKW548" s="59"/>
      <c r="FKX548" s="60"/>
      <c r="FKY548" s="61"/>
      <c r="FKZ548" s="83"/>
      <c r="FLA548" s="57"/>
      <c r="FLB548" s="56"/>
      <c r="FLC548" s="59"/>
      <c r="FLD548" s="60"/>
      <c r="FLE548" s="61"/>
      <c r="FLF548" s="83"/>
      <c r="FLG548" s="57"/>
      <c r="FLH548" s="56"/>
      <c r="FLI548" s="59"/>
      <c r="FLJ548" s="60"/>
      <c r="FLK548" s="61"/>
      <c r="FLL548" s="83"/>
      <c r="FLM548" s="57"/>
      <c r="FLN548" s="56"/>
      <c r="FLO548" s="59"/>
      <c r="FLP548" s="60"/>
      <c r="FLQ548" s="61"/>
      <c r="FLR548" s="83"/>
      <c r="FLS548" s="57"/>
      <c r="FLT548" s="56"/>
      <c r="FLU548" s="59"/>
      <c r="FLV548" s="60"/>
      <c r="FLW548" s="61"/>
      <c r="FLX548" s="83"/>
      <c r="FLY548" s="57"/>
      <c r="FLZ548" s="56"/>
      <c r="FMA548" s="59"/>
      <c r="FMB548" s="60"/>
      <c r="FMC548" s="61"/>
      <c r="FMD548" s="83"/>
      <c r="FME548" s="57"/>
      <c r="FMF548" s="56"/>
      <c r="FMG548" s="59"/>
      <c r="FMH548" s="60"/>
      <c r="FMI548" s="61"/>
      <c r="FMJ548" s="83"/>
      <c r="FMK548" s="57"/>
      <c r="FML548" s="56"/>
      <c r="FMM548" s="59"/>
      <c r="FMN548" s="60"/>
      <c r="FMO548" s="61"/>
      <c r="FMP548" s="83"/>
      <c r="FMQ548" s="57"/>
      <c r="FMR548" s="56"/>
      <c r="FMS548" s="59"/>
      <c r="FMT548" s="60"/>
      <c r="FMU548" s="61"/>
      <c r="FMV548" s="83"/>
      <c r="FMW548" s="57"/>
      <c r="FMX548" s="56"/>
      <c r="FMY548" s="59"/>
      <c r="FMZ548" s="60"/>
      <c r="FNA548" s="61"/>
      <c r="FNB548" s="83"/>
      <c r="FNC548" s="57"/>
      <c r="FND548" s="56"/>
      <c r="FNE548" s="59"/>
      <c r="FNF548" s="60"/>
      <c r="FNG548" s="61"/>
      <c r="FNH548" s="83"/>
      <c r="FNI548" s="57"/>
      <c r="FNJ548" s="56"/>
      <c r="FNK548" s="59"/>
      <c r="FNL548" s="60"/>
      <c r="FNM548" s="61"/>
      <c r="FNN548" s="83"/>
      <c r="FNO548" s="57"/>
      <c r="FNP548" s="56"/>
      <c r="FNQ548" s="59"/>
      <c r="FNR548" s="60"/>
      <c r="FNS548" s="61"/>
      <c r="FNT548" s="83"/>
      <c r="FNU548" s="57"/>
      <c r="FNV548" s="56"/>
      <c r="FNW548" s="59"/>
      <c r="FNX548" s="60"/>
      <c r="FNY548" s="61"/>
      <c r="FNZ548" s="83"/>
      <c r="FOA548" s="57"/>
      <c r="FOB548" s="56"/>
      <c r="FOC548" s="59"/>
      <c r="FOD548" s="60"/>
      <c r="FOE548" s="61"/>
      <c r="FOF548" s="83"/>
      <c r="FOG548" s="57"/>
      <c r="FOH548" s="56"/>
      <c r="FOI548" s="59"/>
      <c r="FOJ548" s="60"/>
      <c r="FOK548" s="61"/>
      <c r="FOL548" s="83"/>
      <c r="FOM548" s="57"/>
      <c r="FON548" s="56"/>
      <c r="FOO548" s="59"/>
      <c r="FOP548" s="60"/>
      <c r="FOQ548" s="61"/>
      <c r="FOR548" s="83"/>
      <c r="FOS548" s="57"/>
      <c r="FOT548" s="56"/>
      <c r="FOU548" s="59"/>
      <c r="FOV548" s="60"/>
      <c r="FOW548" s="61"/>
      <c r="FOX548" s="83"/>
      <c r="FOY548" s="57"/>
      <c r="FOZ548" s="56"/>
      <c r="FPA548" s="59"/>
      <c r="FPB548" s="60"/>
      <c r="FPC548" s="61"/>
      <c r="FPD548" s="83"/>
      <c r="FPE548" s="57"/>
      <c r="FPF548" s="56"/>
      <c r="FPG548" s="59"/>
      <c r="FPH548" s="60"/>
      <c r="FPI548" s="61"/>
      <c r="FPJ548" s="83"/>
      <c r="FPK548" s="57"/>
      <c r="FPL548" s="56"/>
      <c r="FPM548" s="59"/>
      <c r="FPN548" s="60"/>
      <c r="FPO548" s="61"/>
      <c r="FPP548" s="83"/>
      <c r="FPQ548" s="57"/>
      <c r="FPR548" s="56"/>
      <c r="FPS548" s="59"/>
      <c r="FPT548" s="60"/>
      <c r="FPU548" s="61"/>
      <c r="FPV548" s="83"/>
      <c r="FPW548" s="57"/>
      <c r="FPX548" s="56"/>
      <c r="FPY548" s="59"/>
      <c r="FPZ548" s="60"/>
      <c r="FQA548" s="61"/>
      <c r="FQB548" s="83"/>
      <c r="FQC548" s="57"/>
      <c r="FQD548" s="56"/>
      <c r="FQE548" s="59"/>
      <c r="FQF548" s="60"/>
      <c r="FQG548" s="61"/>
      <c r="FQH548" s="83"/>
      <c r="FQI548" s="57"/>
      <c r="FQJ548" s="56"/>
      <c r="FQK548" s="59"/>
      <c r="FQL548" s="60"/>
      <c r="FQM548" s="61"/>
      <c r="FQN548" s="83"/>
      <c r="FQO548" s="57"/>
      <c r="FQP548" s="56"/>
      <c r="FQQ548" s="59"/>
      <c r="FQR548" s="60"/>
      <c r="FQS548" s="61"/>
      <c r="FQT548" s="83"/>
      <c r="FQU548" s="57"/>
      <c r="FQV548" s="56"/>
      <c r="FQW548" s="59"/>
      <c r="FQX548" s="60"/>
      <c r="FQY548" s="61"/>
      <c r="FQZ548" s="83"/>
      <c r="FRA548" s="57"/>
      <c r="FRB548" s="56"/>
      <c r="FRC548" s="59"/>
      <c r="FRD548" s="60"/>
      <c r="FRE548" s="61"/>
      <c r="FRF548" s="83"/>
      <c r="FRG548" s="57"/>
      <c r="FRH548" s="56"/>
      <c r="FRI548" s="59"/>
      <c r="FRJ548" s="60"/>
      <c r="FRK548" s="61"/>
      <c r="FRL548" s="83"/>
      <c r="FRM548" s="57"/>
      <c r="FRN548" s="56"/>
      <c r="FRO548" s="59"/>
      <c r="FRP548" s="60"/>
      <c r="FRQ548" s="61"/>
      <c r="FRR548" s="83"/>
      <c r="FRS548" s="57"/>
      <c r="FRT548" s="56"/>
      <c r="FRU548" s="59"/>
      <c r="FRV548" s="60"/>
      <c r="FRW548" s="61"/>
      <c r="FRX548" s="83"/>
      <c r="FRY548" s="57"/>
      <c r="FRZ548" s="56"/>
      <c r="FSA548" s="59"/>
      <c r="FSB548" s="60"/>
      <c r="FSC548" s="61"/>
      <c r="FSD548" s="83"/>
      <c r="FSE548" s="57"/>
      <c r="FSF548" s="56"/>
      <c r="FSG548" s="59"/>
      <c r="FSH548" s="60"/>
      <c r="FSI548" s="61"/>
      <c r="FSJ548" s="83"/>
      <c r="FSK548" s="57"/>
      <c r="FSL548" s="56"/>
      <c r="FSM548" s="59"/>
      <c r="FSN548" s="60"/>
      <c r="FSO548" s="61"/>
      <c r="FSP548" s="83"/>
      <c r="FSQ548" s="57"/>
      <c r="FSR548" s="56"/>
      <c r="FSS548" s="59"/>
      <c r="FST548" s="60"/>
      <c r="FSU548" s="61"/>
      <c r="FSV548" s="83"/>
      <c r="FSW548" s="57"/>
      <c r="FSX548" s="56"/>
      <c r="FSY548" s="59"/>
      <c r="FSZ548" s="60"/>
      <c r="FTA548" s="61"/>
      <c r="FTB548" s="83"/>
      <c r="FTC548" s="57"/>
      <c r="FTD548" s="56"/>
      <c r="FTE548" s="59"/>
      <c r="FTF548" s="60"/>
      <c r="FTG548" s="61"/>
      <c r="FTH548" s="83"/>
      <c r="FTI548" s="57"/>
      <c r="FTJ548" s="56"/>
      <c r="FTK548" s="59"/>
      <c r="FTL548" s="60"/>
      <c r="FTM548" s="61"/>
      <c r="FTN548" s="83"/>
      <c r="FTO548" s="57"/>
      <c r="FTP548" s="56"/>
      <c r="FTQ548" s="59"/>
      <c r="FTR548" s="60"/>
      <c r="FTS548" s="61"/>
      <c r="FTT548" s="83"/>
      <c r="FTU548" s="57"/>
      <c r="FTV548" s="56"/>
      <c r="FTW548" s="59"/>
      <c r="FTX548" s="60"/>
      <c r="FTY548" s="61"/>
      <c r="FTZ548" s="83"/>
      <c r="FUA548" s="57"/>
      <c r="FUB548" s="56"/>
      <c r="FUC548" s="59"/>
      <c r="FUD548" s="60"/>
      <c r="FUE548" s="61"/>
      <c r="FUF548" s="83"/>
      <c r="FUG548" s="57"/>
      <c r="FUH548" s="56"/>
      <c r="FUI548" s="59"/>
      <c r="FUJ548" s="60"/>
      <c r="FUK548" s="61"/>
      <c r="FUL548" s="83"/>
      <c r="FUM548" s="57"/>
      <c r="FUN548" s="56"/>
      <c r="FUO548" s="59"/>
      <c r="FUP548" s="60"/>
      <c r="FUQ548" s="61"/>
      <c r="FUR548" s="83"/>
      <c r="FUS548" s="57"/>
      <c r="FUT548" s="56"/>
      <c r="FUU548" s="59"/>
      <c r="FUV548" s="60"/>
      <c r="FUW548" s="61"/>
      <c r="FUX548" s="83"/>
      <c r="FUY548" s="57"/>
      <c r="FUZ548" s="56"/>
      <c r="FVA548" s="59"/>
      <c r="FVB548" s="60"/>
      <c r="FVC548" s="61"/>
      <c r="FVD548" s="83"/>
      <c r="FVE548" s="57"/>
      <c r="FVF548" s="56"/>
      <c r="FVG548" s="59"/>
      <c r="FVH548" s="60"/>
      <c r="FVI548" s="61"/>
      <c r="FVJ548" s="83"/>
      <c r="FVK548" s="57"/>
      <c r="FVL548" s="56"/>
      <c r="FVM548" s="59"/>
      <c r="FVN548" s="60"/>
      <c r="FVO548" s="61"/>
      <c r="FVP548" s="83"/>
      <c r="FVQ548" s="57"/>
      <c r="FVR548" s="56"/>
      <c r="FVS548" s="59"/>
      <c r="FVT548" s="60"/>
      <c r="FVU548" s="61"/>
      <c r="FVV548" s="83"/>
      <c r="FVW548" s="57"/>
      <c r="FVX548" s="56"/>
      <c r="FVY548" s="59"/>
      <c r="FVZ548" s="60"/>
      <c r="FWA548" s="61"/>
      <c r="FWB548" s="83"/>
      <c r="FWC548" s="57"/>
      <c r="FWD548" s="56"/>
      <c r="FWE548" s="59"/>
      <c r="FWF548" s="60"/>
      <c r="FWG548" s="61"/>
      <c r="FWH548" s="83"/>
      <c r="FWI548" s="57"/>
      <c r="FWJ548" s="56"/>
      <c r="FWK548" s="59"/>
      <c r="FWL548" s="60"/>
      <c r="FWM548" s="61"/>
      <c r="FWN548" s="83"/>
      <c r="FWO548" s="57"/>
      <c r="FWP548" s="56"/>
      <c r="FWQ548" s="59"/>
      <c r="FWR548" s="60"/>
      <c r="FWS548" s="61"/>
      <c r="FWT548" s="83"/>
      <c r="FWU548" s="57"/>
      <c r="FWV548" s="56"/>
      <c r="FWW548" s="59"/>
      <c r="FWX548" s="60"/>
      <c r="FWY548" s="61"/>
      <c r="FWZ548" s="83"/>
      <c r="FXA548" s="57"/>
      <c r="FXB548" s="56"/>
      <c r="FXC548" s="59"/>
      <c r="FXD548" s="60"/>
      <c r="FXE548" s="61"/>
      <c r="FXF548" s="83"/>
      <c r="FXG548" s="57"/>
      <c r="FXH548" s="56"/>
      <c r="FXI548" s="59"/>
      <c r="FXJ548" s="60"/>
      <c r="FXK548" s="61"/>
      <c r="FXL548" s="83"/>
      <c r="FXM548" s="57"/>
      <c r="FXN548" s="56"/>
      <c r="FXO548" s="59"/>
      <c r="FXP548" s="60"/>
      <c r="FXQ548" s="61"/>
      <c r="FXR548" s="83"/>
      <c r="FXS548" s="57"/>
      <c r="FXT548" s="56"/>
      <c r="FXU548" s="59"/>
      <c r="FXV548" s="60"/>
      <c r="FXW548" s="61"/>
      <c r="FXX548" s="83"/>
      <c r="FXY548" s="57"/>
      <c r="FXZ548" s="56"/>
      <c r="FYA548" s="59"/>
      <c r="FYB548" s="60"/>
      <c r="FYC548" s="61"/>
      <c r="FYD548" s="83"/>
      <c r="FYE548" s="57"/>
      <c r="FYF548" s="56"/>
      <c r="FYG548" s="59"/>
      <c r="FYH548" s="60"/>
      <c r="FYI548" s="61"/>
      <c r="FYJ548" s="83"/>
      <c r="FYK548" s="57"/>
      <c r="FYL548" s="56"/>
      <c r="FYM548" s="59"/>
      <c r="FYN548" s="60"/>
      <c r="FYO548" s="61"/>
      <c r="FYP548" s="83"/>
      <c r="FYQ548" s="57"/>
      <c r="FYR548" s="56"/>
      <c r="FYS548" s="59"/>
      <c r="FYT548" s="60"/>
      <c r="FYU548" s="61"/>
      <c r="FYV548" s="83"/>
      <c r="FYW548" s="57"/>
      <c r="FYX548" s="56"/>
      <c r="FYY548" s="59"/>
      <c r="FYZ548" s="60"/>
      <c r="FZA548" s="61"/>
      <c r="FZB548" s="83"/>
      <c r="FZC548" s="57"/>
      <c r="FZD548" s="56"/>
      <c r="FZE548" s="59"/>
      <c r="FZF548" s="60"/>
      <c r="FZG548" s="61"/>
      <c r="FZH548" s="83"/>
      <c r="FZI548" s="57"/>
      <c r="FZJ548" s="56"/>
      <c r="FZK548" s="59"/>
      <c r="FZL548" s="60"/>
      <c r="FZM548" s="61"/>
      <c r="FZN548" s="83"/>
      <c r="FZO548" s="57"/>
      <c r="FZP548" s="56"/>
      <c r="FZQ548" s="59"/>
      <c r="FZR548" s="60"/>
      <c r="FZS548" s="61"/>
      <c r="FZT548" s="83"/>
      <c r="FZU548" s="57"/>
      <c r="FZV548" s="56"/>
      <c r="FZW548" s="59"/>
      <c r="FZX548" s="60"/>
      <c r="FZY548" s="61"/>
      <c r="FZZ548" s="83"/>
      <c r="GAA548" s="57"/>
      <c r="GAB548" s="56"/>
      <c r="GAC548" s="59"/>
      <c r="GAD548" s="60"/>
      <c r="GAE548" s="61"/>
      <c r="GAF548" s="83"/>
      <c r="GAG548" s="57"/>
      <c r="GAH548" s="56"/>
      <c r="GAI548" s="59"/>
      <c r="GAJ548" s="60"/>
      <c r="GAK548" s="61"/>
      <c r="GAL548" s="83"/>
      <c r="GAM548" s="57"/>
      <c r="GAN548" s="56"/>
      <c r="GAO548" s="59"/>
      <c r="GAP548" s="60"/>
      <c r="GAQ548" s="61"/>
      <c r="GAR548" s="83"/>
      <c r="GAS548" s="57"/>
      <c r="GAT548" s="56"/>
      <c r="GAU548" s="59"/>
      <c r="GAV548" s="60"/>
      <c r="GAW548" s="61"/>
      <c r="GAX548" s="83"/>
      <c r="GAY548" s="57"/>
      <c r="GAZ548" s="56"/>
      <c r="GBA548" s="59"/>
      <c r="GBB548" s="60"/>
      <c r="GBC548" s="61"/>
      <c r="GBD548" s="83"/>
      <c r="GBE548" s="57"/>
      <c r="GBF548" s="56"/>
      <c r="GBG548" s="59"/>
      <c r="GBH548" s="60"/>
      <c r="GBI548" s="61"/>
      <c r="GBJ548" s="83"/>
      <c r="GBK548" s="57"/>
      <c r="GBL548" s="56"/>
      <c r="GBM548" s="59"/>
      <c r="GBN548" s="60"/>
      <c r="GBO548" s="61"/>
      <c r="GBP548" s="83"/>
      <c r="GBQ548" s="57"/>
      <c r="GBR548" s="56"/>
      <c r="GBS548" s="59"/>
      <c r="GBT548" s="60"/>
      <c r="GBU548" s="61"/>
      <c r="GBV548" s="83"/>
      <c r="GBW548" s="57"/>
      <c r="GBX548" s="56"/>
      <c r="GBY548" s="59"/>
      <c r="GBZ548" s="60"/>
      <c r="GCA548" s="61"/>
      <c r="GCB548" s="83"/>
      <c r="GCC548" s="57"/>
      <c r="GCD548" s="56"/>
      <c r="GCE548" s="59"/>
      <c r="GCF548" s="60"/>
      <c r="GCG548" s="61"/>
      <c r="GCH548" s="83"/>
      <c r="GCI548" s="57"/>
      <c r="GCJ548" s="56"/>
      <c r="GCK548" s="59"/>
      <c r="GCL548" s="60"/>
      <c r="GCM548" s="61"/>
      <c r="GCN548" s="83"/>
      <c r="GCO548" s="57"/>
      <c r="GCP548" s="56"/>
      <c r="GCQ548" s="59"/>
      <c r="GCR548" s="60"/>
      <c r="GCS548" s="61"/>
      <c r="GCT548" s="83"/>
      <c r="GCU548" s="57"/>
      <c r="GCV548" s="56"/>
      <c r="GCW548" s="59"/>
      <c r="GCX548" s="60"/>
      <c r="GCY548" s="61"/>
      <c r="GCZ548" s="83"/>
      <c r="GDA548" s="57"/>
      <c r="GDB548" s="56"/>
      <c r="GDC548" s="59"/>
      <c r="GDD548" s="60"/>
      <c r="GDE548" s="61"/>
      <c r="GDF548" s="83"/>
      <c r="GDG548" s="57"/>
      <c r="GDH548" s="56"/>
      <c r="GDI548" s="59"/>
      <c r="GDJ548" s="60"/>
      <c r="GDK548" s="61"/>
      <c r="GDL548" s="83"/>
      <c r="GDM548" s="57"/>
      <c r="GDN548" s="56"/>
      <c r="GDO548" s="59"/>
      <c r="GDP548" s="60"/>
      <c r="GDQ548" s="61"/>
      <c r="GDR548" s="83"/>
      <c r="GDS548" s="57"/>
      <c r="GDT548" s="56"/>
      <c r="GDU548" s="59"/>
      <c r="GDV548" s="60"/>
      <c r="GDW548" s="61"/>
      <c r="GDX548" s="83"/>
      <c r="GDY548" s="57"/>
      <c r="GDZ548" s="56"/>
      <c r="GEA548" s="59"/>
      <c r="GEB548" s="60"/>
      <c r="GEC548" s="61"/>
      <c r="GED548" s="83"/>
      <c r="GEE548" s="57"/>
      <c r="GEF548" s="56"/>
      <c r="GEG548" s="59"/>
      <c r="GEH548" s="60"/>
      <c r="GEI548" s="61"/>
      <c r="GEJ548" s="83"/>
      <c r="GEK548" s="57"/>
      <c r="GEL548" s="56"/>
      <c r="GEM548" s="59"/>
      <c r="GEN548" s="60"/>
      <c r="GEO548" s="61"/>
      <c r="GEP548" s="83"/>
      <c r="GEQ548" s="57"/>
      <c r="GER548" s="56"/>
      <c r="GES548" s="59"/>
      <c r="GET548" s="60"/>
      <c r="GEU548" s="61"/>
      <c r="GEV548" s="83"/>
      <c r="GEW548" s="57"/>
      <c r="GEX548" s="56"/>
      <c r="GEY548" s="59"/>
      <c r="GEZ548" s="60"/>
      <c r="GFA548" s="61"/>
      <c r="GFB548" s="83"/>
      <c r="GFC548" s="57"/>
      <c r="GFD548" s="56"/>
      <c r="GFE548" s="59"/>
      <c r="GFF548" s="60"/>
      <c r="GFG548" s="61"/>
      <c r="GFH548" s="83"/>
      <c r="GFI548" s="57"/>
      <c r="GFJ548" s="56"/>
      <c r="GFK548" s="59"/>
      <c r="GFL548" s="60"/>
      <c r="GFM548" s="61"/>
      <c r="GFN548" s="83"/>
      <c r="GFO548" s="57"/>
      <c r="GFP548" s="56"/>
      <c r="GFQ548" s="59"/>
      <c r="GFR548" s="60"/>
      <c r="GFS548" s="61"/>
      <c r="GFT548" s="83"/>
      <c r="GFU548" s="57"/>
      <c r="GFV548" s="56"/>
      <c r="GFW548" s="59"/>
      <c r="GFX548" s="60"/>
      <c r="GFY548" s="61"/>
      <c r="GFZ548" s="83"/>
      <c r="GGA548" s="57"/>
      <c r="GGB548" s="56"/>
      <c r="GGC548" s="59"/>
      <c r="GGD548" s="60"/>
      <c r="GGE548" s="61"/>
      <c r="GGF548" s="83"/>
      <c r="GGG548" s="57"/>
      <c r="GGH548" s="56"/>
      <c r="GGI548" s="59"/>
      <c r="GGJ548" s="60"/>
      <c r="GGK548" s="61"/>
      <c r="GGL548" s="83"/>
      <c r="GGM548" s="57"/>
      <c r="GGN548" s="56"/>
      <c r="GGO548" s="59"/>
      <c r="GGP548" s="60"/>
      <c r="GGQ548" s="61"/>
      <c r="GGR548" s="83"/>
      <c r="GGS548" s="57"/>
      <c r="GGT548" s="56"/>
      <c r="GGU548" s="59"/>
      <c r="GGV548" s="60"/>
      <c r="GGW548" s="61"/>
      <c r="GGX548" s="83"/>
      <c r="GGY548" s="57"/>
      <c r="GGZ548" s="56"/>
      <c r="GHA548" s="59"/>
      <c r="GHB548" s="60"/>
      <c r="GHC548" s="61"/>
      <c r="GHD548" s="83"/>
      <c r="GHE548" s="57"/>
      <c r="GHF548" s="56"/>
      <c r="GHG548" s="59"/>
      <c r="GHH548" s="60"/>
      <c r="GHI548" s="61"/>
      <c r="GHJ548" s="83"/>
      <c r="GHK548" s="57"/>
      <c r="GHL548" s="56"/>
      <c r="GHM548" s="59"/>
      <c r="GHN548" s="60"/>
      <c r="GHO548" s="61"/>
      <c r="GHP548" s="83"/>
      <c r="GHQ548" s="57"/>
      <c r="GHR548" s="56"/>
      <c r="GHS548" s="59"/>
      <c r="GHT548" s="60"/>
      <c r="GHU548" s="61"/>
      <c r="GHV548" s="83"/>
      <c r="GHW548" s="57"/>
      <c r="GHX548" s="56"/>
      <c r="GHY548" s="59"/>
      <c r="GHZ548" s="60"/>
      <c r="GIA548" s="61"/>
      <c r="GIB548" s="83"/>
      <c r="GIC548" s="57"/>
      <c r="GID548" s="56"/>
      <c r="GIE548" s="59"/>
      <c r="GIF548" s="60"/>
      <c r="GIG548" s="61"/>
      <c r="GIH548" s="83"/>
      <c r="GII548" s="57"/>
      <c r="GIJ548" s="56"/>
      <c r="GIK548" s="59"/>
      <c r="GIL548" s="60"/>
      <c r="GIM548" s="61"/>
      <c r="GIN548" s="83"/>
      <c r="GIO548" s="57"/>
      <c r="GIP548" s="56"/>
      <c r="GIQ548" s="59"/>
      <c r="GIR548" s="60"/>
      <c r="GIS548" s="61"/>
      <c r="GIT548" s="83"/>
      <c r="GIU548" s="57"/>
      <c r="GIV548" s="56"/>
      <c r="GIW548" s="59"/>
      <c r="GIX548" s="60"/>
      <c r="GIY548" s="61"/>
      <c r="GIZ548" s="83"/>
      <c r="GJA548" s="57"/>
      <c r="GJB548" s="56"/>
      <c r="GJC548" s="59"/>
      <c r="GJD548" s="60"/>
      <c r="GJE548" s="61"/>
      <c r="GJF548" s="83"/>
      <c r="GJG548" s="57"/>
      <c r="GJH548" s="56"/>
      <c r="GJI548" s="59"/>
      <c r="GJJ548" s="60"/>
      <c r="GJK548" s="61"/>
      <c r="GJL548" s="83"/>
      <c r="GJM548" s="57"/>
      <c r="GJN548" s="56"/>
      <c r="GJO548" s="59"/>
      <c r="GJP548" s="60"/>
      <c r="GJQ548" s="61"/>
      <c r="GJR548" s="83"/>
      <c r="GJS548" s="57"/>
      <c r="GJT548" s="56"/>
      <c r="GJU548" s="59"/>
      <c r="GJV548" s="60"/>
      <c r="GJW548" s="61"/>
      <c r="GJX548" s="83"/>
      <c r="GJY548" s="57"/>
      <c r="GJZ548" s="56"/>
      <c r="GKA548" s="59"/>
      <c r="GKB548" s="60"/>
      <c r="GKC548" s="61"/>
      <c r="GKD548" s="83"/>
      <c r="GKE548" s="57"/>
      <c r="GKF548" s="56"/>
      <c r="GKG548" s="59"/>
      <c r="GKH548" s="60"/>
      <c r="GKI548" s="61"/>
      <c r="GKJ548" s="83"/>
      <c r="GKK548" s="57"/>
      <c r="GKL548" s="56"/>
      <c r="GKM548" s="59"/>
      <c r="GKN548" s="60"/>
      <c r="GKO548" s="61"/>
      <c r="GKP548" s="83"/>
      <c r="GKQ548" s="57"/>
      <c r="GKR548" s="56"/>
      <c r="GKS548" s="59"/>
      <c r="GKT548" s="60"/>
      <c r="GKU548" s="61"/>
      <c r="GKV548" s="83"/>
      <c r="GKW548" s="57"/>
      <c r="GKX548" s="56"/>
      <c r="GKY548" s="59"/>
      <c r="GKZ548" s="60"/>
      <c r="GLA548" s="61"/>
      <c r="GLB548" s="83"/>
      <c r="GLC548" s="57"/>
      <c r="GLD548" s="56"/>
      <c r="GLE548" s="59"/>
      <c r="GLF548" s="60"/>
      <c r="GLG548" s="61"/>
      <c r="GLH548" s="83"/>
      <c r="GLI548" s="57"/>
      <c r="GLJ548" s="56"/>
      <c r="GLK548" s="59"/>
      <c r="GLL548" s="60"/>
      <c r="GLM548" s="61"/>
      <c r="GLN548" s="83"/>
      <c r="GLO548" s="57"/>
      <c r="GLP548" s="56"/>
      <c r="GLQ548" s="59"/>
      <c r="GLR548" s="60"/>
      <c r="GLS548" s="61"/>
      <c r="GLT548" s="83"/>
      <c r="GLU548" s="57"/>
      <c r="GLV548" s="56"/>
      <c r="GLW548" s="59"/>
      <c r="GLX548" s="60"/>
      <c r="GLY548" s="61"/>
      <c r="GLZ548" s="83"/>
      <c r="GMA548" s="57"/>
      <c r="GMB548" s="56"/>
      <c r="GMC548" s="59"/>
      <c r="GMD548" s="60"/>
      <c r="GME548" s="61"/>
      <c r="GMF548" s="83"/>
      <c r="GMG548" s="57"/>
      <c r="GMH548" s="56"/>
      <c r="GMI548" s="59"/>
      <c r="GMJ548" s="60"/>
      <c r="GMK548" s="61"/>
      <c r="GML548" s="83"/>
      <c r="GMM548" s="57"/>
      <c r="GMN548" s="56"/>
      <c r="GMO548" s="59"/>
      <c r="GMP548" s="60"/>
      <c r="GMQ548" s="61"/>
      <c r="GMR548" s="83"/>
      <c r="GMS548" s="57"/>
      <c r="GMT548" s="56"/>
      <c r="GMU548" s="59"/>
      <c r="GMV548" s="60"/>
      <c r="GMW548" s="61"/>
      <c r="GMX548" s="83"/>
      <c r="GMY548" s="57"/>
      <c r="GMZ548" s="56"/>
      <c r="GNA548" s="59"/>
      <c r="GNB548" s="60"/>
      <c r="GNC548" s="61"/>
      <c r="GND548" s="83"/>
      <c r="GNE548" s="57"/>
      <c r="GNF548" s="56"/>
      <c r="GNG548" s="59"/>
      <c r="GNH548" s="60"/>
      <c r="GNI548" s="61"/>
      <c r="GNJ548" s="83"/>
      <c r="GNK548" s="57"/>
      <c r="GNL548" s="56"/>
      <c r="GNM548" s="59"/>
      <c r="GNN548" s="60"/>
      <c r="GNO548" s="61"/>
      <c r="GNP548" s="83"/>
      <c r="GNQ548" s="57"/>
      <c r="GNR548" s="56"/>
      <c r="GNS548" s="59"/>
      <c r="GNT548" s="60"/>
      <c r="GNU548" s="61"/>
      <c r="GNV548" s="83"/>
      <c r="GNW548" s="57"/>
      <c r="GNX548" s="56"/>
      <c r="GNY548" s="59"/>
      <c r="GNZ548" s="60"/>
      <c r="GOA548" s="61"/>
      <c r="GOB548" s="83"/>
      <c r="GOC548" s="57"/>
      <c r="GOD548" s="56"/>
      <c r="GOE548" s="59"/>
      <c r="GOF548" s="60"/>
      <c r="GOG548" s="61"/>
      <c r="GOH548" s="83"/>
      <c r="GOI548" s="57"/>
      <c r="GOJ548" s="56"/>
      <c r="GOK548" s="59"/>
      <c r="GOL548" s="60"/>
      <c r="GOM548" s="61"/>
      <c r="GON548" s="83"/>
      <c r="GOO548" s="57"/>
      <c r="GOP548" s="56"/>
      <c r="GOQ548" s="59"/>
      <c r="GOR548" s="60"/>
      <c r="GOS548" s="61"/>
      <c r="GOT548" s="83"/>
      <c r="GOU548" s="57"/>
      <c r="GOV548" s="56"/>
      <c r="GOW548" s="59"/>
      <c r="GOX548" s="60"/>
      <c r="GOY548" s="61"/>
      <c r="GOZ548" s="83"/>
      <c r="GPA548" s="57"/>
      <c r="GPB548" s="56"/>
      <c r="GPC548" s="59"/>
      <c r="GPD548" s="60"/>
      <c r="GPE548" s="61"/>
      <c r="GPF548" s="83"/>
      <c r="GPG548" s="57"/>
      <c r="GPH548" s="56"/>
      <c r="GPI548" s="59"/>
      <c r="GPJ548" s="60"/>
      <c r="GPK548" s="61"/>
      <c r="GPL548" s="83"/>
      <c r="GPM548" s="57"/>
      <c r="GPN548" s="56"/>
      <c r="GPO548" s="59"/>
      <c r="GPP548" s="60"/>
      <c r="GPQ548" s="61"/>
      <c r="GPR548" s="83"/>
      <c r="GPS548" s="57"/>
      <c r="GPT548" s="56"/>
      <c r="GPU548" s="59"/>
      <c r="GPV548" s="60"/>
      <c r="GPW548" s="61"/>
      <c r="GPX548" s="83"/>
      <c r="GPY548" s="57"/>
      <c r="GPZ548" s="56"/>
      <c r="GQA548" s="59"/>
      <c r="GQB548" s="60"/>
      <c r="GQC548" s="61"/>
      <c r="GQD548" s="83"/>
      <c r="GQE548" s="57"/>
      <c r="GQF548" s="56"/>
      <c r="GQG548" s="59"/>
      <c r="GQH548" s="60"/>
      <c r="GQI548" s="61"/>
      <c r="GQJ548" s="83"/>
      <c r="GQK548" s="57"/>
      <c r="GQL548" s="56"/>
      <c r="GQM548" s="59"/>
      <c r="GQN548" s="60"/>
      <c r="GQO548" s="61"/>
      <c r="GQP548" s="83"/>
      <c r="GQQ548" s="57"/>
      <c r="GQR548" s="56"/>
      <c r="GQS548" s="59"/>
      <c r="GQT548" s="60"/>
      <c r="GQU548" s="61"/>
      <c r="GQV548" s="83"/>
      <c r="GQW548" s="57"/>
      <c r="GQX548" s="56"/>
      <c r="GQY548" s="59"/>
      <c r="GQZ548" s="60"/>
      <c r="GRA548" s="61"/>
      <c r="GRB548" s="83"/>
      <c r="GRC548" s="57"/>
      <c r="GRD548" s="56"/>
      <c r="GRE548" s="59"/>
      <c r="GRF548" s="60"/>
      <c r="GRG548" s="61"/>
      <c r="GRH548" s="83"/>
      <c r="GRI548" s="57"/>
      <c r="GRJ548" s="56"/>
      <c r="GRK548" s="59"/>
      <c r="GRL548" s="60"/>
      <c r="GRM548" s="61"/>
      <c r="GRN548" s="83"/>
      <c r="GRO548" s="57"/>
      <c r="GRP548" s="56"/>
      <c r="GRQ548" s="59"/>
      <c r="GRR548" s="60"/>
      <c r="GRS548" s="61"/>
      <c r="GRT548" s="83"/>
      <c r="GRU548" s="57"/>
      <c r="GRV548" s="56"/>
      <c r="GRW548" s="59"/>
      <c r="GRX548" s="60"/>
      <c r="GRY548" s="61"/>
      <c r="GRZ548" s="83"/>
      <c r="GSA548" s="57"/>
      <c r="GSB548" s="56"/>
      <c r="GSC548" s="59"/>
      <c r="GSD548" s="60"/>
      <c r="GSE548" s="61"/>
      <c r="GSF548" s="83"/>
      <c r="GSG548" s="57"/>
      <c r="GSH548" s="56"/>
      <c r="GSI548" s="59"/>
      <c r="GSJ548" s="60"/>
      <c r="GSK548" s="61"/>
      <c r="GSL548" s="83"/>
      <c r="GSM548" s="57"/>
      <c r="GSN548" s="56"/>
      <c r="GSO548" s="59"/>
      <c r="GSP548" s="60"/>
      <c r="GSQ548" s="61"/>
      <c r="GSR548" s="83"/>
      <c r="GSS548" s="57"/>
      <c r="GST548" s="56"/>
      <c r="GSU548" s="59"/>
      <c r="GSV548" s="60"/>
      <c r="GSW548" s="61"/>
      <c r="GSX548" s="83"/>
      <c r="GSY548" s="57"/>
      <c r="GSZ548" s="56"/>
      <c r="GTA548" s="59"/>
      <c r="GTB548" s="60"/>
      <c r="GTC548" s="61"/>
      <c r="GTD548" s="83"/>
      <c r="GTE548" s="57"/>
      <c r="GTF548" s="56"/>
      <c r="GTG548" s="59"/>
      <c r="GTH548" s="60"/>
      <c r="GTI548" s="61"/>
      <c r="GTJ548" s="83"/>
      <c r="GTK548" s="57"/>
      <c r="GTL548" s="56"/>
      <c r="GTM548" s="59"/>
      <c r="GTN548" s="60"/>
      <c r="GTO548" s="61"/>
      <c r="GTP548" s="83"/>
      <c r="GTQ548" s="57"/>
      <c r="GTR548" s="56"/>
      <c r="GTS548" s="59"/>
      <c r="GTT548" s="60"/>
      <c r="GTU548" s="61"/>
      <c r="GTV548" s="83"/>
      <c r="GTW548" s="57"/>
      <c r="GTX548" s="56"/>
      <c r="GTY548" s="59"/>
      <c r="GTZ548" s="60"/>
      <c r="GUA548" s="61"/>
      <c r="GUB548" s="83"/>
      <c r="GUC548" s="57"/>
      <c r="GUD548" s="56"/>
      <c r="GUE548" s="59"/>
      <c r="GUF548" s="60"/>
      <c r="GUG548" s="61"/>
      <c r="GUH548" s="83"/>
      <c r="GUI548" s="57"/>
      <c r="GUJ548" s="56"/>
      <c r="GUK548" s="59"/>
      <c r="GUL548" s="60"/>
      <c r="GUM548" s="61"/>
      <c r="GUN548" s="83"/>
      <c r="GUO548" s="57"/>
      <c r="GUP548" s="56"/>
      <c r="GUQ548" s="59"/>
      <c r="GUR548" s="60"/>
      <c r="GUS548" s="61"/>
      <c r="GUT548" s="83"/>
      <c r="GUU548" s="57"/>
      <c r="GUV548" s="56"/>
      <c r="GUW548" s="59"/>
      <c r="GUX548" s="60"/>
      <c r="GUY548" s="61"/>
      <c r="GUZ548" s="83"/>
      <c r="GVA548" s="57"/>
      <c r="GVB548" s="56"/>
      <c r="GVC548" s="59"/>
      <c r="GVD548" s="60"/>
      <c r="GVE548" s="61"/>
      <c r="GVF548" s="83"/>
      <c r="GVG548" s="57"/>
      <c r="GVH548" s="56"/>
      <c r="GVI548" s="59"/>
      <c r="GVJ548" s="60"/>
      <c r="GVK548" s="61"/>
      <c r="GVL548" s="83"/>
      <c r="GVM548" s="57"/>
      <c r="GVN548" s="56"/>
      <c r="GVO548" s="59"/>
      <c r="GVP548" s="60"/>
      <c r="GVQ548" s="61"/>
      <c r="GVR548" s="83"/>
      <c r="GVS548" s="57"/>
      <c r="GVT548" s="56"/>
      <c r="GVU548" s="59"/>
      <c r="GVV548" s="60"/>
      <c r="GVW548" s="61"/>
      <c r="GVX548" s="83"/>
      <c r="GVY548" s="57"/>
      <c r="GVZ548" s="56"/>
      <c r="GWA548" s="59"/>
      <c r="GWB548" s="60"/>
      <c r="GWC548" s="61"/>
      <c r="GWD548" s="83"/>
      <c r="GWE548" s="57"/>
      <c r="GWF548" s="56"/>
      <c r="GWG548" s="59"/>
      <c r="GWH548" s="60"/>
      <c r="GWI548" s="61"/>
      <c r="GWJ548" s="83"/>
      <c r="GWK548" s="57"/>
      <c r="GWL548" s="56"/>
      <c r="GWM548" s="59"/>
      <c r="GWN548" s="60"/>
      <c r="GWO548" s="61"/>
      <c r="GWP548" s="83"/>
      <c r="GWQ548" s="57"/>
      <c r="GWR548" s="56"/>
      <c r="GWS548" s="59"/>
      <c r="GWT548" s="60"/>
      <c r="GWU548" s="61"/>
      <c r="GWV548" s="83"/>
      <c r="GWW548" s="57"/>
      <c r="GWX548" s="56"/>
      <c r="GWY548" s="59"/>
      <c r="GWZ548" s="60"/>
      <c r="GXA548" s="61"/>
      <c r="GXB548" s="83"/>
      <c r="GXC548" s="57"/>
      <c r="GXD548" s="56"/>
      <c r="GXE548" s="59"/>
      <c r="GXF548" s="60"/>
      <c r="GXG548" s="61"/>
      <c r="GXH548" s="83"/>
      <c r="GXI548" s="57"/>
      <c r="GXJ548" s="56"/>
      <c r="GXK548" s="59"/>
      <c r="GXL548" s="60"/>
      <c r="GXM548" s="61"/>
      <c r="GXN548" s="83"/>
      <c r="GXO548" s="57"/>
      <c r="GXP548" s="56"/>
      <c r="GXQ548" s="59"/>
      <c r="GXR548" s="60"/>
      <c r="GXS548" s="61"/>
      <c r="GXT548" s="83"/>
      <c r="GXU548" s="57"/>
      <c r="GXV548" s="56"/>
      <c r="GXW548" s="59"/>
      <c r="GXX548" s="60"/>
      <c r="GXY548" s="61"/>
      <c r="GXZ548" s="83"/>
      <c r="GYA548" s="57"/>
      <c r="GYB548" s="56"/>
      <c r="GYC548" s="59"/>
      <c r="GYD548" s="60"/>
      <c r="GYE548" s="61"/>
      <c r="GYF548" s="83"/>
      <c r="GYG548" s="57"/>
      <c r="GYH548" s="56"/>
      <c r="GYI548" s="59"/>
      <c r="GYJ548" s="60"/>
      <c r="GYK548" s="61"/>
      <c r="GYL548" s="83"/>
      <c r="GYM548" s="57"/>
      <c r="GYN548" s="56"/>
      <c r="GYO548" s="59"/>
      <c r="GYP548" s="60"/>
      <c r="GYQ548" s="61"/>
      <c r="GYR548" s="83"/>
      <c r="GYS548" s="57"/>
      <c r="GYT548" s="56"/>
      <c r="GYU548" s="59"/>
      <c r="GYV548" s="60"/>
      <c r="GYW548" s="61"/>
      <c r="GYX548" s="83"/>
      <c r="GYY548" s="57"/>
      <c r="GYZ548" s="56"/>
      <c r="GZA548" s="59"/>
      <c r="GZB548" s="60"/>
      <c r="GZC548" s="61"/>
      <c r="GZD548" s="83"/>
      <c r="GZE548" s="57"/>
      <c r="GZF548" s="56"/>
      <c r="GZG548" s="59"/>
      <c r="GZH548" s="60"/>
      <c r="GZI548" s="61"/>
      <c r="GZJ548" s="83"/>
      <c r="GZK548" s="57"/>
      <c r="GZL548" s="56"/>
      <c r="GZM548" s="59"/>
      <c r="GZN548" s="60"/>
      <c r="GZO548" s="61"/>
      <c r="GZP548" s="83"/>
      <c r="GZQ548" s="57"/>
      <c r="GZR548" s="56"/>
      <c r="GZS548" s="59"/>
      <c r="GZT548" s="60"/>
      <c r="GZU548" s="61"/>
      <c r="GZV548" s="83"/>
      <c r="GZW548" s="57"/>
      <c r="GZX548" s="56"/>
      <c r="GZY548" s="59"/>
      <c r="GZZ548" s="60"/>
      <c r="HAA548" s="61"/>
      <c r="HAB548" s="83"/>
      <c r="HAC548" s="57"/>
      <c r="HAD548" s="56"/>
      <c r="HAE548" s="59"/>
      <c r="HAF548" s="60"/>
      <c r="HAG548" s="61"/>
      <c r="HAH548" s="83"/>
      <c r="HAI548" s="57"/>
      <c r="HAJ548" s="56"/>
      <c r="HAK548" s="59"/>
      <c r="HAL548" s="60"/>
      <c r="HAM548" s="61"/>
      <c r="HAN548" s="83"/>
      <c r="HAO548" s="57"/>
      <c r="HAP548" s="56"/>
      <c r="HAQ548" s="59"/>
      <c r="HAR548" s="60"/>
      <c r="HAS548" s="61"/>
      <c r="HAT548" s="83"/>
      <c r="HAU548" s="57"/>
      <c r="HAV548" s="56"/>
      <c r="HAW548" s="59"/>
      <c r="HAX548" s="60"/>
      <c r="HAY548" s="61"/>
      <c r="HAZ548" s="83"/>
      <c r="HBA548" s="57"/>
      <c r="HBB548" s="56"/>
      <c r="HBC548" s="59"/>
      <c r="HBD548" s="60"/>
      <c r="HBE548" s="61"/>
      <c r="HBF548" s="83"/>
      <c r="HBG548" s="57"/>
      <c r="HBH548" s="56"/>
      <c r="HBI548" s="59"/>
      <c r="HBJ548" s="60"/>
      <c r="HBK548" s="61"/>
      <c r="HBL548" s="83"/>
      <c r="HBM548" s="57"/>
      <c r="HBN548" s="56"/>
      <c r="HBO548" s="59"/>
      <c r="HBP548" s="60"/>
      <c r="HBQ548" s="61"/>
      <c r="HBR548" s="83"/>
      <c r="HBS548" s="57"/>
      <c r="HBT548" s="56"/>
      <c r="HBU548" s="59"/>
      <c r="HBV548" s="60"/>
      <c r="HBW548" s="61"/>
      <c r="HBX548" s="83"/>
      <c r="HBY548" s="57"/>
      <c r="HBZ548" s="56"/>
      <c r="HCA548" s="59"/>
      <c r="HCB548" s="60"/>
      <c r="HCC548" s="61"/>
      <c r="HCD548" s="83"/>
      <c r="HCE548" s="57"/>
      <c r="HCF548" s="56"/>
      <c r="HCG548" s="59"/>
      <c r="HCH548" s="60"/>
      <c r="HCI548" s="61"/>
      <c r="HCJ548" s="83"/>
      <c r="HCK548" s="57"/>
      <c r="HCL548" s="56"/>
      <c r="HCM548" s="59"/>
      <c r="HCN548" s="60"/>
      <c r="HCO548" s="61"/>
      <c r="HCP548" s="83"/>
      <c r="HCQ548" s="57"/>
      <c r="HCR548" s="56"/>
      <c r="HCS548" s="59"/>
      <c r="HCT548" s="60"/>
      <c r="HCU548" s="61"/>
      <c r="HCV548" s="83"/>
      <c r="HCW548" s="57"/>
      <c r="HCX548" s="56"/>
      <c r="HCY548" s="59"/>
      <c r="HCZ548" s="60"/>
      <c r="HDA548" s="61"/>
      <c r="HDB548" s="83"/>
      <c r="HDC548" s="57"/>
      <c r="HDD548" s="56"/>
      <c r="HDE548" s="59"/>
      <c r="HDF548" s="60"/>
      <c r="HDG548" s="61"/>
      <c r="HDH548" s="83"/>
      <c r="HDI548" s="57"/>
      <c r="HDJ548" s="56"/>
      <c r="HDK548" s="59"/>
      <c r="HDL548" s="60"/>
      <c r="HDM548" s="61"/>
      <c r="HDN548" s="83"/>
      <c r="HDO548" s="57"/>
      <c r="HDP548" s="56"/>
      <c r="HDQ548" s="59"/>
      <c r="HDR548" s="60"/>
      <c r="HDS548" s="61"/>
      <c r="HDT548" s="83"/>
      <c r="HDU548" s="57"/>
      <c r="HDV548" s="56"/>
      <c r="HDW548" s="59"/>
      <c r="HDX548" s="60"/>
      <c r="HDY548" s="61"/>
      <c r="HDZ548" s="83"/>
      <c r="HEA548" s="57"/>
      <c r="HEB548" s="56"/>
      <c r="HEC548" s="59"/>
      <c r="HED548" s="60"/>
      <c r="HEE548" s="61"/>
      <c r="HEF548" s="83"/>
      <c r="HEG548" s="57"/>
      <c r="HEH548" s="56"/>
      <c r="HEI548" s="59"/>
      <c r="HEJ548" s="60"/>
      <c r="HEK548" s="61"/>
      <c r="HEL548" s="83"/>
      <c r="HEM548" s="57"/>
      <c r="HEN548" s="56"/>
      <c r="HEO548" s="59"/>
      <c r="HEP548" s="60"/>
      <c r="HEQ548" s="61"/>
      <c r="HER548" s="83"/>
      <c r="HES548" s="57"/>
      <c r="HET548" s="56"/>
      <c r="HEU548" s="59"/>
      <c r="HEV548" s="60"/>
      <c r="HEW548" s="61"/>
      <c r="HEX548" s="83"/>
      <c r="HEY548" s="57"/>
      <c r="HEZ548" s="56"/>
      <c r="HFA548" s="59"/>
      <c r="HFB548" s="60"/>
      <c r="HFC548" s="61"/>
      <c r="HFD548" s="83"/>
      <c r="HFE548" s="57"/>
      <c r="HFF548" s="56"/>
      <c r="HFG548" s="59"/>
      <c r="HFH548" s="60"/>
      <c r="HFI548" s="61"/>
      <c r="HFJ548" s="83"/>
      <c r="HFK548" s="57"/>
      <c r="HFL548" s="56"/>
      <c r="HFM548" s="59"/>
      <c r="HFN548" s="60"/>
      <c r="HFO548" s="61"/>
      <c r="HFP548" s="83"/>
      <c r="HFQ548" s="57"/>
      <c r="HFR548" s="56"/>
      <c r="HFS548" s="59"/>
      <c r="HFT548" s="60"/>
      <c r="HFU548" s="61"/>
      <c r="HFV548" s="83"/>
      <c r="HFW548" s="57"/>
      <c r="HFX548" s="56"/>
      <c r="HFY548" s="59"/>
      <c r="HFZ548" s="60"/>
      <c r="HGA548" s="61"/>
      <c r="HGB548" s="83"/>
      <c r="HGC548" s="57"/>
      <c r="HGD548" s="56"/>
      <c r="HGE548" s="59"/>
      <c r="HGF548" s="60"/>
      <c r="HGG548" s="61"/>
      <c r="HGH548" s="83"/>
      <c r="HGI548" s="57"/>
      <c r="HGJ548" s="56"/>
      <c r="HGK548" s="59"/>
      <c r="HGL548" s="60"/>
      <c r="HGM548" s="61"/>
      <c r="HGN548" s="83"/>
      <c r="HGO548" s="57"/>
      <c r="HGP548" s="56"/>
      <c r="HGQ548" s="59"/>
      <c r="HGR548" s="60"/>
      <c r="HGS548" s="61"/>
      <c r="HGT548" s="83"/>
      <c r="HGU548" s="57"/>
      <c r="HGV548" s="56"/>
      <c r="HGW548" s="59"/>
      <c r="HGX548" s="60"/>
      <c r="HGY548" s="61"/>
      <c r="HGZ548" s="83"/>
      <c r="HHA548" s="57"/>
      <c r="HHB548" s="56"/>
      <c r="HHC548" s="59"/>
      <c r="HHD548" s="60"/>
      <c r="HHE548" s="61"/>
      <c r="HHF548" s="83"/>
      <c r="HHG548" s="57"/>
      <c r="HHH548" s="56"/>
      <c r="HHI548" s="59"/>
      <c r="HHJ548" s="60"/>
      <c r="HHK548" s="61"/>
      <c r="HHL548" s="83"/>
      <c r="HHM548" s="57"/>
      <c r="HHN548" s="56"/>
      <c r="HHO548" s="59"/>
      <c r="HHP548" s="60"/>
      <c r="HHQ548" s="61"/>
      <c r="HHR548" s="83"/>
      <c r="HHS548" s="57"/>
      <c r="HHT548" s="56"/>
      <c r="HHU548" s="59"/>
      <c r="HHV548" s="60"/>
      <c r="HHW548" s="61"/>
      <c r="HHX548" s="83"/>
      <c r="HHY548" s="57"/>
      <c r="HHZ548" s="56"/>
      <c r="HIA548" s="59"/>
      <c r="HIB548" s="60"/>
      <c r="HIC548" s="61"/>
      <c r="HID548" s="83"/>
      <c r="HIE548" s="57"/>
      <c r="HIF548" s="56"/>
      <c r="HIG548" s="59"/>
      <c r="HIH548" s="60"/>
      <c r="HII548" s="61"/>
      <c r="HIJ548" s="83"/>
      <c r="HIK548" s="57"/>
      <c r="HIL548" s="56"/>
      <c r="HIM548" s="59"/>
      <c r="HIN548" s="60"/>
      <c r="HIO548" s="61"/>
      <c r="HIP548" s="83"/>
      <c r="HIQ548" s="57"/>
      <c r="HIR548" s="56"/>
      <c r="HIS548" s="59"/>
      <c r="HIT548" s="60"/>
      <c r="HIU548" s="61"/>
      <c r="HIV548" s="83"/>
      <c r="HIW548" s="57"/>
      <c r="HIX548" s="56"/>
      <c r="HIY548" s="59"/>
      <c r="HIZ548" s="60"/>
      <c r="HJA548" s="61"/>
      <c r="HJB548" s="83"/>
      <c r="HJC548" s="57"/>
      <c r="HJD548" s="56"/>
      <c r="HJE548" s="59"/>
      <c r="HJF548" s="60"/>
      <c r="HJG548" s="61"/>
      <c r="HJH548" s="83"/>
      <c r="HJI548" s="57"/>
      <c r="HJJ548" s="56"/>
      <c r="HJK548" s="59"/>
      <c r="HJL548" s="60"/>
      <c r="HJM548" s="61"/>
      <c r="HJN548" s="83"/>
      <c r="HJO548" s="57"/>
      <c r="HJP548" s="56"/>
      <c r="HJQ548" s="59"/>
      <c r="HJR548" s="60"/>
      <c r="HJS548" s="61"/>
      <c r="HJT548" s="83"/>
      <c r="HJU548" s="57"/>
      <c r="HJV548" s="56"/>
      <c r="HJW548" s="59"/>
      <c r="HJX548" s="60"/>
      <c r="HJY548" s="61"/>
      <c r="HJZ548" s="83"/>
      <c r="HKA548" s="57"/>
      <c r="HKB548" s="56"/>
      <c r="HKC548" s="59"/>
      <c r="HKD548" s="60"/>
      <c r="HKE548" s="61"/>
      <c r="HKF548" s="83"/>
      <c r="HKG548" s="57"/>
      <c r="HKH548" s="56"/>
      <c r="HKI548" s="59"/>
      <c r="HKJ548" s="60"/>
      <c r="HKK548" s="61"/>
      <c r="HKL548" s="83"/>
      <c r="HKM548" s="57"/>
      <c r="HKN548" s="56"/>
      <c r="HKO548" s="59"/>
      <c r="HKP548" s="60"/>
      <c r="HKQ548" s="61"/>
      <c r="HKR548" s="83"/>
      <c r="HKS548" s="57"/>
      <c r="HKT548" s="56"/>
      <c r="HKU548" s="59"/>
      <c r="HKV548" s="60"/>
      <c r="HKW548" s="61"/>
      <c r="HKX548" s="83"/>
      <c r="HKY548" s="57"/>
      <c r="HKZ548" s="56"/>
      <c r="HLA548" s="59"/>
      <c r="HLB548" s="60"/>
      <c r="HLC548" s="61"/>
      <c r="HLD548" s="83"/>
      <c r="HLE548" s="57"/>
      <c r="HLF548" s="56"/>
      <c r="HLG548" s="59"/>
      <c r="HLH548" s="60"/>
      <c r="HLI548" s="61"/>
      <c r="HLJ548" s="83"/>
      <c r="HLK548" s="57"/>
      <c r="HLL548" s="56"/>
      <c r="HLM548" s="59"/>
      <c r="HLN548" s="60"/>
      <c r="HLO548" s="61"/>
      <c r="HLP548" s="83"/>
      <c r="HLQ548" s="57"/>
      <c r="HLR548" s="56"/>
      <c r="HLS548" s="59"/>
      <c r="HLT548" s="60"/>
      <c r="HLU548" s="61"/>
      <c r="HLV548" s="83"/>
      <c r="HLW548" s="57"/>
      <c r="HLX548" s="56"/>
      <c r="HLY548" s="59"/>
      <c r="HLZ548" s="60"/>
      <c r="HMA548" s="61"/>
      <c r="HMB548" s="83"/>
      <c r="HMC548" s="57"/>
      <c r="HMD548" s="56"/>
      <c r="HME548" s="59"/>
      <c r="HMF548" s="60"/>
      <c r="HMG548" s="61"/>
      <c r="HMH548" s="83"/>
      <c r="HMI548" s="57"/>
      <c r="HMJ548" s="56"/>
      <c r="HMK548" s="59"/>
      <c r="HML548" s="60"/>
      <c r="HMM548" s="61"/>
      <c r="HMN548" s="83"/>
      <c r="HMO548" s="57"/>
      <c r="HMP548" s="56"/>
      <c r="HMQ548" s="59"/>
      <c r="HMR548" s="60"/>
      <c r="HMS548" s="61"/>
      <c r="HMT548" s="83"/>
      <c r="HMU548" s="57"/>
      <c r="HMV548" s="56"/>
      <c r="HMW548" s="59"/>
      <c r="HMX548" s="60"/>
      <c r="HMY548" s="61"/>
      <c r="HMZ548" s="83"/>
      <c r="HNA548" s="57"/>
      <c r="HNB548" s="56"/>
      <c r="HNC548" s="59"/>
      <c r="HND548" s="60"/>
      <c r="HNE548" s="61"/>
      <c r="HNF548" s="83"/>
      <c r="HNG548" s="57"/>
      <c r="HNH548" s="56"/>
      <c r="HNI548" s="59"/>
      <c r="HNJ548" s="60"/>
      <c r="HNK548" s="61"/>
      <c r="HNL548" s="83"/>
      <c r="HNM548" s="57"/>
      <c r="HNN548" s="56"/>
      <c r="HNO548" s="59"/>
      <c r="HNP548" s="60"/>
      <c r="HNQ548" s="61"/>
      <c r="HNR548" s="83"/>
      <c r="HNS548" s="57"/>
      <c r="HNT548" s="56"/>
      <c r="HNU548" s="59"/>
      <c r="HNV548" s="60"/>
      <c r="HNW548" s="61"/>
      <c r="HNX548" s="83"/>
      <c r="HNY548" s="57"/>
      <c r="HNZ548" s="56"/>
      <c r="HOA548" s="59"/>
      <c r="HOB548" s="60"/>
      <c r="HOC548" s="61"/>
      <c r="HOD548" s="83"/>
      <c r="HOE548" s="57"/>
      <c r="HOF548" s="56"/>
      <c r="HOG548" s="59"/>
      <c r="HOH548" s="60"/>
      <c r="HOI548" s="61"/>
      <c r="HOJ548" s="83"/>
      <c r="HOK548" s="57"/>
      <c r="HOL548" s="56"/>
      <c r="HOM548" s="59"/>
      <c r="HON548" s="60"/>
      <c r="HOO548" s="61"/>
      <c r="HOP548" s="83"/>
      <c r="HOQ548" s="57"/>
      <c r="HOR548" s="56"/>
      <c r="HOS548" s="59"/>
      <c r="HOT548" s="60"/>
      <c r="HOU548" s="61"/>
      <c r="HOV548" s="83"/>
      <c r="HOW548" s="57"/>
      <c r="HOX548" s="56"/>
      <c r="HOY548" s="59"/>
      <c r="HOZ548" s="60"/>
      <c r="HPA548" s="61"/>
      <c r="HPB548" s="83"/>
      <c r="HPC548" s="57"/>
      <c r="HPD548" s="56"/>
      <c r="HPE548" s="59"/>
      <c r="HPF548" s="60"/>
      <c r="HPG548" s="61"/>
      <c r="HPH548" s="83"/>
      <c r="HPI548" s="57"/>
      <c r="HPJ548" s="56"/>
      <c r="HPK548" s="59"/>
      <c r="HPL548" s="60"/>
      <c r="HPM548" s="61"/>
      <c r="HPN548" s="83"/>
      <c r="HPO548" s="57"/>
      <c r="HPP548" s="56"/>
      <c r="HPQ548" s="59"/>
      <c r="HPR548" s="60"/>
      <c r="HPS548" s="61"/>
      <c r="HPT548" s="83"/>
      <c r="HPU548" s="57"/>
      <c r="HPV548" s="56"/>
      <c r="HPW548" s="59"/>
      <c r="HPX548" s="60"/>
      <c r="HPY548" s="61"/>
      <c r="HPZ548" s="83"/>
      <c r="HQA548" s="57"/>
      <c r="HQB548" s="56"/>
      <c r="HQC548" s="59"/>
      <c r="HQD548" s="60"/>
      <c r="HQE548" s="61"/>
      <c r="HQF548" s="83"/>
      <c r="HQG548" s="57"/>
      <c r="HQH548" s="56"/>
      <c r="HQI548" s="59"/>
      <c r="HQJ548" s="60"/>
      <c r="HQK548" s="61"/>
      <c r="HQL548" s="83"/>
      <c r="HQM548" s="57"/>
      <c r="HQN548" s="56"/>
      <c r="HQO548" s="59"/>
      <c r="HQP548" s="60"/>
      <c r="HQQ548" s="61"/>
      <c r="HQR548" s="83"/>
      <c r="HQS548" s="57"/>
      <c r="HQT548" s="56"/>
      <c r="HQU548" s="59"/>
      <c r="HQV548" s="60"/>
      <c r="HQW548" s="61"/>
      <c r="HQX548" s="83"/>
      <c r="HQY548" s="57"/>
      <c r="HQZ548" s="56"/>
      <c r="HRA548" s="59"/>
      <c r="HRB548" s="60"/>
      <c r="HRC548" s="61"/>
      <c r="HRD548" s="83"/>
      <c r="HRE548" s="57"/>
      <c r="HRF548" s="56"/>
      <c r="HRG548" s="59"/>
      <c r="HRH548" s="60"/>
      <c r="HRI548" s="61"/>
      <c r="HRJ548" s="83"/>
      <c r="HRK548" s="57"/>
      <c r="HRL548" s="56"/>
      <c r="HRM548" s="59"/>
      <c r="HRN548" s="60"/>
      <c r="HRO548" s="61"/>
      <c r="HRP548" s="83"/>
      <c r="HRQ548" s="57"/>
      <c r="HRR548" s="56"/>
      <c r="HRS548" s="59"/>
      <c r="HRT548" s="60"/>
      <c r="HRU548" s="61"/>
      <c r="HRV548" s="83"/>
      <c r="HRW548" s="57"/>
      <c r="HRX548" s="56"/>
      <c r="HRY548" s="59"/>
      <c r="HRZ548" s="60"/>
      <c r="HSA548" s="61"/>
      <c r="HSB548" s="83"/>
      <c r="HSC548" s="57"/>
      <c r="HSD548" s="56"/>
      <c r="HSE548" s="59"/>
      <c r="HSF548" s="60"/>
      <c r="HSG548" s="61"/>
      <c r="HSH548" s="83"/>
      <c r="HSI548" s="57"/>
      <c r="HSJ548" s="56"/>
      <c r="HSK548" s="59"/>
      <c r="HSL548" s="60"/>
      <c r="HSM548" s="61"/>
      <c r="HSN548" s="83"/>
      <c r="HSO548" s="57"/>
      <c r="HSP548" s="56"/>
      <c r="HSQ548" s="59"/>
      <c r="HSR548" s="60"/>
      <c r="HSS548" s="61"/>
      <c r="HST548" s="83"/>
      <c r="HSU548" s="57"/>
      <c r="HSV548" s="56"/>
      <c r="HSW548" s="59"/>
      <c r="HSX548" s="60"/>
      <c r="HSY548" s="61"/>
      <c r="HSZ548" s="83"/>
      <c r="HTA548" s="57"/>
      <c r="HTB548" s="56"/>
      <c r="HTC548" s="59"/>
      <c r="HTD548" s="60"/>
      <c r="HTE548" s="61"/>
      <c r="HTF548" s="83"/>
      <c r="HTG548" s="57"/>
      <c r="HTH548" s="56"/>
      <c r="HTI548" s="59"/>
      <c r="HTJ548" s="60"/>
      <c r="HTK548" s="61"/>
      <c r="HTL548" s="83"/>
      <c r="HTM548" s="57"/>
      <c r="HTN548" s="56"/>
      <c r="HTO548" s="59"/>
      <c r="HTP548" s="60"/>
      <c r="HTQ548" s="61"/>
      <c r="HTR548" s="83"/>
      <c r="HTS548" s="57"/>
      <c r="HTT548" s="56"/>
      <c r="HTU548" s="59"/>
      <c r="HTV548" s="60"/>
      <c r="HTW548" s="61"/>
      <c r="HTX548" s="83"/>
      <c r="HTY548" s="57"/>
      <c r="HTZ548" s="56"/>
      <c r="HUA548" s="59"/>
      <c r="HUB548" s="60"/>
      <c r="HUC548" s="61"/>
      <c r="HUD548" s="83"/>
      <c r="HUE548" s="57"/>
      <c r="HUF548" s="56"/>
      <c r="HUG548" s="59"/>
      <c r="HUH548" s="60"/>
      <c r="HUI548" s="61"/>
      <c r="HUJ548" s="83"/>
      <c r="HUK548" s="57"/>
      <c r="HUL548" s="56"/>
      <c r="HUM548" s="59"/>
      <c r="HUN548" s="60"/>
      <c r="HUO548" s="61"/>
      <c r="HUP548" s="83"/>
      <c r="HUQ548" s="57"/>
      <c r="HUR548" s="56"/>
      <c r="HUS548" s="59"/>
      <c r="HUT548" s="60"/>
      <c r="HUU548" s="61"/>
      <c r="HUV548" s="83"/>
      <c r="HUW548" s="57"/>
      <c r="HUX548" s="56"/>
      <c r="HUY548" s="59"/>
      <c r="HUZ548" s="60"/>
      <c r="HVA548" s="61"/>
      <c r="HVB548" s="83"/>
      <c r="HVC548" s="57"/>
      <c r="HVD548" s="56"/>
      <c r="HVE548" s="59"/>
      <c r="HVF548" s="60"/>
      <c r="HVG548" s="61"/>
      <c r="HVH548" s="83"/>
      <c r="HVI548" s="57"/>
      <c r="HVJ548" s="56"/>
      <c r="HVK548" s="59"/>
      <c r="HVL548" s="60"/>
      <c r="HVM548" s="61"/>
      <c r="HVN548" s="83"/>
      <c r="HVO548" s="57"/>
      <c r="HVP548" s="56"/>
      <c r="HVQ548" s="59"/>
      <c r="HVR548" s="60"/>
      <c r="HVS548" s="61"/>
      <c r="HVT548" s="83"/>
      <c r="HVU548" s="57"/>
      <c r="HVV548" s="56"/>
      <c r="HVW548" s="59"/>
      <c r="HVX548" s="60"/>
      <c r="HVY548" s="61"/>
      <c r="HVZ548" s="83"/>
      <c r="HWA548" s="57"/>
      <c r="HWB548" s="56"/>
      <c r="HWC548" s="59"/>
      <c r="HWD548" s="60"/>
      <c r="HWE548" s="61"/>
      <c r="HWF548" s="83"/>
      <c r="HWG548" s="57"/>
      <c r="HWH548" s="56"/>
      <c r="HWI548" s="59"/>
      <c r="HWJ548" s="60"/>
      <c r="HWK548" s="61"/>
      <c r="HWL548" s="83"/>
      <c r="HWM548" s="57"/>
      <c r="HWN548" s="56"/>
      <c r="HWO548" s="59"/>
      <c r="HWP548" s="60"/>
      <c r="HWQ548" s="61"/>
      <c r="HWR548" s="83"/>
      <c r="HWS548" s="57"/>
      <c r="HWT548" s="56"/>
      <c r="HWU548" s="59"/>
      <c r="HWV548" s="60"/>
      <c r="HWW548" s="61"/>
      <c r="HWX548" s="83"/>
      <c r="HWY548" s="57"/>
      <c r="HWZ548" s="56"/>
      <c r="HXA548" s="59"/>
      <c r="HXB548" s="60"/>
      <c r="HXC548" s="61"/>
      <c r="HXD548" s="83"/>
      <c r="HXE548" s="57"/>
      <c r="HXF548" s="56"/>
      <c r="HXG548" s="59"/>
      <c r="HXH548" s="60"/>
      <c r="HXI548" s="61"/>
      <c r="HXJ548" s="83"/>
      <c r="HXK548" s="57"/>
      <c r="HXL548" s="56"/>
      <c r="HXM548" s="59"/>
      <c r="HXN548" s="60"/>
      <c r="HXO548" s="61"/>
      <c r="HXP548" s="83"/>
      <c r="HXQ548" s="57"/>
      <c r="HXR548" s="56"/>
      <c r="HXS548" s="59"/>
      <c r="HXT548" s="60"/>
      <c r="HXU548" s="61"/>
      <c r="HXV548" s="83"/>
      <c r="HXW548" s="57"/>
      <c r="HXX548" s="56"/>
      <c r="HXY548" s="59"/>
      <c r="HXZ548" s="60"/>
      <c r="HYA548" s="61"/>
      <c r="HYB548" s="83"/>
      <c r="HYC548" s="57"/>
      <c r="HYD548" s="56"/>
      <c r="HYE548" s="59"/>
      <c r="HYF548" s="60"/>
      <c r="HYG548" s="61"/>
      <c r="HYH548" s="83"/>
      <c r="HYI548" s="57"/>
      <c r="HYJ548" s="56"/>
      <c r="HYK548" s="59"/>
      <c r="HYL548" s="60"/>
      <c r="HYM548" s="61"/>
      <c r="HYN548" s="83"/>
      <c r="HYO548" s="57"/>
      <c r="HYP548" s="56"/>
      <c r="HYQ548" s="59"/>
      <c r="HYR548" s="60"/>
      <c r="HYS548" s="61"/>
      <c r="HYT548" s="83"/>
      <c r="HYU548" s="57"/>
      <c r="HYV548" s="56"/>
      <c r="HYW548" s="59"/>
      <c r="HYX548" s="60"/>
      <c r="HYY548" s="61"/>
      <c r="HYZ548" s="83"/>
      <c r="HZA548" s="57"/>
      <c r="HZB548" s="56"/>
      <c r="HZC548" s="59"/>
      <c r="HZD548" s="60"/>
      <c r="HZE548" s="61"/>
      <c r="HZF548" s="83"/>
      <c r="HZG548" s="57"/>
      <c r="HZH548" s="56"/>
      <c r="HZI548" s="59"/>
      <c r="HZJ548" s="60"/>
      <c r="HZK548" s="61"/>
      <c r="HZL548" s="83"/>
      <c r="HZM548" s="57"/>
      <c r="HZN548" s="56"/>
      <c r="HZO548" s="59"/>
      <c r="HZP548" s="60"/>
      <c r="HZQ548" s="61"/>
      <c r="HZR548" s="83"/>
      <c r="HZS548" s="57"/>
      <c r="HZT548" s="56"/>
      <c r="HZU548" s="59"/>
      <c r="HZV548" s="60"/>
      <c r="HZW548" s="61"/>
      <c r="HZX548" s="83"/>
      <c r="HZY548" s="57"/>
      <c r="HZZ548" s="56"/>
      <c r="IAA548" s="59"/>
      <c r="IAB548" s="60"/>
      <c r="IAC548" s="61"/>
      <c r="IAD548" s="83"/>
      <c r="IAE548" s="57"/>
      <c r="IAF548" s="56"/>
      <c r="IAG548" s="59"/>
      <c r="IAH548" s="60"/>
      <c r="IAI548" s="61"/>
      <c r="IAJ548" s="83"/>
      <c r="IAK548" s="57"/>
      <c r="IAL548" s="56"/>
      <c r="IAM548" s="59"/>
      <c r="IAN548" s="60"/>
      <c r="IAO548" s="61"/>
      <c r="IAP548" s="83"/>
      <c r="IAQ548" s="57"/>
      <c r="IAR548" s="56"/>
      <c r="IAS548" s="59"/>
      <c r="IAT548" s="60"/>
      <c r="IAU548" s="61"/>
      <c r="IAV548" s="83"/>
      <c r="IAW548" s="57"/>
      <c r="IAX548" s="56"/>
      <c r="IAY548" s="59"/>
      <c r="IAZ548" s="60"/>
      <c r="IBA548" s="61"/>
      <c r="IBB548" s="83"/>
      <c r="IBC548" s="57"/>
      <c r="IBD548" s="56"/>
      <c r="IBE548" s="59"/>
      <c r="IBF548" s="60"/>
      <c r="IBG548" s="61"/>
      <c r="IBH548" s="83"/>
      <c r="IBI548" s="57"/>
      <c r="IBJ548" s="56"/>
      <c r="IBK548" s="59"/>
      <c r="IBL548" s="60"/>
      <c r="IBM548" s="61"/>
      <c r="IBN548" s="83"/>
      <c r="IBO548" s="57"/>
      <c r="IBP548" s="56"/>
      <c r="IBQ548" s="59"/>
      <c r="IBR548" s="60"/>
      <c r="IBS548" s="61"/>
      <c r="IBT548" s="83"/>
      <c r="IBU548" s="57"/>
      <c r="IBV548" s="56"/>
      <c r="IBW548" s="59"/>
      <c r="IBX548" s="60"/>
      <c r="IBY548" s="61"/>
      <c r="IBZ548" s="83"/>
      <c r="ICA548" s="57"/>
      <c r="ICB548" s="56"/>
      <c r="ICC548" s="59"/>
      <c r="ICD548" s="60"/>
      <c r="ICE548" s="61"/>
      <c r="ICF548" s="83"/>
      <c r="ICG548" s="57"/>
      <c r="ICH548" s="56"/>
      <c r="ICI548" s="59"/>
      <c r="ICJ548" s="60"/>
      <c r="ICK548" s="61"/>
      <c r="ICL548" s="83"/>
      <c r="ICM548" s="57"/>
      <c r="ICN548" s="56"/>
      <c r="ICO548" s="59"/>
      <c r="ICP548" s="60"/>
      <c r="ICQ548" s="61"/>
      <c r="ICR548" s="83"/>
      <c r="ICS548" s="57"/>
      <c r="ICT548" s="56"/>
      <c r="ICU548" s="59"/>
      <c r="ICV548" s="60"/>
      <c r="ICW548" s="61"/>
      <c r="ICX548" s="83"/>
      <c r="ICY548" s="57"/>
      <c r="ICZ548" s="56"/>
      <c r="IDA548" s="59"/>
      <c r="IDB548" s="60"/>
      <c r="IDC548" s="61"/>
      <c r="IDD548" s="83"/>
      <c r="IDE548" s="57"/>
      <c r="IDF548" s="56"/>
      <c r="IDG548" s="59"/>
      <c r="IDH548" s="60"/>
      <c r="IDI548" s="61"/>
      <c r="IDJ548" s="83"/>
      <c r="IDK548" s="57"/>
      <c r="IDL548" s="56"/>
      <c r="IDM548" s="59"/>
      <c r="IDN548" s="60"/>
      <c r="IDO548" s="61"/>
      <c r="IDP548" s="83"/>
      <c r="IDQ548" s="57"/>
      <c r="IDR548" s="56"/>
      <c r="IDS548" s="59"/>
      <c r="IDT548" s="60"/>
      <c r="IDU548" s="61"/>
      <c r="IDV548" s="83"/>
      <c r="IDW548" s="57"/>
      <c r="IDX548" s="56"/>
      <c r="IDY548" s="59"/>
      <c r="IDZ548" s="60"/>
      <c r="IEA548" s="61"/>
      <c r="IEB548" s="83"/>
      <c r="IEC548" s="57"/>
      <c r="IED548" s="56"/>
      <c r="IEE548" s="59"/>
      <c r="IEF548" s="60"/>
      <c r="IEG548" s="61"/>
      <c r="IEH548" s="83"/>
      <c r="IEI548" s="57"/>
      <c r="IEJ548" s="56"/>
      <c r="IEK548" s="59"/>
      <c r="IEL548" s="60"/>
      <c r="IEM548" s="61"/>
      <c r="IEN548" s="83"/>
      <c r="IEO548" s="57"/>
      <c r="IEP548" s="56"/>
      <c r="IEQ548" s="59"/>
      <c r="IER548" s="60"/>
      <c r="IES548" s="61"/>
      <c r="IET548" s="83"/>
      <c r="IEU548" s="57"/>
      <c r="IEV548" s="56"/>
      <c r="IEW548" s="59"/>
      <c r="IEX548" s="60"/>
      <c r="IEY548" s="61"/>
      <c r="IEZ548" s="83"/>
      <c r="IFA548" s="57"/>
      <c r="IFB548" s="56"/>
      <c r="IFC548" s="59"/>
      <c r="IFD548" s="60"/>
      <c r="IFE548" s="61"/>
      <c r="IFF548" s="83"/>
      <c r="IFG548" s="57"/>
      <c r="IFH548" s="56"/>
      <c r="IFI548" s="59"/>
      <c r="IFJ548" s="60"/>
      <c r="IFK548" s="61"/>
      <c r="IFL548" s="83"/>
      <c r="IFM548" s="57"/>
      <c r="IFN548" s="56"/>
      <c r="IFO548" s="59"/>
      <c r="IFP548" s="60"/>
      <c r="IFQ548" s="61"/>
      <c r="IFR548" s="83"/>
      <c r="IFS548" s="57"/>
      <c r="IFT548" s="56"/>
      <c r="IFU548" s="59"/>
      <c r="IFV548" s="60"/>
      <c r="IFW548" s="61"/>
      <c r="IFX548" s="83"/>
      <c r="IFY548" s="57"/>
      <c r="IFZ548" s="56"/>
      <c r="IGA548" s="59"/>
      <c r="IGB548" s="60"/>
      <c r="IGC548" s="61"/>
      <c r="IGD548" s="83"/>
      <c r="IGE548" s="57"/>
      <c r="IGF548" s="56"/>
      <c r="IGG548" s="59"/>
      <c r="IGH548" s="60"/>
      <c r="IGI548" s="61"/>
      <c r="IGJ548" s="83"/>
      <c r="IGK548" s="57"/>
      <c r="IGL548" s="56"/>
      <c r="IGM548" s="59"/>
      <c r="IGN548" s="60"/>
      <c r="IGO548" s="61"/>
      <c r="IGP548" s="83"/>
      <c r="IGQ548" s="57"/>
      <c r="IGR548" s="56"/>
      <c r="IGS548" s="59"/>
      <c r="IGT548" s="60"/>
      <c r="IGU548" s="61"/>
      <c r="IGV548" s="83"/>
      <c r="IGW548" s="57"/>
      <c r="IGX548" s="56"/>
      <c r="IGY548" s="59"/>
      <c r="IGZ548" s="60"/>
      <c r="IHA548" s="61"/>
      <c r="IHB548" s="83"/>
      <c r="IHC548" s="57"/>
      <c r="IHD548" s="56"/>
      <c r="IHE548" s="59"/>
      <c r="IHF548" s="60"/>
      <c r="IHG548" s="61"/>
      <c r="IHH548" s="83"/>
      <c r="IHI548" s="57"/>
      <c r="IHJ548" s="56"/>
      <c r="IHK548" s="59"/>
      <c r="IHL548" s="60"/>
      <c r="IHM548" s="61"/>
      <c r="IHN548" s="83"/>
      <c r="IHO548" s="57"/>
      <c r="IHP548" s="56"/>
      <c r="IHQ548" s="59"/>
      <c r="IHR548" s="60"/>
      <c r="IHS548" s="61"/>
      <c r="IHT548" s="83"/>
      <c r="IHU548" s="57"/>
      <c r="IHV548" s="56"/>
      <c r="IHW548" s="59"/>
      <c r="IHX548" s="60"/>
      <c r="IHY548" s="61"/>
      <c r="IHZ548" s="83"/>
      <c r="IIA548" s="57"/>
      <c r="IIB548" s="56"/>
      <c r="IIC548" s="59"/>
      <c r="IID548" s="60"/>
      <c r="IIE548" s="61"/>
      <c r="IIF548" s="83"/>
      <c r="IIG548" s="57"/>
      <c r="IIH548" s="56"/>
      <c r="III548" s="59"/>
      <c r="IIJ548" s="60"/>
      <c r="IIK548" s="61"/>
      <c r="IIL548" s="83"/>
      <c r="IIM548" s="57"/>
      <c r="IIN548" s="56"/>
      <c r="IIO548" s="59"/>
      <c r="IIP548" s="60"/>
      <c r="IIQ548" s="61"/>
      <c r="IIR548" s="83"/>
      <c r="IIS548" s="57"/>
      <c r="IIT548" s="56"/>
      <c r="IIU548" s="59"/>
      <c r="IIV548" s="60"/>
      <c r="IIW548" s="61"/>
      <c r="IIX548" s="83"/>
      <c r="IIY548" s="57"/>
      <c r="IIZ548" s="56"/>
      <c r="IJA548" s="59"/>
      <c r="IJB548" s="60"/>
      <c r="IJC548" s="61"/>
      <c r="IJD548" s="83"/>
      <c r="IJE548" s="57"/>
      <c r="IJF548" s="56"/>
      <c r="IJG548" s="59"/>
      <c r="IJH548" s="60"/>
      <c r="IJI548" s="61"/>
      <c r="IJJ548" s="83"/>
      <c r="IJK548" s="57"/>
      <c r="IJL548" s="56"/>
      <c r="IJM548" s="59"/>
      <c r="IJN548" s="60"/>
      <c r="IJO548" s="61"/>
      <c r="IJP548" s="83"/>
      <c r="IJQ548" s="57"/>
      <c r="IJR548" s="56"/>
      <c r="IJS548" s="59"/>
      <c r="IJT548" s="60"/>
      <c r="IJU548" s="61"/>
      <c r="IJV548" s="83"/>
      <c r="IJW548" s="57"/>
      <c r="IJX548" s="56"/>
      <c r="IJY548" s="59"/>
      <c r="IJZ548" s="60"/>
      <c r="IKA548" s="61"/>
      <c r="IKB548" s="83"/>
      <c r="IKC548" s="57"/>
      <c r="IKD548" s="56"/>
      <c r="IKE548" s="59"/>
      <c r="IKF548" s="60"/>
      <c r="IKG548" s="61"/>
      <c r="IKH548" s="83"/>
      <c r="IKI548" s="57"/>
      <c r="IKJ548" s="56"/>
      <c r="IKK548" s="59"/>
      <c r="IKL548" s="60"/>
      <c r="IKM548" s="61"/>
      <c r="IKN548" s="83"/>
      <c r="IKO548" s="57"/>
      <c r="IKP548" s="56"/>
      <c r="IKQ548" s="59"/>
      <c r="IKR548" s="60"/>
      <c r="IKS548" s="61"/>
      <c r="IKT548" s="83"/>
      <c r="IKU548" s="57"/>
      <c r="IKV548" s="56"/>
      <c r="IKW548" s="59"/>
      <c r="IKX548" s="60"/>
      <c r="IKY548" s="61"/>
      <c r="IKZ548" s="83"/>
      <c r="ILA548" s="57"/>
      <c r="ILB548" s="56"/>
      <c r="ILC548" s="59"/>
      <c r="ILD548" s="60"/>
      <c r="ILE548" s="61"/>
      <c r="ILF548" s="83"/>
      <c r="ILG548" s="57"/>
      <c r="ILH548" s="56"/>
      <c r="ILI548" s="59"/>
      <c r="ILJ548" s="60"/>
      <c r="ILK548" s="61"/>
      <c r="ILL548" s="83"/>
      <c r="ILM548" s="57"/>
      <c r="ILN548" s="56"/>
      <c r="ILO548" s="59"/>
      <c r="ILP548" s="60"/>
      <c r="ILQ548" s="61"/>
      <c r="ILR548" s="83"/>
      <c r="ILS548" s="57"/>
      <c r="ILT548" s="56"/>
      <c r="ILU548" s="59"/>
      <c r="ILV548" s="60"/>
      <c r="ILW548" s="61"/>
      <c r="ILX548" s="83"/>
      <c r="ILY548" s="57"/>
      <c r="ILZ548" s="56"/>
      <c r="IMA548" s="59"/>
      <c r="IMB548" s="60"/>
      <c r="IMC548" s="61"/>
      <c r="IMD548" s="83"/>
      <c r="IME548" s="57"/>
      <c r="IMF548" s="56"/>
      <c r="IMG548" s="59"/>
      <c r="IMH548" s="60"/>
      <c r="IMI548" s="61"/>
      <c r="IMJ548" s="83"/>
      <c r="IMK548" s="57"/>
      <c r="IML548" s="56"/>
      <c r="IMM548" s="59"/>
      <c r="IMN548" s="60"/>
      <c r="IMO548" s="61"/>
      <c r="IMP548" s="83"/>
      <c r="IMQ548" s="57"/>
      <c r="IMR548" s="56"/>
      <c r="IMS548" s="59"/>
      <c r="IMT548" s="60"/>
      <c r="IMU548" s="61"/>
      <c r="IMV548" s="83"/>
      <c r="IMW548" s="57"/>
      <c r="IMX548" s="56"/>
      <c r="IMY548" s="59"/>
      <c r="IMZ548" s="60"/>
      <c r="INA548" s="61"/>
      <c r="INB548" s="83"/>
      <c r="INC548" s="57"/>
      <c r="IND548" s="56"/>
      <c r="INE548" s="59"/>
      <c r="INF548" s="60"/>
      <c r="ING548" s="61"/>
      <c r="INH548" s="83"/>
      <c r="INI548" s="57"/>
      <c r="INJ548" s="56"/>
      <c r="INK548" s="59"/>
      <c r="INL548" s="60"/>
      <c r="INM548" s="61"/>
      <c r="INN548" s="83"/>
      <c r="INO548" s="57"/>
      <c r="INP548" s="56"/>
      <c r="INQ548" s="59"/>
      <c r="INR548" s="60"/>
      <c r="INS548" s="61"/>
      <c r="INT548" s="83"/>
      <c r="INU548" s="57"/>
      <c r="INV548" s="56"/>
      <c r="INW548" s="59"/>
      <c r="INX548" s="60"/>
      <c r="INY548" s="61"/>
      <c r="INZ548" s="83"/>
      <c r="IOA548" s="57"/>
      <c r="IOB548" s="56"/>
      <c r="IOC548" s="59"/>
      <c r="IOD548" s="60"/>
      <c r="IOE548" s="61"/>
      <c r="IOF548" s="83"/>
      <c r="IOG548" s="57"/>
      <c r="IOH548" s="56"/>
      <c r="IOI548" s="59"/>
      <c r="IOJ548" s="60"/>
      <c r="IOK548" s="61"/>
      <c r="IOL548" s="83"/>
      <c r="IOM548" s="57"/>
      <c r="ION548" s="56"/>
      <c r="IOO548" s="59"/>
      <c r="IOP548" s="60"/>
      <c r="IOQ548" s="61"/>
      <c r="IOR548" s="83"/>
      <c r="IOS548" s="57"/>
      <c r="IOT548" s="56"/>
      <c r="IOU548" s="59"/>
      <c r="IOV548" s="60"/>
      <c r="IOW548" s="61"/>
      <c r="IOX548" s="83"/>
      <c r="IOY548" s="57"/>
      <c r="IOZ548" s="56"/>
      <c r="IPA548" s="59"/>
      <c r="IPB548" s="60"/>
      <c r="IPC548" s="61"/>
      <c r="IPD548" s="83"/>
      <c r="IPE548" s="57"/>
      <c r="IPF548" s="56"/>
      <c r="IPG548" s="59"/>
      <c r="IPH548" s="60"/>
      <c r="IPI548" s="61"/>
      <c r="IPJ548" s="83"/>
      <c r="IPK548" s="57"/>
      <c r="IPL548" s="56"/>
      <c r="IPM548" s="59"/>
      <c r="IPN548" s="60"/>
      <c r="IPO548" s="61"/>
      <c r="IPP548" s="83"/>
      <c r="IPQ548" s="57"/>
      <c r="IPR548" s="56"/>
      <c r="IPS548" s="59"/>
      <c r="IPT548" s="60"/>
      <c r="IPU548" s="61"/>
      <c r="IPV548" s="83"/>
      <c r="IPW548" s="57"/>
      <c r="IPX548" s="56"/>
      <c r="IPY548" s="59"/>
      <c r="IPZ548" s="60"/>
      <c r="IQA548" s="61"/>
      <c r="IQB548" s="83"/>
      <c r="IQC548" s="57"/>
      <c r="IQD548" s="56"/>
      <c r="IQE548" s="59"/>
      <c r="IQF548" s="60"/>
      <c r="IQG548" s="61"/>
      <c r="IQH548" s="83"/>
      <c r="IQI548" s="57"/>
      <c r="IQJ548" s="56"/>
      <c r="IQK548" s="59"/>
      <c r="IQL548" s="60"/>
      <c r="IQM548" s="61"/>
      <c r="IQN548" s="83"/>
      <c r="IQO548" s="57"/>
      <c r="IQP548" s="56"/>
      <c r="IQQ548" s="59"/>
      <c r="IQR548" s="60"/>
      <c r="IQS548" s="61"/>
      <c r="IQT548" s="83"/>
      <c r="IQU548" s="57"/>
      <c r="IQV548" s="56"/>
      <c r="IQW548" s="59"/>
      <c r="IQX548" s="60"/>
      <c r="IQY548" s="61"/>
      <c r="IQZ548" s="83"/>
      <c r="IRA548" s="57"/>
      <c r="IRB548" s="56"/>
      <c r="IRC548" s="59"/>
      <c r="IRD548" s="60"/>
      <c r="IRE548" s="61"/>
      <c r="IRF548" s="83"/>
      <c r="IRG548" s="57"/>
      <c r="IRH548" s="56"/>
      <c r="IRI548" s="59"/>
      <c r="IRJ548" s="60"/>
      <c r="IRK548" s="61"/>
      <c r="IRL548" s="83"/>
      <c r="IRM548" s="57"/>
      <c r="IRN548" s="56"/>
      <c r="IRO548" s="59"/>
      <c r="IRP548" s="60"/>
      <c r="IRQ548" s="61"/>
      <c r="IRR548" s="83"/>
      <c r="IRS548" s="57"/>
      <c r="IRT548" s="56"/>
      <c r="IRU548" s="59"/>
      <c r="IRV548" s="60"/>
      <c r="IRW548" s="61"/>
      <c r="IRX548" s="83"/>
      <c r="IRY548" s="57"/>
      <c r="IRZ548" s="56"/>
      <c r="ISA548" s="59"/>
      <c r="ISB548" s="60"/>
      <c r="ISC548" s="61"/>
      <c r="ISD548" s="83"/>
      <c r="ISE548" s="57"/>
      <c r="ISF548" s="56"/>
      <c r="ISG548" s="59"/>
      <c r="ISH548" s="60"/>
      <c r="ISI548" s="61"/>
      <c r="ISJ548" s="83"/>
      <c r="ISK548" s="57"/>
      <c r="ISL548" s="56"/>
      <c r="ISM548" s="59"/>
      <c r="ISN548" s="60"/>
      <c r="ISO548" s="61"/>
      <c r="ISP548" s="83"/>
      <c r="ISQ548" s="57"/>
      <c r="ISR548" s="56"/>
      <c r="ISS548" s="59"/>
      <c r="IST548" s="60"/>
      <c r="ISU548" s="61"/>
      <c r="ISV548" s="83"/>
      <c r="ISW548" s="57"/>
      <c r="ISX548" s="56"/>
      <c r="ISY548" s="59"/>
      <c r="ISZ548" s="60"/>
      <c r="ITA548" s="61"/>
      <c r="ITB548" s="83"/>
      <c r="ITC548" s="57"/>
      <c r="ITD548" s="56"/>
      <c r="ITE548" s="59"/>
      <c r="ITF548" s="60"/>
      <c r="ITG548" s="61"/>
      <c r="ITH548" s="83"/>
      <c r="ITI548" s="57"/>
      <c r="ITJ548" s="56"/>
      <c r="ITK548" s="59"/>
      <c r="ITL548" s="60"/>
      <c r="ITM548" s="61"/>
      <c r="ITN548" s="83"/>
      <c r="ITO548" s="57"/>
      <c r="ITP548" s="56"/>
      <c r="ITQ548" s="59"/>
      <c r="ITR548" s="60"/>
      <c r="ITS548" s="61"/>
      <c r="ITT548" s="83"/>
      <c r="ITU548" s="57"/>
      <c r="ITV548" s="56"/>
      <c r="ITW548" s="59"/>
      <c r="ITX548" s="60"/>
      <c r="ITY548" s="61"/>
      <c r="ITZ548" s="83"/>
      <c r="IUA548" s="57"/>
      <c r="IUB548" s="56"/>
      <c r="IUC548" s="59"/>
      <c r="IUD548" s="60"/>
      <c r="IUE548" s="61"/>
      <c r="IUF548" s="83"/>
      <c r="IUG548" s="57"/>
      <c r="IUH548" s="56"/>
      <c r="IUI548" s="59"/>
      <c r="IUJ548" s="60"/>
      <c r="IUK548" s="61"/>
      <c r="IUL548" s="83"/>
      <c r="IUM548" s="57"/>
      <c r="IUN548" s="56"/>
      <c r="IUO548" s="59"/>
      <c r="IUP548" s="60"/>
      <c r="IUQ548" s="61"/>
      <c r="IUR548" s="83"/>
      <c r="IUS548" s="57"/>
      <c r="IUT548" s="56"/>
      <c r="IUU548" s="59"/>
      <c r="IUV548" s="60"/>
      <c r="IUW548" s="61"/>
      <c r="IUX548" s="83"/>
      <c r="IUY548" s="57"/>
      <c r="IUZ548" s="56"/>
      <c r="IVA548" s="59"/>
      <c r="IVB548" s="60"/>
      <c r="IVC548" s="61"/>
      <c r="IVD548" s="83"/>
      <c r="IVE548" s="57"/>
      <c r="IVF548" s="56"/>
      <c r="IVG548" s="59"/>
      <c r="IVH548" s="60"/>
      <c r="IVI548" s="61"/>
      <c r="IVJ548" s="83"/>
      <c r="IVK548" s="57"/>
      <c r="IVL548" s="56"/>
      <c r="IVM548" s="59"/>
      <c r="IVN548" s="60"/>
      <c r="IVO548" s="61"/>
      <c r="IVP548" s="83"/>
      <c r="IVQ548" s="57"/>
      <c r="IVR548" s="56"/>
      <c r="IVS548" s="59"/>
      <c r="IVT548" s="60"/>
      <c r="IVU548" s="61"/>
      <c r="IVV548" s="83"/>
      <c r="IVW548" s="57"/>
      <c r="IVX548" s="56"/>
      <c r="IVY548" s="59"/>
      <c r="IVZ548" s="60"/>
      <c r="IWA548" s="61"/>
      <c r="IWB548" s="83"/>
      <c r="IWC548" s="57"/>
      <c r="IWD548" s="56"/>
      <c r="IWE548" s="59"/>
      <c r="IWF548" s="60"/>
      <c r="IWG548" s="61"/>
      <c r="IWH548" s="83"/>
      <c r="IWI548" s="57"/>
      <c r="IWJ548" s="56"/>
      <c r="IWK548" s="59"/>
      <c r="IWL548" s="60"/>
      <c r="IWM548" s="61"/>
      <c r="IWN548" s="83"/>
      <c r="IWO548" s="57"/>
      <c r="IWP548" s="56"/>
      <c r="IWQ548" s="59"/>
      <c r="IWR548" s="60"/>
      <c r="IWS548" s="61"/>
      <c r="IWT548" s="83"/>
      <c r="IWU548" s="57"/>
      <c r="IWV548" s="56"/>
      <c r="IWW548" s="59"/>
      <c r="IWX548" s="60"/>
      <c r="IWY548" s="61"/>
      <c r="IWZ548" s="83"/>
      <c r="IXA548" s="57"/>
      <c r="IXB548" s="56"/>
      <c r="IXC548" s="59"/>
      <c r="IXD548" s="60"/>
      <c r="IXE548" s="61"/>
      <c r="IXF548" s="83"/>
      <c r="IXG548" s="57"/>
      <c r="IXH548" s="56"/>
      <c r="IXI548" s="59"/>
      <c r="IXJ548" s="60"/>
      <c r="IXK548" s="61"/>
      <c r="IXL548" s="83"/>
      <c r="IXM548" s="57"/>
      <c r="IXN548" s="56"/>
      <c r="IXO548" s="59"/>
      <c r="IXP548" s="60"/>
      <c r="IXQ548" s="61"/>
      <c r="IXR548" s="83"/>
      <c r="IXS548" s="57"/>
      <c r="IXT548" s="56"/>
      <c r="IXU548" s="59"/>
      <c r="IXV548" s="60"/>
      <c r="IXW548" s="61"/>
      <c r="IXX548" s="83"/>
      <c r="IXY548" s="57"/>
      <c r="IXZ548" s="56"/>
      <c r="IYA548" s="59"/>
      <c r="IYB548" s="60"/>
      <c r="IYC548" s="61"/>
      <c r="IYD548" s="83"/>
      <c r="IYE548" s="57"/>
      <c r="IYF548" s="56"/>
      <c r="IYG548" s="59"/>
      <c r="IYH548" s="60"/>
      <c r="IYI548" s="61"/>
      <c r="IYJ548" s="83"/>
      <c r="IYK548" s="57"/>
      <c r="IYL548" s="56"/>
      <c r="IYM548" s="59"/>
      <c r="IYN548" s="60"/>
      <c r="IYO548" s="61"/>
      <c r="IYP548" s="83"/>
      <c r="IYQ548" s="57"/>
      <c r="IYR548" s="56"/>
      <c r="IYS548" s="59"/>
      <c r="IYT548" s="60"/>
      <c r="IYU548" s="61"/>
      <c r="IYV548" s="83"/>
      <c r="IYW548" s="57"/>
      <c r="IYX548" s="56"/>
      <c r="IYY548" s="59"/>
      <c r="IYZ548" s="60"/>
      <c r="IZA548" s="61"/>
      <c r="IZB548" s="83"/>
      <c r="IZC548" s="57"/>
      <c r="IZD548" s="56"/>
      <c r="IZE548" s="59"/>
      <c r="IZF548" s="60"/>
      <c r="IZG548" s="61"/>
      <c r="IZH548" s="83"/>
      <c r="IZI548" s="57"/>
      <c r="IZJ548" s="56"/>
      <c r="IZK548" s="59"/>
      <c r="IZL548" s="60"/>
      <c r="IZM548" s="61"/>
      <c r="IZN548" s="83"/>
      <c r="IZO548" s="57"/>
      <c r="IZP548" s="56"/>
      <c r="IZQ548" s="59"/>
      <c r="IZR548" s="60"/>
      <c r="IZS548" s="61"/>
      <c r="IZT548" s="83"/>
      <c r="IZU548" s="57"/>
      <c r="IZV548" s="56"/>
      <c r="IZW548" s="59"/>
      <c r="IZX548" s="60"/>
      <c r="IZY548" s="61"/>
      <c r="IZZ548" s="83"/>
      <c r="JAA548" s="57"/>
      <c r="JAB548" s="56"/>
      <c r="JAC548" s="59"/>
      <c r="JAD548" s="60"/>
      <c r="JAE548" s="61"/>
      <c r="JAF548" s="83"/>
      <c r="JAG548" s="57"/>
      <c r="JAH548" s="56"/>
      <c r="JAI548" s="59"/>
      <c r="JAJ548" s="60"/>
      <c r="JAK548" s="61"/>
      <c r="JAL548" s="83"/>
      <c r="JAM548" s="57"/>
      <c r="JAN548" s="56"/>
      <c r="JAO548" s="59"/>
      <c r="JAP548" s="60"/>
      <c r="JAQ548" s="61"/>
      <c r="JAR548" s="83"/>
      <c r="JAS548" s="57"/>
      <c r="JAT548" s="56"/>
      <c r="JAU548" s="59"/>
      <c r="JAV548" s="60"/>
      <c r="JAW548" s="61"/>
      <c r="JAX548" s="83"/>
      <c r="JAY548" s="57"/>
      <c r="JAZ548" s="56"/>
      <c r="JBA548" s="59"/>
      <c r="JBB548" s="60"/>
      <c r="JBC548" s="61"/>
      <c r="JBD548" s="83"/>
      <c r="JBE548" s="57"/>
      <c r="JBF548" s="56"/>
      <c r="JBG548" s="59"/>
      <c r="JBH548" s="60"/>
      <c r="JBI548" s="61"/>
      <c r="JBJ548" s="83"/>
      <c r="JBK548" s="57"/>
      <c r="JBL548" s="56"/>
      <c r="JBM548" s="59"/>
      <c r="JBN548" s="60"/>
      <c r="JBO548" s="61"/>
      <c r="JBP548" s="83"/>
      <c r="JBQ548" s="57"/>
      <c r="JBR548" s="56"/>
      <c r="JBS548" s="59"/>
      <c r="JBT548" s="60"/>
      <c r="JBU548" s="61"/>
      <c r="JBV548" s="83"/>
      <c r="JBW548" s="57"/>
      <c r="JBX548" s="56"/>
      <c r="JBY548" s="59"/>
      <c r="JBZ548" s="60"/>
      <c r="JCA548" s="61"/>
      <c r="JCB548" s="83"/>
      <c r="JCC548" s="57"/>
      <c r="JCD548" s="56"/>
      <c r="JCE548" s="59"/>
      <c r="JCF548" s="60"/>
      <c r="JCG548" s="61"/>
      <c r="JCH548" s="83"/>
      <c r="JCI548" s="57"/>
      <c r="JCJ548" s="56"/>
      <c r="JCK548" s="59"/>
      <c r="JCL548" s="60"/>
      <c r="JCM548" s="61"/>
      <c r="JCN548" s="83"/>
      <c r="JCO548" s="57"/>
      <c r="JCP548" s="56"/>
      <c r="JCQ548" s="59"/>
      <c r="JCR548" s="60"/>
      <c r="JCS548" s="61"/>
      <c r="JCT548" s="83"/>
      <c r="JCU548" s="57"/>
      <c r="JCV548" s="56"/>
      <c r="JCW548" s="59"/>
      <c r="JCX548" s="60"/>
      <c r="JCY548" s="61"/>
      <c r="JCZ548" s="83"/>
      <c r="JDA548" s="57"/>
      <c r="JDB548" s="56"/>
      <c r="JDC548" s="59"/>
      <c r="JDD548" s="60"/>
      <c r="JDE548" s="61"/>
      <c r="JDF548" s="83"/>
      <c r="JDG548" s="57"/>
      <c r="JDH548" s="56"/>
      <c r="JDI548" s="59"/>
      <c r="JDJ548" s="60"/>
      <c r="JDK548" s="61"/>
      <c r="JDL548" s="83"/>
      <c r="JDM548" s="57"/>
      <c r="JDN548" s="56"/>
      <c r="JDO548" s="59"/>
      <c r="JDP548" s="60"/>
      <c r="JDQ548" s="61"/>
      <c r="JDR548" s="83"/>
      <c r="JDS548" s="57"/>
      <c r="JDT548" s="56"/>
      <c r="JDU548" s="59"/>
      <c r="JDV548" s="60"/>
      <c r="JDW548" s="61"/>
      <c r="JDX548" s="83"/>
      <c r="JDY548" s="57"/>
      <c r="JDZ548" s="56"/>
      <c r="JEA548" s="59"/>
      <c r="JEB548" s="60"/>
      <c r="JEC548" s="61"/>
      <c r="JED548" s="83"/>
      <c r="JEE548" s="57"/>
      <c r="JEF548" s="56"/>
      <c r="JEG548" s="59"/>
      <c r="JEH548" s="60"/>
      <c r="JEI548" s="61"/>
      <c r="JEJ548" s="83"/>
      <c r="JEK548" s="57"/>
      <c r="JEL548" s="56"/>
      <c r="JEM548" s="59"/>
      <c r="JEN548" s="60"/>
      <c r="JEO548" s="61"/>
      <c r="JEP548" s="83"/>
      <c r="JEQ548" s="57"/>
      <c r="JER548" s="56"/>
      <c r="JES548" s="59"/>
      <c r="JET548" s="60"/>
      <c r="JEU548" s="61"/>
      <c r="JEV548" s="83"/>
      <c r="JEW548" s="57"/>
      <c r="JEX548" s="56"/>
      <c r="JEY548" s="59"/>
      <c r="JEZ548" s="60"/>
      <c r="JFA548" s="61"/>
      <c r="JFB548" s="83"/>
      <c r="JFC548" s="57"/>
      <c r="JFD548" s="56"/>
      <c r="JFE548" s="59"/>
      <c r="JFF548" s="60"/>
      <c r="JFG548" s="61"/>
      <c r="JFH548" s="83"/>
      <c r="JFI548" s="57"/>
      <c r="JFJ548" s="56"/>
      <c r="JFK548" s="59"/>
      <c r="JFL548" s="60"/>
      <c r="JFM548" s="61"/>
      <c r="JFN548" s="83"/>
      <c r="JFO548" s="57"/>
      <c r="JFP548" s="56"/>
      <c r="JFQ548" s="59"/>
      <c r="JFR548" s="60"/>
      <c r="JFS548" s="61"/>
      <c r="JFT548" s="83"/>
      <c r="JFU548" s="57"/>
      <c r="JFV548" s="56"/>
      <c r="JFW548" s="59"/>
      <c r="JFX548" s="60"/>
      <c r="JFY548" s="61"/>
      <c r="JFZ548" s="83"/>
      <c r="JGA548" s="57"/>
      <c r="JGB548" s="56"/>
      <c r="JGC548" s="59"/>
      <c r="JGD548" s="60"/>
      <c r="JGE548" s="61"/>
      <c r="JGF548" s="83"/>
      <c r="JGG548" s="57"/>
      <c r="JGH548" s="56"/>
      <c r="JGI548" s="59"/>
      <c r="JGJ548" s="60"/>
      <c r="JGK548" s="61"/>
      <c r="JGL548" s="83"/>
      <c r="JGM548" s="57"/>
      <c r="JGN548" s="56"/>
      <c r="JGO548" s="59"/>
      <c r="JGP548" s="60"/>
      <c r="JGQ548" s="61"/>
      <c r="JGR548" s="83"/>
      <c r="JGS548" s="57"/>
      <c r="JGT548" s="56"/>
      <c r="JGU548" s="59"/>
      <c r="JGV548" s="60"/>
      <c r="JGW548" s="61"/>
      <c r="JGX548" s="83"/>
      <c r="JGY548" s="57"/>
      <c r="JGZ548" s="56"/>
      <c r="JHA548" s="59"/>
      <c r="JHB548" s="60"/>
      <c r="JHC548" s="61"/>
      <c r="JHD548" s="83"/>
      <c r="JHE548" s="57"/>
      <c r="JHF548" s="56"/>
      <c r="JHG548" s="59"/>
      <c r="JHH548" s="60"/>
      <c r="JHI548" s="61"/>
      <c r="JHJ548" s="83"/>
      <c r="JHK548" s="57"/>
      <c r="JHL548" s="56"/>
      <c r="JHM548" s="59"/>
      <c r="JHN548" s="60"/>
      <c r="JHO548" s="61"/>
      <c r="JHP548" s="83"/>
      <c r="JHQ548" s="57"/>
      <c r="JHR548" s="56"/>
      <c r="JHS548" s="59"/>
      <c r="JHT548" s="60"/>
      <c r="JHU548" s="61"/>
      <c r="JHV548" s="83"/>
      <c r="JHW548" s="57"/>
      <c r="JHX548" s="56"/>
      <c r="JHY548" s="59"/>
      <c r="JHZ548" s="60"/>
      <c r="JIA548" s="61"/>
      <c r="JIB548" s="83"/>
      <c r="JIC548" s="57"/>
      <c r="JID548" s="56"/>
      <c r="JIE548" s="59"/>
      <c r="JIF548" s="60"/>
      <c r="JIG548" s="61"/>
      <c r="JIH548" s="83"/>
      <c r="JII548" s="57"/>
      <c r="JIJ548" s="56"/>
      <c r="JIK548" s="59"/>
      <c r="JIL548" s="60"/>
      <c r="JIM548" s="61"/>
      <c r="JIN548" s="83"/>
      <c r="JIO548" s="57"/>
      <c r="JIP548" s="56"/>
      <c r="JIQ548" s="59"/>
      <c r="JIR548" s="60"/>
      <c r="JIS548" s="61"/>
      <c r="JIT548" s="83"/>
      <c r="JIU548" s="57"/>
      <c r="JIV548" s="56"/>
      <c r="JIW548" s="59"/>
      <c r="JIX548" s="60"/>
      <c r="JIY548" s="61"/>
      <c r="JIZ548" s="83"/>
      <c r="JJA548" s="57"/>
      <c r="JJB548" s="56"/>
      <c r="JJC548" s="59"/>
      <c r="JJD548" s="60"/>
      <c r="JJE548" s="61"/>
      <c r="JJF548" s="83"/>
      <c r="JJG548" s="57"/>
      <c r="JJH548" s="56"/>
      <c r="JJI548" s="59"/>
      <c r="JJJ548" s="60"/>
      <c r="JJK548" s="61"/>
      <c r="JJL548" s="83"/>
      <c r="JJM548" s="57"/>
      <c r="JJN548" s="56"/>
      <c r="JJO548" s="59"/>
      <c r="JJP548" s="60"/>
      <c r="JJQ548" s="61"/>
      <c r="JJR548" s="83"/>
      <c r="JJS548" s="57"/>
      <c r="JJT548" s="56"/>
      <c r="JJU548" s="59"/>
      <c r="JJV548" s="60"/>
      <c r="JJW548" s="61"/>
      <c r="JJX548" s="83"/>
      <c r="JJY548" s="57"/>
      <c r="JJZ548" s="56"/>
      <c r="JKA548" s="59"/>
      <c r="JKB548" s="60"/>
      <c r="JKC548" s="61"/>
      <c r="JKD548" s="83"/>
      <c r="JKE548" s="57"/>
      <c r="JKF548" s="56"/>
      <c r="JKG548" s="59"/>
      <c r="JKH548" s="60"/>
      <c r="JKI548" s="61"/>
      <c r="JKJ548" s="83"/>
      <c r="JKK548" s="57"/>
      <c r="JKL548" s="56"/>
      <c r="JKM548" s="59"/>
      <c r="JKN548" s="60"/>
      <c r="JKO548" s="61"/>
      <c r="JKP548" s="83"/>
      <c r="JKQ548" s="57"/>
      <c r="JKR548" s="56"/>
      <c r="JKS548" s="59"/>
      <c r="JKT548" s="60"/>
      <c r="JKU548" s="61"/>
      <c r="JKV548" s="83"/>
      <c r="JKW548" s="57"/>
      <c r="JKX548" s="56"/>
      <c r="JKY548" s="59"/>
      <c r="JKZ548" s="60"/>
      <c r="JLA548" s="61"/>
      <c r="JLB548" s="83"/>
      <c r="JLC548" s="57"/>
      <c r="JLD548" s="56"/>
      <c r="JLE548" s="59"/>
      <c r="JLF548" s="60"/>
      <c r="JLG548" s="61"/>
      <c r="JLH548" s="83"/>
      <c r="JLI548" s="57"/>
      <c r="JLJ548" s="56"/>
      <c r="JLK548" s="59"/>
      <c r="JLL548" s="60"/>
      <c r="JLM548" s="61"/>
      <c r="JLN548" s="83"/>
      <c r="JLO548" s="57"/>
      <c r="JLP548" s="56"/>
      <c r="JLQ548" s="59"/>
      <c r="JLR548" s="60"/>
      <c r="JLS548" s="61"/>
      <c r="JLT548" s="83"/>
      <c r="JLU548" s="57"/>
      <c r="JLV548" s="56"/>
      <c r="JLW548" s="59"/>
      <c r="JLX548" s="60"/>
      <c r="JLY548" s="61"/>
      <c r="JLZ548" s="83"/>
      <c r="JMA548" s="57"/>
      <c r="JMB548" s="56"/>
      <c r="JMC548" s="59"/>
      <c r="JMD548" s="60"/>
      <c r="JME548" s="61"/>
      <c r="JMF548" s="83"/>
      <c r="JMG548" s="57"/>
      <c r="JMH548" s="56"/>
      <c r="JMI548" s="59"/>
      <c r="JMJ548" s="60"/>
      <c r="JMK548" s="61"/>
      <c r="JML548" s="83"/>
      <c r="JMM548" s="57"/>
      <c r="JMN548" s="56"/>
      <c r="JMO548" s="59"/>
      <c r="JMP548" s="60"/>
      <c r="JMQ548" s="61"/>
      <c r="JMR548" s="83"/>
      <c r="JMS548" s="57"/>
      <c r="JMT548" s="56"/>
      <c r="JMU548" s="59"/>
      <c r="JMV548" s="60"/>
      <c r="JMW548" s="61"/>
      <c r="JMX548" s="83"/>
      <c r="JMY548" s="57"/>
      <c r="JMZ548" s="56"/>
      <c r="JNA548" s="59"/>
      <c r="JNB548" s="60"/>
      <c r="JNC548" s="61"/>
      <c r="JND548" s="83"/>
      <c r="JNE548" s="57"/>
      <c r="JNF548" s="56"/>
      <c r="JNG548" s="59"/>
      <c r="JNH548" s="60"/>
      <c r="JNI548" s="61"/>
      <c r="JNJ548" s="83"/>
      <c r="JNK548" s="57"/>
      <c r="JNL548" s="56"/>
      <c r="JNM548" s="59"/>
      <c r="JNN548" s="60"/>
      <c r="JNO548" s="61"/>
      <c r="JNP548" s="83"/>
      <c r="JNQ548" s="57"/>
      <c r="JNR548" s="56"/>
      <c r="JNS548" s="59"/>
      <c r="JNT548" s="60"/>
      <c r="JNU548" s="61"/>
      <c r="JNV548" s="83"/>
      <c r="JNW548" s="57"/>
      <c r="JNX548" s="56"/>
      <c r="JNY548" s="59"/>
      <c r="JNZ548" s="60"/>
      <c r="JOA548" s="61"/>
      <c r="JOB548" s="83"/>
      <c r="JOC548" s="57"/>
      <c r="JOD548" s="56"/>
      <c r="JOE548" s="59"/>
      <c r="JOF548" s="60"/>
      <c r="JOG548" s="61"/>
      <c r="JOH548" s="83"/>
      <c r="JOI548" s="57"/>
      <c r="JOJ548" s="56"/>
      <c r="JOK548" s="59"/>
      <c r="JOL548" s="60"/>
      <c r="JOM548" s="61"/>
      <c r="JON548" s="83"/>
      <c r="JOO548" s="57"/>
      <c r="JOP548" s="56"/>
      <c r="JOQ548" s="59"/>
      <c r="JOR548" s="60"/>
      <c r="JOS548" s="61"/>
      <c r="JOT548" s="83"/>
      <c r="JOU548" s="57"/>
      <c r="JOV548" s="56"/>
      <c r="JOW548" s="59"/>
      <c r="JOX548" s="60"/>
      <c r="JOY548" s="61"/>
      <c r="JOZ548" s="83"/>
      <c r="JPA548" s="57"/>
      <c r="JPB548" s="56"/>
      <c r="JPC548" s="59"/>
      <c r="JPD548" s="60"/>
      <c r="JPE548" s="61"/>
      <c r="JPF548" s="83"/>
      <c r="JPG548" s="57"/>
      <c r="JPH548" s="56"/>
      <c r="JPI548" s="59"/>
      <c r="JPJ548" s="60"/>
      <c r="JPK548" s="61"/>
      <c r="JPL548" s="83"/>
      <c r="JPM548" s="57"/>
      <c r="JPN548" s="56"/>
      <c r="JPO548" s="59"/>
      <c r="JPP548" s="60"/>
      <c r="JPQ548" s="61"/>
      <c r="JPR548" s="83"/>
      <c r="JPS548" s="57"/>
      <c r="JPT548" s="56"/>
      <c r="JPU548" s="59"/>
      <c r="JPV548" s="60"/>
      <c r="JPW548" s="61"/>
      <c r="JPX548" s="83"/>
      <c r="JPY548" s="57"/>
      <c r="JPZ548" s="56"/>
      <c r="JQA548" s="59"/>
      <c r="JQB548" s="60"/>
      <c r="JQC548" s="61"/>
      <c r="JQD548" s="83"/>
      <c r="JQE548" s="57"/>
      <c r="JQF548" s="56"/>
      <c r="JQG548" s="59"/>
      <c r="JQH548" s="60"/>
      <c r="JQI548" s="61"/>
      <c r="JQJ548" s="83"/>
      <c r="JQK548" s="57"/>
      <c r="JQL548" s="56"/>
      <c r="JQM548" s="59"/>
      <c r="JQN548" s="60"/>
      <c r="JQO548" s="61"/>
      <c r="JQP548" s="83"/>
      <c r="JQQ548" s="57"/>
      <c r="JQR548" s="56"/>
      <c r="JQS548" s="59"/>
      <c r="JQT548" s="60"/>
      <c r="JQU548" s="61"/>
      <c r="JQV548" s="83"/>
      <c r="JQW548" s="57"/>
      <c r="JQX548" s="56"/>
      <c r="JQY548" s="59"/>
      <c r="JQZ548" s="60"/>
      <c r="JRA548" s="61"/>
      <c r="JRB548" s="83"/>
      <c r="JRC548" s="57"/>
      <c r="JRD548" s="56"/>
      <c r="JRE548" s="59"/>
      <c r="JRF548" s="60"/>
      <c r="JRG548" s="61"/>
      <c r="JRH548" s="83"/>
      <c r="JRI548" s="57"/>
      <c r="JRJ548" s="56"/>
      <c r="JRK548" s="59"/>
      <c r="JRL548" s="60"/>
      <c r="JRM548" s="61"/>
      <c r="JRN548" s="83"/>
      <c r="JRO548" s="57"/>
      <c r="JRP548" s="56"/>
      <c r="JRQ548" s="59"/>
      <c r="JRR548" s="60"/>
      <c r="JRS548" s="61"/>
      <c r="JRT548" s="83"/>
      <c r="JRU548" s="57"/>
      <c r="JRV548" s="56"/>
      <c r="JRW548" s="59"/>
      <c r="JRX548" s="60"/>
      <c r="JRY548" s="61"/>
      <c r="JRZ548" s="83"/>
      <c r="JSA548" s="57"/>
      <c r="JSB548" s="56"/>
      <c r="JSC548" s="59"/>
      <c r="JSD548" s="60"/>
      <c r="JSE548" s="61"/>
      <c r="JSF548" s="83"/>
      <c r="JSG548" s="57"/>
      <c r="JSH548" s="56"/>
      <c r="JSI548" s="59"/>
      <c r="JSJ548" s="60"/>
      <c r="JSK548" s="61"/>
      <c r="JSL548" s="83"/>
      <c r="JSM548" s="57"/>
      <c r="JSN548" s="56"/>
      <c r="JSO548" s="59"/>
      <c r="JSP548" s="60"/>
      <c r="JSQ548" s="61"/>
      <c r="JSR548" s="83"/>
      <c r="JSS548" s="57"/>
      <c r="JST548" s="56"/>
      <c r="JSU548" s="59"/>
      <c r="JSV548" s="60"/>
      <c r="JSW548" s="61"/>
      <c r="JSX548" s="83"/>
      <c r="JSY548" s="57"/>
      <c r="JSZ548" s="56"/>
      <c r="JTA548" s="59"/>
      <c r="JTB548" s="60"/>
      <c r="JTC548" s="61"/>
      <c r="JTD548" s="83"/>
      <c r="JTE548" s="57"/>
      <c r="JTF548" s="56"/>
      <c r="JTG548" s="59"/>
      <c r="JTH548" s="60"/>
      <c r="JTI548" s="61"/>
      <c r="JTJ548" s="83"/>
      <c r="JTK548" s="57"/>
      <c r="JTL548" s="56"/>
      <c r="JTM548" s="59"/>
      <c r="JTN548" s="60"/>
      <c r="JTO548" s="61"/>
      <c r="JTP548" s="83"/>
      <c r="JTQ548" s="57"/>
      <c r="JTR548" s="56"/>
      <c r="JTS548" s="59"/>
      <c r="JTT548" s="60"/>
      <c r="JTU548" s="61"/>
      <c r="JTV548" s="83"/>
      <c r="JTW548" s="57"/>
      <c r="JTX548" s="56"/>
      <c r="JTY548" s="59"/>
      <c r="JTZ548" s="60"/>
      <c r="JUA548" s="61"/>
      <c r="JUB548" s="83"/>
      <c r="JUC548" s="57"/>
      <c r="JUD548" s="56"/>
      <c r="JUE548" s="59"/>
      <c r="JUF548" s="60"/>
      <c r="JUG548" s="61"/>
      <c r="JUH548" s="83"/>
      <c r="JUI548" s="57"/>
      <c r="JUJ548" s="56"/>
      <c r="JUK548" s="59"/>
      <c r="JUL548" s="60"/>
      <c r="JUM548" s="61"/>
      <c r="JUN548" s="83"/>
      <c r="JUO548" s="57"/>
      <c r="JUP548" s="56"/>
      <c r="JUQ548" s="59"/>
      <c r="JUR548" s="60"/>
      <c r="JUS548" s="61"/>
      <c r="JUT548" s="83"/>
      <c r="JUU548" s="57"/>
      <c r="JUV548" s="56"/>
      <c r="JUW548" s="59"/>
      <c r="JUX548" s="60"/>
      <c r="JUY548" s="61"/>
      <c r="JUZ548" s="83"/>
      <c r="JVA548" s="57"/>
      <c r="JVB548" s="56"/>
      <c r="JVC548" s="59"/>
      <c r="JVD548" s="60"/>
      <c r="JVE548" s="61"/>
      <c r="JVF548" s="83"/>
      <c r="JVG548" s="57"/>
      <c r="JVH548" s="56"/>
      <c r="JVI548" s="59"/>
      <c r="JVJ548" s="60"/>
      <c r="JVK548" s="61"/>
      <c r="JVL548" s="83"/>
      <c r="JVM548" s="57"/>
      <c r="JVN548" s="56"/>
      <c r="JVO548" s="59"/>
      <c r="JVP548" s="60"/>
      <c r="JVQ548" s="61"/>
      <c r="JVR548" s="83"/>
      <c r="JVS548" s="57"/>
      <c r="JVT548" s="56"/>
      <c r="JVU548" s="59"/>
      <c r="JVV548" s="60"/>
      <c r="JVW548" s="61"/>
      <c r="JVX548" s="83"/>
      <c r="JVY548" s="57"/>
      <c r="JVZ548" s="56"/>
      <c r="JWA548" s="59"/>
      <c r="JWB548" s="60"/>
      <c r="JWC548" s="61"/>
      <c r="JWD548" s="83"/>
      <c r="JWE548" s="57"/>
      <c r="JWF548" s="56"/>
      <c r="JWG548" s="59"/>
      <c r="JWH548" s="60"/>
      <c r="JWI548" s="61"/>
      <c r="JWJ548" s="83"/>
      <c r="JWK548" s="57"/>
      <c r="JWL548" s="56"/>
      <c r="JWM548" s="59"/>
      <c r="JWN548" s="60"/>
      <c r="JWO548" s="61"/>
      <c r="JWP548" s="83"/>
      <c r="JWQ548" s="57"/>
      <c r="JWR548" s="56"/>
      <c r="JWS548" s="59"/>
      <c r="JWT548" s="60"/>
      <c r="JWU548" s="61"/>
      <c r="JWV548" s="83"/>
      <c r="JWW548" s="57"/>
      <c r="JWX548" s="56"/>
      <c r="JWY548" s="59"/>
      <c r="JWZ548" s="60"/>
      <c r="JXA548" s="61"/>
      <c r="JXB548" s="83"/>
      <c r="JXC548" s="57"/>
      <c r="JXD548" s="56"/>
      <c r="JXE548" s="59"/>
      <c r="JXF548" s="60"/>
      <c r="JXG548" s="61"/>
      <c r="JXH548" s="83"/>
      <c r="JXI548" s="57"/>
      <c r="JXJ548" s="56"/>
      <c r="JXK548" s="59"/>
      <c r="JXL548" s="60"/>
      <c r="JXM548" s="61"/>
      <c r="JXN548" s="83"/>
      <c r="JXO548" s="57"/>
      <c r="JXP548" s="56"/>
      <c r="JXQ548" s="59"/>
      <c r="JXR548" s="60"/>
      <c r="JXS548" s="61"/>
      <c r="JXT548" s="83"/>
      <c r="JXU548" s="57"/>
      <c r="JXV548" s="56"/>
      <c r="JXW548" s="59"/>
      <c r="JXX548" s="60"/>
      <c r="JXY548" s="61"/>
      <c r="JXZ548" s="83"/>
      <c r="JYA548" s="57"/>
      <c r="JYB548" s="56"/>
      <c r="JYC548" s="59"/>
      <c r="JYD548" s="60"/>
      <c r="JYE548" s="61"/>
      <c r="JYF548" s="83"/>
      <c r="JYG548" s="57"/>
      <c r="JYH548" s="56"/>
      <c r="JYI548" s="59"/>
      <c r="JYJ548" s="60"/>
      <c r="JYK548" s="61"/>
      <c r="JYL548" s="83"/>
      <c r="JYM548" s="57"/>
      <c r="JYN548" s="56"/>
      <c r="JYO548" s="59"/>
      <c r="JYP548" s="60"/>
      <c r="JYQ548" s="61"/>
      <c r="JYR548" s="83"/>
      <c r="JYS548" s="57"/>
      <c r="JYT548" s="56"/>
      <c r="JYU548" s="59"/>
      <c r="JYV548" s="60"/>
      <c r="JYW548" s="61"/>
      <c r="JYX548" s="83"/>
      <c r="JYY548" s="57"/>
      <c r="JYZ548" s="56"/>
      <c r="JZA548" s="59"/>
      <c r="JZB548" s="60"/>
      <c r="JZC548" s="61"/>
      <c r="JZD548" s="83"/>
      <c r="JZE548" s="57"/>
      <c r="JZF548" s="56"/>
      <c r="JZG548" s="59"/>
      <c r="JZH548" s="60"/>
      <c r="JZI548" s="61"/>
      <c r="JZJ548" s="83"/>
      <c r="JZK548" s="57"/>
      <c r="JZL548" s="56"/>
      <c r="JZM548" s="59"/>
      <c r="JZN548" s="60"/>
      <c r="JZO548" s="61"/>
      <c r="JZP548" s="83"/>
      <c r="JZQ548" s="57"/>
      <c r="JZR548" s="56"/>
      <c r="JZS548" s="59"/>
      <c r="JZT548" s="60"/>
      <c r="JZU548" s="61"/>
      <c r="JZV548" s="83"/>
      <c r="JZW548" s="57"/>
      <c r="JZX548" s="56"/>
      <c r="JZY548" s="59"/>
      <c r="JZZ548" s="60"/>
      <c r="KAA548" s="61"/>
      <c r="KAB548" s="83"/>
      <c r="KAC548" s="57"/>
      <c r="KAD548" s="56"/>
      <c r="KAE548" s="59"/>
      <c r="KAF548" s="60"/>
      <c r="KAG548" s="61"/>
      <c r="KAH548" s="83"/>
      <c r="KAI548" s="57"/>
      <c r="KAJ548" s="56"/>
      <c r="KAK548" s="59"/>
      <c r="KAL548" s="60"/>
      <c r="KAM548" s="61"/>
      <c r="KAN548" s="83"/>
      <c r="KAO548" s="57"/>
      <c r="KAP548" s="56"/>
      <c r="KAQ548" s="59"/>
      <c r="KAR548" s="60"/>
      <c r="KAS548" s="61"/>
      <c r="KAT548" s="83"/>
      <c r="KAU548" s="57"/>
      <c r="KAV548" s="56"/>
      <c r="KAW548" s="59"/>
      <c r="KAX548" s="60"/>
      <c r="KAY548" s="61"/>
      <c r="KAZ548" s="83"/>
      <c r="KBA548" s="57"/>
      <c r="KBB548" s="56"/>
      <c r="KBC548" s="59"/>
      <c r="KBD548" s="60"/>
      <c r="KBE548" s="61"/>
      <c r="KBF548" s="83"/>
      <c r="KBG548" s="57"/>
      <c r="KBH548" s="56"/>
      <c r="KBI548" s="59"/>
      <c r="KBJ548" s="60"/>
      <c r="KBK548" s="61"/>
      <c r="KBL548" s="83"/>
      <c r="KBM548" s="57"/>
      <c r="KBN548" s="56"/>
      <c r="KBO548" s="59"/>
      <c r="KBP548" s="60"/>
      <c r="KBQ548" s="61"/>
      <c r="KBR548" s="83"/>
      <c r="KBS548" s="57"/>
      <c r="KBT548" s="56"/>
      <c r="KBU548" s="59"/>
      <c r="KBV548" s="60"/>
      <c r="KBW548" s="61"/>
      <c r="KBX548" s="83"/>
      <c r="KBY548" s="57"/>
      <c r="KBZ548" s="56"/>
      <c r="KCA548" s="59"/>
      <c r="KCB548" s="60"/>
      <c r="KCC548" s="61"/>
      <c r="KCD548" s="83"/>
      <c r="KCE548" s="57"/>
      <c r="KCF548" s="56"/>
      <c r="KCG548" s="59"/>
      <c r="KCH548" s="60"/>
      <c r="KCI548" s="61"/>
      <c r="KCJ548" s="83"/>
      <c r="KCK548" s="57"/>
      <c r="KCL548" s="56"/>
      <c r="KCM548" s="59"/>
      <c r="KCN548" s="60"/>
      <c r="KCO548" s="61"/>
      <c r="KCP548" s="83"/>
      <c r="KCQ548" s="57"/>
      <c r="KCR548" s="56"/>
      <c r="KCS548" s="59"/>
      <c r="KCT548" s="60"/>
      <c r="KCU548" s="61"/>
      <c r="KCV548" s="83"/>
      <c r="KCW548" s="57"/>
      <c r="KCX548" s="56"/>
      <c r="KCY548" s="59"/>
      <c r="KCZ548" s="60"/>
      <c r="KDA548" s="61"/>
      <c r="KDB548" s="83"/>
      <c r="KDC548" s="57"/>
      <c r="KDD548" s="56"/>
      <c r="KDE548" s="59"/>
      <c r="KDF548" s="60"/>
      <c r="KDG548" s="61"/>
      <c r="KDH548" s="83"/>
      <c r="KDI548" s="57"/>
      <c r="KDJ548" s="56"/>
      <c r="KDK548" s="59"/>
      <c r="KDL548" s="60"/>
      <c r="KDM548" s="61"/>
      <c r="KDN548" s="83"/>
      <c r="KDO548" s="57"/>
      <c r="KDP548" s="56"/>
      <c r="KDQ548" s="59"/>
      <c r="KDR548" s="60"/>
      <c r="KDS548" s="61"/>
      <c r="KDT548" s="83"/>
      <c r="KDU548" s="57"/>
      <c r="KDV548" s="56"/>
      <c r="KDW548" s="59"/>
      <c r="KDX548" s="60"/>
      <c r="KDY548" s="61"/>
      <c r="KDZ548" s="83"/>
      <c r="KEA548" s="57"/>
      <c r="KEB548" s="56"/>
      <c r="KEC548" s="59"/>
      <c r="KED548" s="60"/>
      <c r="KEE548" s="61"/>
      <c r="KEF548" s="83"/>
      <c r="KEG548" s="57"/>
      <c r="KEH548" s="56"/>
      <c r="KEI548" s="59"/>
      <c r="KEJ548" s="60"/>
      <c r="KEK548" s="61"/>
      <c r="KEL548" s="83"/>
      <c r="KEM548" s="57"/>
      <c r="KEN548" s="56"/>
      <c r="KEO548" s="59"/>
      <c r="KEP548" s="60"/>
      <c r="KEQ548" s="61"/>
      <c r="KER548" s="83"/>
      <c r="KES548" s="57"/>
      <c r="KET548" s="56"/>
      <c r="KEU548" s="59"/>
      <c r="KEV548" s="60"/>
      <c r="KEW548" s="61"/>
      <c r="KEX548" s="83"/>
      <c r="KEY548" s="57"/>
      <c r="KEZ548" s="56"/>
      <c r="KFA548" s="59"/>
      <c r="KFB548" s="60"/>
      <c r="KFC548" s="61"/>
      <c r="KFD548" s="83"/>
      <c r="KFE548" s="57"/>
      <c r="KFF548" s="56"/>
      <c r="KFG548" s="59"/>
      <c r="KFH548" s="60"/>
      <c r="KFI548" s="61"/>
      <c r="KFJ548" s="83"/>
      <c r="KFK548" s="57"/>
      <c r="KFL548" s="56"/>
      <c r="KFM548" s="59"/>
      <c r="KFN548" s="60"/>
      <c r="KFO548" s="61"/>
      <c r="KFP548" s="83"/>
      <c r="KFQ548" s="57"/>
      <c r="KFR548" s="56"/>
      <c r="KFS548" s="59"/>
      <c r="KFT548" s="60"/>
      <c r="KFU548" s="61"/>
      <c r="KFV548" s="83"/>
      <c r="KFW548" s="57"/>
      <c r="KFX548" s="56"/>
      <c r="KFY548" s="59"/>
      <c r="KFZ548" s="60"/>
      <c r="KGA548" s="61"/>
      <c r="KGB548" s="83"/>
      <c r="KGC548" s="57"/>
      <c r="KGD548" s="56"/>
      <c r="KGE548" s="59"/>
      <c r="KGF548" s="60"/>
      <c r="KGG548" s="61"/>
      <c r="KGH548" s="83"/>
      <c r="KGI548" s="57"/>
      <c r="KGJ548" s="56"/>
      <c r="KGK548" s="59"/>
      <c r="KGL548" s="60"/>
      <c r="KGM548" s="61"/>
      <c r="KGN548" s="83"/>
      <c r="KGO548" s="57"/>
      <c r="KGP548" s="56"/>
      <c r="KGQ548" s="59"/>
      <c r="KGR548" s="60"/>
      <c r="KGS548" s="61"/>
      <c r="KGT548" s="83"/>
      <c r="KGU548" s="57"/>
      <c r="KGV548" s="56"/>
      <c r="KGW548" s="59"/>
      <c r="KGX548" s="60"/>
      <c r="KGY548" s="61"/>
      <c r="KGZ548" s="83"/>
      <c r="KHA548" s="57"/>
      <c r="KHB548" s="56"/>
      <c r="KHC548" s="59"/>
      <c r="KHD548" s="60"/>
      <c r="KHE548" s="61"/>
      <c r="KHF548" s="83"/>
      <c r="KHG548" s="57"/>
      <c r="KHH548" s="56"/>
      <c r="KHI548" s="59"/>
      <c r="KHJ548" s="60"/>
      <c r="KHK548" s="61"/>
      <c r="KHL548" s="83"/>
      <c r="KHM548" s="57"/>
      <c r="KHN548" s="56"/>
      <c r="KHO548" s="59"/>
      <c r="KHP548" s="60"/>
      <c r="KHQ548" s="61"/>
      <c r="KHR548" s="83"/>
      <c r="KHS548" s="57"/>
      <c r="KHT548" s="56"/>
      <c r="KHU548" s="59"/>
      <c r="KHV548" s="60"/>
      <c r="KHW548" s="61"/>
      <c r="KHX548" s="83"/>
      <c r="KHY548" s="57"/>
      <c r="KHZ548" s="56"/>
      <c r="KIA548" s="59"/>
      <c r="KIB548" s="60"/>
      <c r="KIC548" s="61"/>
      <c r="KID548" s="83"/>
      <c r="KIE548" s="57"/>
      <c r="KIF548" s="56"/>
      <c r="KIG548" s="59"/>
      <c r="KIH548" s="60"/>
      <c r="KII548" s="61"/>
      <c r="KIJ548" s="83"/>
      <c r="KIK548" s="57"/>
      <c r="KIL548" s="56"/>
      <c r="KIM548" s="59"/>
      <c r="KIN548" s="60"/>
      <c r="KIO548" s="61"/>
      <c r="KIP548" s="83"/>
      <c r="KIQ548" s="57"/>
      <c r="KIR548" s="56"/>
      <c r="KIS548" s="59"/>
      <c r="KIT548" s="60"/>
      <c r="KIU548" s="61"/>
      <c r="KIV548" s="83"/>
      <c r="KIW548" s="57"/>
      <c r="KIX548" s="56"/>
      <c r="KIY548" s="59"/>
      <c r="KIZ548" s="60"/>
      <c r="KJA548" s="61"/>
      <c r="KJB548" s="83"/>
      <c r="KJC548" s="57"/>
      <c r="KJD548" s="56"/>
      <c r="KJE548" s="59"/>
      <c r="KJF548" s="60"/>
      <c r="KJG548" s="61"/>
      <c r="KJH548" s="83"/>
      <c r="KJI548" s="57"/>
      <c r="KJJ548" s="56"/>
      <c r="KJK548" s="59"/>
      <c r="KJL548" s="60"/>
      <c r="KJM548" s="61"/>
      <c r="KJN548" s="83"/>
      <c r="KJO548" s="57"/>
      <c r="KJP548" s="56"/>
      <c r="KJQ548" s="59"/>
      <c r="KJR548" s="60"/>
      <c r="KJS548" s="61"/>
      <c r="KJT548" s="83"/>
      <c r="KJU548" s="57"/>
      <c r="KJV548" s="56"/>
      <c r="KJW548" s="59"/>
      <c r="KJX548" s="60"/>
      <c r="KJY548" s="61"/>
      <c r="KJZ548" s="83"/>
      <c r="KKA548" s="57"/>
      <c r="KKB548" s="56"/>
      <c r="KKC548" s="59"/>
      <c r="KKD548" s="60"/>
      <c r="KKE548" s="61"/>
      <c r="KKF548" s="83"/>
      <c r="KKG548" s="57"/>
      <c r="KKH548" s="56"/>
      <c r="KKI548" s="59"/>
      <c r="KKJ548" s="60"/>
      <c r="KKK548" s="61"/>
      <c r="KKL548" s="83"/>
      <c r="KKM548" s="57"/>
      <c r="KKN548" s="56"/>
      <c r="KKO548" s="59"/>
      <c r="KKP548" s="60"/>
      <c r="KKQ548" s="61"/>
      <c r="KKR548" s="83"/>
      <c r="KKS548" s="57"/>
      <c r="KKT548" s="56"/>
      <c r="KKU548" s="59"/>
      <c r="KKV548" s="60"/>
      <c r="KKW548" s="61"/>
      <c r="KKX548" s="83"/>
      <c r="KKY548" s="57"/>
      <c r="KKZ548" s="56"/>
      <c r="KLA548" s="59"/>
      <c r="KLB548" s="60"/>
      <c r="KLC548" s="61"/>
      <c r="KLD548" s="83"/>
      <c r="KLE548" s="57"/>
      <c r="KLF548" s="56"/>
      <c r="KLG548" s="59"/>
      <c r="KLH548" s="60"/>
      <c r="KLI548" s="61"/>
      <c r="KLJ548" s="83"/>
      <c r="KLK548" s="57"/>
      <c r="KLL548" s="56"/>
      <c r="KLM548" s="59"/>
      <c r="KLN548" s="60"/>
      <c r="KLO548" s="61"/>
      <c r="KLP548" s="83"/>
      <c r="KLQ548" s="57"/>
      <c r="KLR548" s="56"/>
      <c r="KLS548" s="59"/>
      <c r="KLT548" s="60"/>
      <c r="KLU548" s="61"/>
      <c r="KLV548" s="83"/>
      <c r="KLW548" s="57"/>
      <c r="KLX548" s="56"/>
      <c r="KLY548" s="59"/>
      <c r="KLZ548" s="60"/>
      <c r="KMA548" s="61"/>
      <c r="KMB548" s="83"/>
      <c r="KMC548" s="57"/>
      <c r="KMD548" s="56"/>
      <c r="KME548" s="59"/>
      <c r="KMF548" s="60"/>
      <c r="KMG548" s="61"/>
      <c r="KMH548" s="83"/>
      <c r="KMI548" s="57"/>
      <c r="KMJ548" s="56"/>
      <c r="KMK548" s="59"/>
      <c r="KML548" s="60"/>
      <c r="KMM548" s="61"/>
      <c r="KMN548" s="83"/>
      <c r="KMO548" s="57"/>
      <c r="KMP548" s="56"/>
      <c r="KMQ548" s="59"/>
      <c r="KMR548" s="60"/>
      <c r="KMS548" s="61"/>
      <c r="KMT548" s="83"/>
      <c r="KMU548" s="57"/>
      <c r="KMV548" s="56"/>
      <c r="KMW548" s="59"/>
      <c r="KMX548" s="60"/>
      <c r="KMY548" s="61"/>
      <c r="KMZ548" s="83"/>
      <c r="KNA548" s="57"/>
      <c r="KNB548" s="56"/>
      <c r="KNC548" s="59"/>
      <c r="KND548" s="60"/>
      <c r="KNE548" s="61"/>
      <c r="KNF548" s="83"/>
      <c r="KNG548" s="57"/>
      <c r="KNH548" s="56"/>
      <c r="KNI548" s="59"/>
      <c r="KNJ548" s="60"/>
      <c r="KNK548" s="61"/>
      <c r="KNL548" s="83"/>
      <c r="KNM548" s="57"/>
      <c r="KNN548" s="56"/>
      <c r="KNO548" s="59"/>
      <c r="KNP548" s="60"/>
      <c r="KNQ548" s="61"/>
      <c r="KNR548" s="83"/>
      <c r="KNS548" s="57"/>
      <c r="KNT548" s="56"/>
      <c r="KNU548" s="59"/>
      <c r="KNV548" s="60"/>
      <c r="KNW548" s="61"/>
      <c r="KNX548" s="83"/>
      <c r="KNY548" s="57"/>
      <c r="KNZ548" s="56"/>
      <c r="KOA548" s="59"/>
      <c r="KOB548" s="60"/>
      <c r="KOC548" s="61"/>
      <c r="KOD548" s="83"/>
      <c r="KOE548" s="57"/>
      <c r="KOF548" s="56"/>
      <c r="KOG548" s="59"/>
      <c r="KOH548" s="60"/>
      <c r="KOI548" s="61"/>
      <c r="KOJ548" s="83"/>
      <c r="KOK548" s="57"/>
      <c r="KOL548" s="56"/>
      <c r="KOM548" s="59"/>
      <c r="KON548" s="60"/>
      <c r="KOO548" s="61"/>
      <c r="KOP548" s="83"/>
      <c r="KOQ548" s="57"/>
      <c r="KOR548" s="56"/>
      <c r="KOS548" s="59"/>
      <c r="KOT548" s="60"/>
      <c r="KOU548" s="61"/>
      <c r="KOV548" s="83"/>
      <c r="KOW548" s="57"/>
      <c r="KOX548" s="56"/>
      <c r="KOY548" s="59"/>
      <c r="KOZ548" s="60"/>
      <c r="KPA548" s="61"/>
      <c r="KPB548" s="83"/>
      <c r="KPC548" s="57"/>
      <c r="KPD548" s="56"/>
      <c r="KPE548" s="59"/>
      <c r="KPF548" s="60"/>
      <c r="KPG548" s="61"/>
      <c r="KPH548" s="83"/>
      <c r="KPI548" s="57"/>
      <c r="KPJ548" s="56"/>
      <c r="KPK548" s="59"/>
      <c r="KPL548" s="60"/>
      <c r="KPM548" s="61"/>
      <c r="KPN548" s="83"/>
      <c r="KPO548" s="57"/>
      <c r="KPP548" s="56"/>
      <c r="KPQ548" s="59"/>
      <c r="KPR548" s="60"/>
      <c r="KPS548" s="61"/>
      <c r="KPT548" s="83"/>
      <c r="KPU548" s="57"/>
      <c r="KPV548" s="56"/>
      <c r="KPW548" s="59"/>
      <c r="KPX548" s="60"/>
      <c r="KPY548" s="61"/>
      <c r="KPZ548" s="83"/>
      <c r="KQA548" s="57"/>
      <c r="KQB548" s="56"/>
      <c r="KQC548" s="59"/>
      <c r="KQD548" s="60"/>
      <c r="KQE548" s="61"/>
      <c r="KQF548" s="83"/>
      <c r="KQG548" s="57"/>
      <c r="KQH548" s="56"/>
      <c r="KQI548" s="59"/>
      <c r="KQJ548" s="60"/>
      <c r="KQK548" s="61"/>
      <c r="KQL548" s="83"/>
      <c r="KQM548" s="57"/>
      <c r="KQN548" s="56"/>
      <c r="KQO548" s="59"/>
      <c r="KQP548" s="60"/>
      <c r="KQQ548" s="61"/>
      <c r="KQR548" s="83"/>
      <c r="KQS548" s="57"/>
      <c r="KQT548" s="56"/>
      <c r="KQU548" s="59"/>
      <c r="KQV548" s="60"/>
      <c r="KQW548" s="61"/>
      <c r="KQX548" s="83"/>
      <c r="KQY548" s="57"/>
      <c r="KQZ548" s="56"/>
      <c r="KRA548" s="59"/>
      <c r="KRB548" s="60"/>
      <c r="KRC548" s="61"/>
      <c r="KRD548" s="83"/>
      <c r="KRE548" s="57"/>
      <c r="KRF548" s="56"/>
      <c r="KRG548" s="59"/>
      <c r="KRH548" s="60"/>
      <c r="KRI548" s="61"/>
      <c r="KRJ548" s="83"/>
      <c r="KRK548" s="57"/>
      <c r="KRL548" s="56"/>
      <c r="KRM548" s="59"/>
      <c r="KRN548" s="60"/>
      <c r="KRO548" s="61"/>
      <c r="KRP548" s="83"/>
      <c r="KRQ548" s="57"/>
      <c r="KRR548" s="56"/>
      <c r="KRS548" s="59"/>
      <c r="KRT548" s="60"/>
      <c r="KRU548" s="61"/>
      <c r="KRV548" s="83"/>
      <c r="KRW548" s="57"/>
      <c r="KRX548" s="56"/>
      <c r="KRY548" s="59"/>
      <c r="KRZ548" s="60"/>
      <c r="KSA548" s="61"/>
      <c r="KSB548" s="83"/>
      <c r="KSC548" s="57"/>
      <c r="KSD548" s="56"/>
      <c r="KSE548" s="59"/>
      <c r="KSF548" s="60"/>
      <c r="KSG548" s="61"/>
      <c r="KSH548" s="83"/>
      <c r="KSI548" s="57"/>
      <c r="KSJ548" s="56"/>
      <c r="KSK548" s="59"/>
      <c r="KSL548" s="60"/>
      <c r="KSM548" s="61"/>
      <c r="KSN548" s="83"/>
      <c r="KSO548" s="57"/>
      <c r="KSP548" s="56"/>
      <c r="KSQ548" s="59"/>
      <c r="KSR548" s="60"/>
      <c r="KSS548" s="61"/>
      <c r="KST548" s="83"/>
      <c r="KSU548" s="57"/>
      <c r="KSV548" s="56"/>
      <c r="KSW548" s="59"/>
      <c r="KSX548" s="60"/>
      <c r="KSY548" s="61"/>
      <c r="KSZ548" s="83"/>
      <c r="KTA548" s="57"/>
      <c r="KTB548" s="56"/>
      <c r="KTC548" s="59"/>
      <c r="KTD548" s="60"/>
      <c r="KTE548" s="61"/>
      <c r="KTF548" s="83"/>
      <c r="KTG548" s="57"/>
      <c r="KTH548" s="56"/>
      <c r="KTI548" s="59"/>
      <c r="KTJ548" s="60"/>
      <c r="KTK548" s="61"/>
      <c r="KTL548" s="83"/>
      <c r="KTM548" s="57"/>
      <c r="KTN548" s="56"/>
      <c r="KTO548" s="59"/>
      <c r="KTP548" s="60"/>
      <c r="KTQ548" s="61"/>
      <c r="KTR548" s="83"/>
      <c r="KTS548" s="57"/>
      <c r="KTT548" s="56"/>
      <c r="KTU548" s="59"/>
      <c r="KTV548" s="60"/>
      <c r="KTW548" s="61"/>
      <c r="KTX548" s="83"/>
      <c r="KTY548" s="57"/>
      <c r="KTZ548" s="56"/>
      <c r="KUA548" s="59"/>
      <c r="KUB548" s="60"/>
      <c r="KUC548" s="61"/>
      <c r="KUD548" s="83"/>
      <c r="KUE548" s="57"/>
      <c r="KUF548" s="56"/>
      <c r="KUG548" s="59"/>
      <c r="KUH548" s="60"/>
      <c r="KUI548" s="61"/>
      <c r="KUJ548" s="83"/>
      <c r="KUK548" s="57"/>
      <c r="KUL548" s="56"/>
      <c r="KUM548" s="59"/>
      <c r="KUN548" s="60"/>
      <c r="KUO548" s="61"/>
      <c r="KUP548" s="83"/>
      <c r="KUQ548" s="57"/>
      <c r="KUR548" s="56"/>
      <c r="KUS548" s="59"/>
      <c r="KUT548" s="60"/>
      <c r="KUU548" s="61"/>
      <c r="KUV548" s="83"/>
      <c r="KUW548" s="57"/>
      <c r="KUX548" s="56"/>
      <c r="KUY548" s="59"/>
      <c r="KUZ548" s="60"/>
      <c r="KVA548" s="61"/>
      <c r="KVB548" s="83"/>
      <c r="KVC548" s="57"/>
      <c r="KVD548" s="56"/>
      <c r="KVE548" s="59"/>
      <c r="KVF548" s="60"/>
      <c r="KVG548" s="61"/>
      <c r="KVH548" s="83"/>
      <c r="KVI548" s="57"/>
      <c r="KVJ548" s="56"/>
      <c r="KVK548" s="59"/>
      <c r="KVL548" s="60"/>
      <c r="KVM548" s="61"/>
      <c r="KVN548" s="83"/>
      <c r="KVO548" s="57"/>
      <c r="KVP548" s="56"/>
      <c r="KVQ548" s="59"/>
      <c r="KVR548" s="60"/>
      <c r="KVS548" s="61"/>
      <c r="KVT548" s="83"/>
      <c r="KVU548" s="57"/>
      <c r="KVV548" s="56"/>
      <c r="KVW548" s="59"/>
      <c r="KVX548" s="60"/>
      <c r="KVY548" s="61"/>
      <c r="KVZ548" s="83"/>
      <c r="KWA548" s="57"/>
      <c r="KWB548" s="56"/>
      <c r="KWC548" s="59"/>
      <c r="KWD548" s="60"/>
      <c r="KWE548" s="61"/>
      <c r="KWF548" s="83"/>
      <c r="KWG548" s="57"/>
      <c r="KWH548" s="56"/>
      <c r="KWI548" s="59"/>
      <c r="KWJ548" s="60"/>
      <c r="KWK548" s="61"/>
      <c r="KWL548" s="83"/>
      <c r="KWM548" s="57"/>
      <c r="KWN548" s="56"/>
      <c r="KWO548" s="59"/>
      <c r="KWP548" s="60"/>
      <c r="KWQ548" s="61"/>
      <c r="KWR548" s="83"/>
      <c r="KWS548" s="57"/>
      <c r="KWT548" s="56"/>
      <c r="KWU548" s="59"/>
      <c r="KWV548" s="60"/>
      <c r="KWW548" s="61"/>
      <c r="KWX548" s="83"/>
      <c r="KWY548" s="57"/>
      <c r="KWZ548" s="56"/>
      <c r="KXA548" s="59"/>
      <c r="KXB548" s="60"/>
      <c r="KXC548" s="61"/>
      <c r="KXD548" s="83"/>
      <c r="KXE548" s="57"/>
      <c r="KXF548" s="56"/>
      <c r="KXG548" s="59"/>
      <c r="KXH548" s="60"/>
      <c r="KXI548" s="61"/>
      <c r="KXJ548" s="83"/>
      <c r="KXK548" s="57"/>
      <c r="KXL548" s="56"/>
      <c r="KXM548" s="59"/>
      <c r="KXN548" s="60"/>
      <c r="KXO548" s="61"/>
      <c r="KXP548" s="83"/>
      <c r="KXQ548" s="57"/>
      <c r="KXR548" s="56"/>
      <c r="KXS548" s="59"/>
      <c r="KXT548" s="60"/>
      <c r="KXU548" s="61"/>
      <c r="KXV548" s="83"/>
      <c r="KXW548" s="57"/>
      <c r="KXX548" s="56"/>
      <c r="KXY548" s="59"/>
      <c r="KXZ548" s="60"/>
      <c r="KYA548" s="61"/>
      <c r="KYB548" s="83"/>
      <c r="KYC548" s="57"/>
      <c r="KYD548" s="56"/>
      <c r="KYE548" s="59"/>
      <c r="KYF548" s="60"/>
      <c r="KYG548" s="61"/>
      <c r="KYH548" s="83"/>
      <c r="KYI548" s="57"/>
      <c r="KYJ548" s="56"/>
      <c r="KYK548" s="59"/>
      <c r="KYL548" s="60"/>
      <c r="KYM548" s="61"/>
      <c r="KYN548" s="83"/>
      <c r="KYO548" s="57"/>
      <c r="KYP548" s="56"/>
      <c r="KYQ548" s="59"/>
      <c r="KYR548" s="60"/>
      <c r="KYS548" s="61"/>
      <c r="KYT548" s="83"/>
      <c r="KYU548" s="57"/>
      <c r="KYV548" s="56"/>
      <c r="KYW548" s="59"/>
      <c r="KYX548" s="60"/>
      <c r="KYY548" s="61"/>
      <c r="KYZ548" s="83"/>
      <c r="KZA548" s="57"/>
      <c r="KZB548" s="56"/>
      <c r="KZC548" s="59"/>
      <c r="KZD548" s="60"/>
      <c r="KZE548" s="61"/>
      <c r="KZF548" s="83"/>
      <c r="KZG548" s="57"/>
      <c r="KZH548" s="56"/>
      <c r="KZI548" s="59"/>
      <c r="KZJ548" s="60"/>
      <c r="KZK548" s="61"/>
      <c r="KZL548" s="83"/>
      <c r="KZM548" s="57"/>
      <c r="KZN548" s="56"/>
      <c r="KZO548" s="59"/>
      <c r="KZP548" s="60"/>
      <c r="KZQ548" s="61"/>
      <c r="KZR548" s="83"/>
      <c r="KZS548" s="57"/>
      <c r="KZT548" s="56"/>
      <c r="KZU548" s="59"/>
      <c r="KZV548" s="60"/>
      <c r="KZW548" s="61"/>
      <c r="KZX548" s="83"/>
      <c r="KZY548" s="57"/>
      <c r="KZZ548" s="56"/>
      <c r="LAA548" s="59"/>
      <c r="LAB548" s="60"/>
      <c r="LAC548" s="61"/>
      <c r="LAD548" s="83"/>
      <c r="LAE548" s="57"/>
      <c r="LAF548" s="56"/>
      <c r="LAG548" s="59"/>
      <c r="LAH548" s="60"/>
      <c r="LAI548" s="61"/>
      <c r="LAJ548" s="83"/>
      <c r="LAK548" s="57"/>
      <c r="LAL548" s="56"/>
      <c r="LAM548" s="59"/>
      <c r="LAN548" s="60"/>
      <c r="LAO548" s="61"/>
      <c r="LAP548" s="83"/>
      <c r="LAQ548" s="57"/>
      <c r="LAR548" s="56"/>
      <c r="LAS548" s="59"/>
      <c r="LAT548" s="60"/>
      <c r="LAU548" s="61"/>
      <c r="LAV548" s="83"/>
      <c r="LAW548" s="57"/>
      <c r="LAX548" s="56"/>
      <c r="LAY548" s="59"/>
      <c r="LAZ548" s="60"/>
      <c r="LBA548" s="61"/>
      <c r="LBB548" s="83"/>
      <c r="LBC548" s="57"/>
      <c r="LBD548" s="56"/>
      <c r="LBE548" s="59"/>
      <c r="LBF548" s="60"/>
      <c r="LBG548" s="61"/>
      <c r="LBH548" s="83"/>
      <c r="LBI548" s="57"/>
      <c r="LBJ548" s="56"/>
      <c r="LBK548" s="59"/>
      <c r="LBL548" s="60"/>
      <c r="LBM548" s="61"/>
      <c r="LBN548" s="83"/>
      <c r="LBO548" s="57"/>
      <c r="LBP548" s="56"/>
      <c r="LBQ548" s="59"/>
      <c r="LBR548" s="60"/>
      <c r="LBS548" s="61"/>
      <c r="LBT548" s="83"/>
      <c r="LBU548" s="57"/>
      <c r="LBV548" s="56"/>
      <c r="LBW548" s="59"/>
      <c r="LBX548" s="60"/>
      <c r="LBY548" s="61"/>
      <c r="LBZ548" s="83"/>
      <c r="LCA548" s="57"/>
      <c r="LCB548" s="56"/>
      <c r="LCC548" s="59"/>
      <c r="LCD548" s="60"/>
      <c r="LCE548" s="61"/>
      <c r="LCF548" s="83"/>
      <c r="LCG548" s="57"/>
      <c r="LCH548" s="56"/>
      <c r="LCI548" s="59"/>
      <c r="LCJ548" s="60"/>
      <c r="LCK548" s="61"/>
      <c r="LCL548" s="83"/>
      <c r="LCM548" s="57"/>
      <c r="LCN548" s="56"/>
      <c r="LCO548" s="59"/>
      <c r="LCP548" s="60"/>
      <c r="LCQ548" s="61"/>
      <c r="LCR548" s="83"/>
      <c r="LCS548" s="57"/>
      <c r="LCT548" s="56"/>
      <c r="LCU548" s="59"/>
      <c r="LCV548" s="60"/>
      <c r="LCW548" s="61"/>
      <c r="LCX548" s="83"/>
      <c r="LCY548" s="57"/>
      <c r="LCZ548" s="56"/>
      <c r="LDA548" s="59"/>
      <c r="LDB548" s="60"/>
      <c r="LDC548" s="61"/>
      <c r="LDD548" s="83"/>
      <c r="LDE548" s="57"/>
      <c r="LDF548" s="56"/>
      <c r="LDG548" s="59"/>
      <c r="LDH548" s="60"/>
      <c r="LDI548" s="61"/>
      <c r="LDJ548" s="83"/>
      <c r="LDK548" s="57"/>
      <c r="LDL548" s="56"/>
      <c r="LDM548" s="59"/>
      <c r="LDN548" s="60"/>
      <c r="LDO548" s="61"/>
      <c r="LDP548" s="83"/>
      <c r="LDQ548" s="57"/>
      <c r="LDR548" s="56"/>
      <c r="LDS548" s="59"/>
      <c r="LDT548" s="60"/>
      <c r="LDU548" s="61"/>
      <c r="LDV548" s="83"/>
      <c r="LDW548" s="57"/>
      <c r="LDX548" s="56"/>
      <c r="LDY548" s="59"/>
      <c r="LDZ548" s="60"/>
      <c r="LEA548" s="61"/>
      <c r="LEB548" s="83"/>
      <c r="LEC548" s="57"/>
      <c r="LED548" s="56"/>
      <c r="LEE548" s="59"/>
      <c r="LEF548" s="60"/>
      <c r="LEG548" s="61"/>
      <c r="LEH548" s="83"/>
      <c r="LEI548" s="57"/>
      <c r="LEJ548" s="56"/>
      <c r="LEK548" s="59"/>
      <c r="LEL548" s="60"/>
      <c r="LEM548" s="61"/>
      <c r="LEN548" s="83"/>
      <c r="LEO548" s="57"/>
      <c r="LEP548" s="56"/>
      <c r="LEQ548" s="59"/>
      <c r="LER548" s="60"/>
      <c r="LES548" s="61"/>
      <c r="LET548" s="83"/>
      <c r="LEU548" s="57"/>
      <c r="LEV548" s="56"/>
      <c r="LEW548" s="59"/>
      <c r="LEX548" s="60"/>
      <c r="LEY548" s="61"/>
      <c r="LEZ548" s="83"/>
      <c r="LFA548" s="57"/>
      <c r="LFB548" s="56"/>
      <c r="LFC548" s="59"/>
      <c r="LFD548" s="60"/>
      <c r="LFE548" s="61"/>
      <c r="LFF548" s="83"/>
      <c r="LFG548" s="57"/>
      <c r="LFH548" s="56"/>
      <c r="LFI548" s="59"/>
      <c r="LFJ548" s="60"/>
      <c r="LFK548" s="61"/>
      <c r="LFL548" s="83"/>
      <c r="LFM548" s="57"/>
      <c r="LFN548" s="56"/>
      <c r="LFO548" s="59"/>
      <c r="LFP548" s="60"/>
      <c r="LFQ548" s="61"/>
      <c r="LFR548" s="83"/>
      <c r="LFS548" s="57"/>
      <c r="LFT548" s="56"/>
      <c r="LFU548" s="59"/>
      <c r="LFV548" s="60"/>
      <c r="LFW548" s="61"/>
      <c r="LFX548" s="83"/>
      <c r="LFY548" s="57"/>
      <c r="LFZ548" s="56"/>
      <c r="LGA548" s="59"/>
      <c r="LGB548" s="60"/>
      <c r="LGC548" s="61"/>
      <c r="LGD548" s="83"/>
      <c r="LGE548" s="57"/>
      <c r="LGF548" s="56"/>
      <c r="LGG548" s="59"/>
      <c r="LGH548" s="60"/>
      <c r="LGI548" s="61"/>
      <c r="LGJ548" s="83"/>
      <c r="LGK548" s="57"/>
      <c r="LGL548" s="56"/>
      <c r="LGM548" s="59"/>
      <c r="LGN548" s="60"/>
      <c r="LGO548" s="61"/>
      <c r="LGP548" s="83"/>
      <c r="LGQ548" s="57"/>
      <c r="LGR548" s="56"/>
      <c r="LGS548" s="59"/>
      <c r="LGT548" s="60"/>
      <c r="LGU548" s="61"/>
      <c r="LGV548" s="83"/>
      <c r="LGW548" s="57"/>
      <c r="LGX548" s="56"/>
      <c r="LGY548" s="59"/>
      <c r="LGZ548" s="60"/>
      <c r="LHA548" s="61"/>
      <c r="LHB548" s="83"/>
      <c r="LHC548" s="57"/>
      <c r="LHD548" s="56"/>
      <c r="LHE548" s="59"/>
      <c r="LHF548" s="60"/>
      <c r="LHG548" s="61"/>
      <c r="LHH548" s="83"/>
      <c r="LHI548" s="57"/>
      <c r="LHJ548" s="56"/>
      <c r="LHK548" s="59"/>
      <c r="LHL548" s="60"/>
      <c r="LHM548" s="61"/>
      <c r="LHN548" s="83"/>
      <c r="LHO548" s="57"/>
      <c r="LHP548" s="56"/>
      <c r="LHQ548" s="59"/>
      <c r="LHR548" s="60"/>
      <c r="LHS548" s="61"/>
      <c r="LHT548" s="83"/>
      <c r="LHU548" s="57"/>
      <c r="LHV548" s="56"/>
      <c r="LHW548" s="59"/>
      <c r="LHX548" s="60"/>
      <c r="LHY548" s="61"/>
      <c r="LHZ548" s="83"/>
      <c r="LIA548" s="57"/>
      <c r="LIB548" s="56"/>
      <c r="LIC548" s="59"/>
      <c r="LID548" s="60"/>
      <c r="LIE548" s="61"/>
      <c r="LIF548" s="83"/>
      <c r="LIG548" s="57"/>
      <c r="LIH548" s="56"/>
      <c r="LII548" s="59"/>
      <c r="LIJ548" s="60"/>
      <c r="LIK548" s="61"/>
      <c r="LIL548" s="83"/>
      <c r="LIM548" s="57"/>
      <c r="LIN548" s="56"/>
      <c r="LIO548" s="59"/>
      <c r="LIP548" s="60"/>
      <c r="LIQ548" s="61"/>
      <c r="LIR548" s="83"/>
      <c r="LIS548" s="57"/>
      <c r="LIT548" s="56"/>
      <c r="LIU548" s="59"/>
      <c r="LIV548" s="60"/>
      <c r="LIW548" s="61"/>
      <c r="LIX548" s="83"/>
      <c r="LIY548" s="57"/>
      <c r="LIZ548" s="56"/>
      <c r="LJA548" s="59"/>
      <c r="LJB548" s="60"/>
      <c r="LJC548" s="61"/>
      <c r="LJD548" s="83"/>
      <c r="LJE548" s="57"/>
      <c r="LJF548" s="56"/>
      <c r="LJG548" s="59"/>
      <c r="LJH548" s="60"/>
      <c r="LJI548" s="61"/>
      <c r="LJJ548" s="83"/>
      <c r="LJK548" s="57"/>
      <c r="LJL548" s="56"/>
      <c r="LJM548" s="59"/>
      <c r="LJN548" s="60"/>
      <c r="LJO548" s="61"/>
      <c r="LJP548" s="83"/>
      <c r="LJQ548" s="57"/>
      <c r="LJR548" s="56"/>
      <c r="LJS548" s="59"/>
      <c r="LJT548" s="60"/>
      <c r="LJU548" s="61"/>
      <c r="LJV548" s="83"/>
      <c r="LJW548" s="57"/>
      <c r="LJX548" s="56"/>
      <c r="LJY548" s="59"/>
      <c r="LJZ548" s="60"/>
      <c r="LKA548" s="61"/>
      <c r="LKB548" s="83"/>
      <c r="LKC548" s="57"/>
      <c r="LKD548" s="56"/>
      <c r="LKE548" s="59"/>
      <c r="LKF548" s="60"/>
      <c r="LKG548" s="61"/>
      <c r="LKH548" s="83"/>
      <c r="LKI548" s="57"/>
      <c r="LKJ548" s="56"/>
      <c r="LKK548" s="59"/>
      <c r="LKL548" s="60"/>
      <c r="LKM548" s="61"/>
      <c r="LKN548" s="83"/>
      <c r="LKO548" s="57"/>
      <c r="LKP548" s="56"/>
      <c r="LKQ548" s="59"/>
      <c r="LKR548" s="60"/>
      <c r="LKS548" s="61"/>
      <c r="LKT548" s="83"/>
      <c r="LKU548" s="57"/>
      <c r="LKV548" s="56"/>
      <c r="LKW548" s="59"/>
      <c r="LKX548" s="60"/>
      <c r="LKY548" s="61"/>
      <c r="LKZ548" s="83"/>
      <c r="LLA548" s="57"/>
      <c r="LLB548" s="56"/>
      <c r="LLC548" s="59"/>
      <c r="LLD548" s="60"/>
      <c r="LLE548" s="61"/>
      <c r="LLF548" s="83"/>
      <c r="LLG548" s="57"/>
      <c r="LLH548" s="56"/>
      <c r="LLI548" s="59"/>
      <c r="LLJ548" s="60"/>
      <c r="LLK548" s="61"/>
      <c r="LLL548" s="83"/>
      <c r="LLM548" s="57"/>
      <c r="LLN548" s="56"/>
      <c r="LLO548" s="59"/>
      <c r="LLP548" s="60"/>
      <c r="LLQ548" s="61"/>
      <c r="LLR548" s="83"/>
      <c r="LLS548" s="57"/>
      <c r="LLT548" s="56"/>
      <c r="LLU548" s="59"/>
      <c r="LLV548" s="60"/>
      <c r="LLW548" s="61"/>
      <c r="LLX548" s="83"/>
      <c r="LLY548" s="57"/>
      <c r="LLZ548" s="56"/>
      <c r="LMA548" s="59"/>
      <c r="LMB548" s="60"/>
      <c r="LMC548" s="61"/>
      <c r="LMD548" s="83"/>
      <c r="LME548" s="57"/>
      <c r="LMF548" s="56"/>
      <c r="LMG548" s="59"/>
      <c r="LMH548" s="60"/>
      <c r="LMI548" s="61"/>
      <c r="LMJ548" s="83"/>
      <c r="LMK548" s="57"/>
      <c r="LML548" s="56"/>
      <c r="LMM548" s="59"/>
      <c r="LMN548" s="60"/>
      <c r="LMO548" s="61"/>
      <c r="LMP548" s="83"/>
      <c r="LMQ548" s="57"/>
      <c r="LMR548" s="56"/>
      <c r="LMS548" s="59"/>
      <c r="LMT548" s="60"/>
      <c r="LMU548" s="61"/>
      <c r="LMV548" s="83"/>
      <c r="LMW548" s="57"/>
      <c r="LMX548" s="56"/>
      <c r="LMY548" s="59"/>
      <c r="LMZ548" s="60"/>
      <c r="LNA548" s="61"/>
      <c r="LNB548" s="83"/>
      <c r="LNC548" s="57"/>
      <c r="LND548" s="56"/>
      <c r="LNE548" s="59"/>
      <c r="LNF548" s="60"/>
      <c r="LNG548" s="61"/>
      <c r="LNH548" s="83"/>
      <c r="LNI548" s="57"/>
      <c r="LNJ548" s="56"/>
      <c r="LNK548" s="59"/>
      <c r="LNL548" s="60"/>
      <c r="LNM548" s="61"/>
      <c r="LNN548" s="83"/>
      <c r="LNO548" s="57"/>
      <c r="LNP548" s="56"/>
      <c r="LNQ548" s="59"/>
      <c r="LNR548" s="60"/>
      <c r="LNS548" s="61"/>
      <c r="LNT548" s="83"/>
      <c r="LNU548" s="57"/>
      <c r="LNV548" s="56"/>
      <c r="LNW548" s="59"/>
      <c r="LNX548" s="60"/>
      <c r="LNY548" s="61"/>
      <c r="LNZ548" s="83"/>
      <c r="LOA548" s="57"/>
      <c r="LOB548" s="56"/>
      <c r="LOC548" s="59"/>
      <c r="LOD548" s="60"/>
      <c r="LOE548" s="61"/>
      <c r="LOF548" s="83"/>
      <c r="LOG548" s="57"/>
      <c r="LOH548" s="56"/>
      <c r="LOI548" s="59"/>
      <c r="LOJ548" s="60"/>
      <c r="LOK548" s="61"/>
      <c r="LOL548" s="83"/>
      <c r="LOM548" s="57"/>
      <c r="LON548" s="56"/>
      <c r="LOO548" s="59"/>
      <c r="LOP548" s="60"/>
      <c r="LOQ548" s="61"/>
      <c r="LOR548" s="83"/>
      <c r="LOS548" s="57"/>
      <c r="LOT548" s="56"/>
      <c r="LOU548" s="59"/>
      <c r="LOV548" s="60"/>
      <c r="LOW548" s="61"/>
      <c r="LOX548" s="83"/>
      <c r="LOY548" s="57"/>
      <c r="LOZ548" s="56"/>
      <c r="LPA548" s="59"/>
      <c r="LPB548" s="60"/>
      <c r="LPC548" s="61"/>
      <c r="LPD548" s="83"/>
      <c r="LPE548" s="57"/>
      <c r="LPF548" s="56"/>
      <c r="LPG548" s="59"/>
      <c r="LPH548" s="60"/>
      <c r="LPI548" s="61"/>
      <c r="LPJ548" s="83"/>
      <c r="LPK548" s="57"/>
      <c r="LPL548" s="56"/>
      <c r="LPM548" s="59"/>
      <c r="LPN548" s="60"/>
      <c r="LPO548" s="61"/>
      <c r="LPP548" s="83"/>
      <c r="LPQ548" s="57"/>
      <c r="LPR548" s="56"/>
      <c r="LPS548" s="59"/>
      <c r="LPT548" s="60"/>
      <c r="LPU548" s="61"/>
      <c r="LPV548" s="83"/>
      <c r="LPW548" s="57"/>
      <c r="LPX548" s="56"/>
      <c r="LPY548" s="59"/>
      <c r="LPZ548" s="60"/>
      <c r="LQA548" s="61"/>
      <c r="LQB548" s="83"/>
      <c r="LQC548" s="57"/>
      <c r="LQD548" s="56"/>
      <c r="LQE548" s="59"/>
      <c r="LQF548" s="60"/>
      <c r="LQG548" s="61"/>
      <c r="LQH548" s="83"/>
      <c r="LQI548" s="57"/>
      <c r="LQJ548" s="56"/>
      <c r="LQK548" s="59"/>
      <c r="LQL548" s="60"/>
      <c r="LQM548" s="61"/>
      <c r="LQN548" s="83"/>
      <c r="LQO548" s="57"/>
      <c r="LQP548" s="56"/>
      <c r="LQQ548" s="59"/>
      <c r="LQR548" s="60"/>
      <c r="LQS548" s="61"/>
      <c r="LQT548" s="83"/>
      <c r="LQU548" s="57"/>
      <c r="LQV548" s="56"/>
      <c r="LQW548" s="59"/>
      <c r="LQX548" s="60"/>
      <c r="LQY548" s="61"/>
      <c r="LQZ548" s="83"/>
      <c r="LRA548" s="57"/>
      <c r="LRB548" s="56"/>
      <c r="LRC548" s="59"/>
      <c r="LRD548" s="60"/>
      <c r="LRE548" s="61"/>
      <c r="LRF548" s="83"/>
      <c r="LRG548" s="57"/>
      <c r="LRH548" s="56"/>
      <c r="LRI548" s="59"/>
      <c r="LRJ548" s="60"/>
      <c r="LRK548" s="61"/>
      <c r="LRL548" s="83"/>
      <c r="LRM548" s="57"/>
      <c r="LRN548" s="56"/>
      <c r="LRO548" s="59"/>
      <c r="LRP548" s="60"/>
      <c r="LRQ548" s="61"/>
      <c r="LRR548" s="83"/>
      <c r="LRS548" s="57"/>
      <c r="LRT548" s="56"/>
      <c r="LRU548" s="59"/>
      <c r="LRV548" s="60"/>
      <c r="LRW548" s="61"/>
      <c r="LRX548" s="83"/>
      <c r="LRY548" s="57"/>
      <c r="LRZ548" s="56"/>
      <c r="LSA548" s="59"/>
      <c r="LSB548" s="60"/>
      <c r="LSC548" s="61"/>
      <c r="LSD548" s="83"/>
      <c r="LSE548" s="57"/>
      <c r="LSF548" s="56"/>
      <c r="LSG548" s="59"/>
      <c r="LSH548" s="60"/>
      <c r="LSI548" s="61"/>
      <c r="LSJ548" s="83"/>
      <c r="LSK548" s="57"/>
      <c r="LSL548" s="56"/>
      <c r="LSM548" s="59"/>
      <c r="LSN548" s="60"/>
      <c r="LSO548" s="61"/>
      <c r="LSP548" s="83"/>
      <c r="LSQ548" s="57"/>
      <c r="LSR548" s="56"/>
      <c r="LSS548" s="59"/>
      <c r="LST548" s="60"/>
      <c r="LSU548" s="61"/>
      <c r="LSV548" s="83"/>
      <c r="LSW548" s="57"/>
      <c r="LSX548" s="56"/>
      <c r="LSY548" s="59"/>
      <c r="LSZ548" s="60"/>
      <c r="LTA548" s="61"/>
      <c r="LTB548" s="83"/>
      <c r="LTC548" s="57"/>
      <c r="LTD548" s="56"/>
      <c r="LTE548" s="59"/>
      <c r="LTF548" s="60"/>
      <c r="LTG548" s="61"/>
      <c r="LTH548" s="83"/>
      <c r="LTI548" s="57"/>
      <c r="LTJ548" s="56"/>
      <c r="LTK548" s="59"/>
      <c r="LTL548" s="60"/>
      <c r="LTM548" s="61"/>
      <c r="LTN548" s="83"/>
      <c r="LTO548" s="57"/>
      <c r="LTP548" s="56"/>
      <c r="LTQ548" s="59"/>
      <c r="LTR548" s="60"/>
      <c r="LTS548" s="61"/>
      <c r="LTT548" s="83"/>
      <c r="LTU548" s="57"/>
      <c r="LTV548" s="56"/>
      <c r="LTW548" s="59"/>
      <c r="LTX548" s="60"/>
      <c r="LTY548" s="61"/>
      <c r="LTZ548" s="83"/>
      <c r="LUA548" s="57"/>
      <c r="LUB548" s="56"/>
      <c r="LUC548" s="59"/>
      <c r="LUD548" s="60"/>
      <c r="LUE548" s="61"/>
      <c r="LUF548" s="83"/>
      <c r="LUG548" s="57"/>
      <c r="LUH548" s="56"/>
      <c r="LUI548" s="59"/>
      <c r="LUJ548" s="60"/>
      <c r="LUK548" s="61"/>
      <c r="LUL548" s="83"/>
      <c r="LUM548" s="57"/>
      <c r="LUN548" s="56"/>
      <c r="LUO548" s="59"/>
      <c r="LUP548" s="60"/>
      <c r="LUQ548" s="61"/>
      <c r="LUR548" s="83"/>
      <c r="LUS548" s="57"/>
      <c r="LUT548" s="56"/>
      <c r="LUU548" s="59"/>
      <c r="LUV548" s="60"/>
      <c r="LUW548" s="61"/>
      <c r="LUX548" s="83"/>
      <c r="LUY548" s="57"/>
      <c r="LUZ548" s="56"/>
      <c r="LVA548" s="59"/>
      <c r="LVB548" s="60"/>
      <c r="LVC548" s="61"/>
      <c r="LVD548" s="83"/>
      <c r="LVE548" s="57"/>
      <c r="LVF548" s="56"/>
      <c r="LVG548" s="59"/>
      <c r="LVH548" s="60"/>
      <c r="LVI548" s="61"/>
      <c r="LVJ548" s="83"/>
      <c r="LVK548" s="57"/>
      <c r="LVL548" s="56"/>
      <c r="LVM548" s="59"/>
      <c r="LVN548" s="60"/>
      <c r="LVO548" s="61"/>
      <c r="LVP548" s="83"/>
      <c r="LVQ548" s="57"/>
      <c r="LVR548" s="56"/>
      <c r="LVS548" s="59"/>
      <c r="LVT548" s="60"/>
      <c r="LVU548" s="61"/>
      <c r="LVV548" s="83"/>
      <c r="LVW548" s="57"/>
      <c r="LVX548" s="56"/>
      <c r="LVY548" s="59"/>
      <c r="LVZ548" s="60"/>
      <c r="LWA548" s="61"/>
      <c r="LWB548" s="83"/>
      <c r="LWC548" s="57"/>
      <c r="LWD548" s="56"/>
      <c r="LWE548" s="59"/>
      <c r="LWF548" s="60"/>
      <c r="LWG548" s="61"/>
      <c r="LWH548" s="83"/>
      <c r="LWI548" s="57"/>
      <c r="LWJ548" s="56"/>
      <c r="LWK548" s="59"/>
      <c r="LWL548" s="60"/>
      <c r="LWM548" s="61"/>
      <c r="LWN548" s="83"/>
      <c r="LWO548" s="57"/>
      <c r="LWP548" s="56"/>
      <c r="LWQ548" s="59"/>
      <c r="LWR548" s="60"/>
      <c r="LWS548" s="61"/>
      <c r="LWT548" s="83"/>
      <c r="LWU548" s="57"/>
      <c r="LWV548" s="56"/>
      <c r="LWW548" s="59"/>
      <c r="LWX548" s="60"/>
      <c r="LWY548" s="61"/>
      <c r="LWZ548" s="83"/>
      <c r="LXA548" s="57"/>
      <c r="LXB548" s="56"/>
      <c r="LXC548" s="59"/>
      <c r="LXD548" s="60"/>
      <c r="LXE548" s="61"/>
      <c r="LXF548" s="83"/>
      <c r="LXG548" s="57"/>
      <c r="LXH548" s="56"/>
      <c r="LXI548" s="59"/>
      <c r="LXJ548" s="60"/>
      <c r="LXK548" s="61"/>
      <c r="LXL548" s="83"/>
      <c r="LXM548" s="57"/>
      <c r="LXN548" s="56"/>
      <c r="LXO548" s="59"/>
      <c r="LXP548" s="60"/>
      <c r="LXQ548" s="61"/>
      <c r="LXR548" s="83"/>
      <c r="LXS548" s="57"/>
      <c r="LXT548" s="56"/>
      <c r="LXU548" s="59"/>
      <c r="LXV548" s="60"/>
      <c r="LXW548" s="61"/>
      <c r="LXX548" s="83"/>
      <c r="LXY548" s="57"/>
      <c r="LXZ548" s="56"/>
      <c r="LYA548" s="59"/>
      <c r="LYB548" s="60"/>
      <c r="LYC548" s="61"/>
      <c r="LYD548" s="83"/>
      <c r="LYE548" s="57"/>
      <c r="LYF548" s="56"/>
      <c r="LYG548" s="59"/>
      <c r="LYH548" s="60"/>
      <c r="LYI548" s="61"/>
      <c r="LYJ548" s="83"/>
      <c r="LYK548" s="57"/>
      <c r="LYL548" s="56"/>
      <c r="LYM548" s="59"/>
      <c r="LYN548" s="60"/>
      <c r="LYO548" s="61"/>
      <c r="LYP548" s="83"/>
      <c r="LYQ548" s="57"/>
      <c r="LYR548" s="56"/>
      <c r="LYS548" s="59"/>
      <c r="LYT548" s="60"/>
      <c r="LYU548" s="61"/>
      <c r="LYV548" s="83"/>
      <c r="LYW548" s="57"/>
      <c r="LYX548" s="56"/>
      <c r="LYY548" s="59"/>
      <c r="LYZ548" s="60"/>
      <c r="LZA548" s="61"/>
      <c r="LZB548" s="83"/>
      <c r="LZC548" s="57"/>
      <c r="LZD548" s="56"/>
      <c r="LZE548" s="59"/>
      <c r="LZF548" s="60"/>
      <c r="LZG548" s="61"/>
      <c r="LZH548" s="83"/>
      <c r="LZI548" s="57"/>
      <c r="LZJ548" s="56"/>
      <c r="LZK548" s="59"/>
      <c r="LZL548" s="60"/>
      <c r="LZM548" s="61"/>
      <c r="LZN548" s="83"/>
      <c r="LZO548" s="57"/>
      <c r="LZP548" s="56"/>
      <c r="LZQ548" s="59"/>
      <c r="LZR548" s="60"/>
      <c r="LZS548" s="61"/>
      <c r="LZT548" s="83"/>
      <c r="LZU548" s="57"/>
      <c r="LZV548" s="56"/>
      <c r="LZW548" s="59"/>
      <c r="LZX548" s="60"/>
      <c r="LZY548" s="61"/>
      <c r="LZZ548" s="83"/>
      <c r="MAA548" s="57"/>
      <c r="MAB548" s="56"/>
      <c r="MAC548" s="59"/>
      <c r="MAD548" s="60"/>
      <c r="MAE548" s="61"/>
      <c r="MAF548" s="83"/>
      <c r="MAG548" s="57"/>
      <c r="MAH548" s="56"/>
      <c r="MAI548" s="59"/>
      <c r="MAJ548" s="60"/>
      <c r="MAK548" s="61"/>
      <c r="MAL548" s="83"/>
      <c r="MAM548" s="57"/>
      <c r="MAN548" s="56"/>
      <c r="MAO548" s="59"/>
      <c r="MAP548" s="60"/>
      <c r="MAQ548" s="61"/>
      <c r="MAR548" s="83"/>
      <c r="MAS548" s="57"/>
      <c r="MAT548" s="56"/>
      <c r="MAU548" s="59"/>
      <c r="MAV548" s="60"/>
      <c r="MAW548" s="61"/>
      <c r="MAX548" s="83"/>
      <c r="MAY548" s="57"/>
      <c r="MAZ548" s="56"/>
      <c r="MBA548" s="59"/>
      <c r="MBB548" s="60"/>
      <c r="MBC548" s="61"/>
      <c r="MBD548" s="83"/>
      <c r="MBE548" s="57"/>
      <c r="MBF548" s="56"/>
      <c r="MBG548" s="59"/>
      <c r="MBH548" s="60"/>
      <c r="MBI548" s="61"/>
      <c r="MBJ548" s="83"/>
      <c r="MBK548" s="57"/>
      <c r="MBL548" s="56"/>
      <c r="MBM548" s="59"/>
      <c r="MBN548" s="60"/>
      <c r="MBO548" s="61"/>
      <c r="MBP548" s="83"/>
      <c r="MBQ548" s="57"/>
      <c r="MBR548" s="56"/>
      <c r="MBS548" s="59"/>
      <c r="MBT548" s="60"/>
      <c r="MBU548" s="61"/>
      <c r="MBV548" s="83"/>
      <c r="MBW548" s="57"/>
      <c r="MBX548" s="56"/>
      <c r="MBY548" s="59"/>
      <c r="MBZ548" s="60"/>
      <c r="MCA548" s="61"/>
      <c r="MCB548" s="83"/>
      <c r="MCC548" s="57"/>
      <c r="MCD548" s="56"/>
      <c r="MCE548" s="59"/>
      <c r="MCF548" s="60"/>
      <c r="MCG548" s="61"/>
      <c r="MCH548" s="83"/>
      <c r="MCI548" s="57"/>
      <c r="MCJ548" s="56"/>
      <c r="MCK548" s="59"/>
      <c r="MCL548" s="60"/>
      <c r="MCM548" s="61"/>
      <c r="MCN548" s="83"/>
      <c r="MCO548" s="57"/>
      <c r="MCP548" s="56"/>
      <c r="MCQ548" s="59"/>
      <c r="MCR548" s="60"/>
      <c r="MCS548" s="61"/>
      <c r="MCT548" s="83"/>
      <c r="MCU548" s="57"/>
      <c r="MCV548" s="56"/>
      <c r="MCW548" s="59"/>
      <c r="MCX548" s="60"/>
      <c r="MCY548" s="61"/>
      <c r="MCZ548" s="83"/>
      <c r="MDA548" s="57"/>
      <c r="MDB548" s="56"/>
      <c r="MDC548" s="59"/>
      <c r="MDD548" s="60"/>
      <c r="MDE548" s="61"/>
      <c r="MDF548" s="83"/>
      <c r="MDG548" s="57"/>
      <c r="MDH548" s="56"/>
      <c r="MDI548" s="59"/>
      <c r="MDJ548" s="60"/>
      <c r="MDK548" s="61"/>
      <c r="MDL548" s="83"/>
      <c r="MDM548" s="57"/>
      <c r="MDN548" s="56"/>
      <c r="MDO548" s="59"/>
      <c r="MDP548" s="60"/>
      <c r="MDQ548" s="61"/>
      <c r="MDR548" s="83"/>
      <c r="MDS548" s="57"/>
      <c r="MDT548" s="56"/>
      <c r="MDU548" s="59"/>
      <c r="MDV548" s="60"/>
      <c r="MDW548" s="61"/>
      <c r="MDX548" s="83"/>
      <c r="MDY548" s="57"/>
      <c r="MDZ548" s="56"/>
      <c r="MEA548" s="59"/>
      <c r="MEB548" s="60"/>
      <c r="MEC548" s="61"/>
      <c r="MED548" s="83"/>
      <c r="MEE548" s="57"/>
      <c r="MEF548" s="56"/>
      <c r="MEG548" s="59"/>
      <c r="MEH548" s="60"/>
      <c r="MEI548" s="61"/>
      <c r="MEJ548" s="83"/>
      <c r="MEK548" s="57"/>
      <c r="MEL548" s="56"/>
      <c r="MEM548" s="59"/>
      <c r="MEN548" s="60"/>
      <c r="MEO548" s="61"/>
      <c r="MEP548" s="83"/>
      <c r="MEQ548" s="57"/>
      <c r="MER548" s="56"/>
      <c r="MES548" s="59"/>
      <c r="MET548" s="60"/>
      <c r="MEU548" s="61"/>
      <c r="MEV548" s="83"/>
      <c r="MEW548" s="57"/>
      <c r="MEX548" s="56"/>
      <c r="MEY548" s="59"/>
      <c r="MEZ548" s="60"/>
      <c r="MFA548" s="61"/>
      <c r="MFB548" s="83"/>
      <c r="MFC548" s="57"/>
      <c r="MFD548" s="56"/>
      <c r="MFE548" s="59"/>
      <c r="MFF548" s="60"/>
      <c r="MFG548" s="61"/>
      <c r="MFH548" s="83"/>
      <c r="MFI548" s="57"/>
      <c r="MFJ548" s="56"/>
      <c r="MFK548" s="59"/>
      <c r="MFL548" s="60"/>
      <c r="MFM548" s="61"/>
      <c r="MFN548" s="83"/>
      <c r="MFO548" s="57"/>
      <c r="MFP548" s="56"/>
      <c r="MFQ548" s="59"/>
      <c r="MFR548" s="60"/>
      <c r="MFS548" s="61"/>
      <c r="MFT548" s="83"/>
      <c r="MFU548" s="57"/>
      <c r="MFV548" s="56"/>
      <c r="MFW548" s="59"/>
      <c r="MFX548" s="60"/>
      <c r="MFY548" s="61"/>
      <c r="MFZ548" s="83"/>
      <c r="MGA548" s="57"/>
      <c r="MGB548" s="56"/>
      <c r="MGC548" s="59"/>
      <c r="MGD548" s="60"/>
      <c r="MGE548" s="61"/>
      <c r="MGF548" s="83"/>
      <c r="MGG548" s="57"/>
      <c r="MGH548" s="56"/>
      <c r="MGI548" s="59"/>
      <c r="MGJ548" s="60"/>
      <c r="MGK548" s="61"/>
      <c r="MGL548" s="83"/>
      <c r="MGM548" s="57"/>
      <c r="MGN548" s="56"/>
      <c r="MGO548" s="59"/>
      <c r="MGP548" s="60"/>
      <c r="MGQ548" s="61"/>
      <c r="MGR548" s="83"/>
      <c r="MGS548" s="57"/>
      <c r="MGT548" s="56"/>
      <c r="MGU548" s="59"/>
      <c r="MGV548" s="60"/>
      <c r="MGW548" s="61"/>
      <c r="MGX548" s="83"/>
      <c r="MGY548" s="57"/>
      <c r="MGZ548" s="56"/>
      <c r="MHA548" s="59"/>
      <c r="MHB548" s="60"/>
      <c r="MHC548" s="61"/>
      <c r="MHD548" s="83"/>
      <c r="MHE548" s="57"/>
      <c r="MHF548" s="56"/>
      <c r="MHG548" s="59"/>
      <c r="MHH548" s="60"/>
      <c r="MHI548" s="61"/>
      <c r="MHJ548" s="83"/>
      <c r="MHK548" s="57"/>
      <c r="MHL548" s="56"/>
      <c r="MHM548" s="59"/>
      <c r="MHN548" s="60"/>
      <c r="MHO548" s="61"/>
      <c r="MHP548" s="83"/>
      <c r="MHQ548" s="57"/>
      <c r="MHR548" s="56"/>
      <c r="MHS548" s="59"/>
      <c r="MHT548" s="60"/>
      <c r="MHU548" s="61"/>
      <c r="MHV548" s="83"/>
      <c r="MHW548" s="57"/>
      <c r="MHX548" s="56"/>
      <c r="MHY548" s="59"/>
      <c r="MHZ548" s="60"/>
      <c r="MIA548" s="61"/>
      <c r="MIB548" s="83"/>
      <c r="MIC548" s="57"/>
      <c r="MID548" s="56"/>
      <c r="MIE548" s="59"/>
      <c r="MIF548" s="60"/>
      <c r="MIG548" s="61"/>
      <c r="MIH548" s="83"/>
      <c r="MII548" s="57"/>
      <c r="MIJ548" s="56"/>
      <c r="MIK548" s="59"/>
      <c r="MIL548" s="60"/>
      <c r="MIM548" s="61"/>
      <c r="MIN548" s="83"/>
      <c r="MIO548" s="57"/>
      <c r="MIP548" s="56"/>
      <c r="MIQ548" s="59"/>
      <c r="MIR548" s="60"/>
      <c r="MIS548" s="61"/>
      <c r="MIT548" s="83"/>
      <c r="MIU548" s="57"/>
      <c r="MIV548" s="56"/>
      <c r="MIW548" s="59"/>
      <c r="MIX548" s="60"/>
      <c r="MIY548" s="61"/>
      <c r="MIZ548" s="83"/>
      <c r="MJA548" s="57"/>
      <c r="MJB548" s="56"/>
      <c r="MJC548" s="59"/>
      <c r="MJD548" s="60"/>
      <c r="MJE548" s="61"/>
      <c r="MJF548" s="83"/>
      <c r="MJG548" s="57"/>
      <c r="MJH548" s="56"/>
      <c r="MJI548" s="59"/>
      <c r="MJJ548" s="60"/>
      <c r="MJK548" s="61"/>
      <c r="MJL548" s="83"/>
      <c r="MJM548" s="57"/>
      <c r="MJN548" s="56"/>
      <c r="MJO548" s="59"/>
      <c r="MJP548" s="60"/>
      <c r="MJQ548" s="61"/>
      <c r="MJR548" s="83"/>
      <c r="MJS548" s="57"/>
      <c r="MJT548" s="56"/>
      <c r="MJU548" s="59"/>
      <c r="MJV548" s="60"/>
      <c r="MJW548" s="61"/>
      <c r="MJX548" s="83"/>
      <c r="MJY548" s="57"/>
      <c r="MJZ548" s="56"/>
      <c r="MKA548" s="59"/>
      <c r="MKB548" s="60"/>
      <c r="MKC548" s="61"/>
      <c r="MKD548" s="83"/>
      <c r="MKE548" s="57"/>
      <c r="MKF548" s="56"/>
      <c r="MKG548" s="59"/>
      <c r="MKH548" s="60"/>
      <c r="MKI548" s="61"/>
      <c r="MKJ548" s="83"/>
      <c r="MKK548" s="57"/>
      <c r="MKL548" s="56"/>
      <c r="MKM548" s="59"/>
      <c r="MKN548" s="60"/>
      <c r="MKO548" s="61"/>
      <c r="MKP548" s="83"/>
      <c r="MKQ548" s="57"/>
      <c r="MKR548" s="56"/>
      <c r="MKS548" s="59"/>
      <c r="MKT548" s="60"/>
      <c r="MKU548" s="61"/>
      <c r="MKV548" s="83"/>
      <c r="MKW548" s="57"/>
      <c r="MKX548" s="56"/>
      <c r="MKY548" s="59"/>
      <c r="MKZ548" s="60"/>
      <c r="MLA548" s="61"/>
      <c r="MLB548" s="83"/>
      <c r="MLC548" s="57"/>
      <c r="MLD548" s="56"/>
      <c r="MLE548" s="59"/>
      <c r="MLF548" s="60"/>
      <c r="MLG548" s="61"/>
      <c r="MLH548" s="83"/>
      <c r="MLI548" s="57"/>
      <c r="MLJ548" s="56"/>
      <c r="MLK548" s="59"/>
      <c r="MLL548" s="60"/>
      <c r="MLM548" s="61"/>
      <c r="MLN548" s="83"/>
      <c r="MLO548" s="57"/>
      <c r="MLP548" s="56"/>
      <c r="MLQ548" s="59"/>
      <c r="MLR548" s="60"/>
      <c r="MLS548" s="61"/>
      <c r="MLT548" s="83"/>
      <c r="MLU548" s="57"/>
      <c r="MLV548" s="56"/>
      <c r="MLW548" s="59"/>
      <c r="MLX548" s="60"/>
      <c r="MLY548" s="61"/>
      <c r="MLZ548" s="83"/>
      <c r="MMA548" s="57"/>
      <c r="MMB548" s="56"/>
      <c r="MMC548" s="59"/>
      <c r="MMD548" s="60"/>
      <c r="MME548" s="61"/>
      <c r="MMF548" s="83"/>
      <c r="MMG548" s="57"/>
      <c r="MMH548" s="56"/>
      <c r="MMI548" s="59"/>
      <c r="MMJ548" s="60"/>
      <c r="MMK548" s="61"/>
      <c r="MML548" s="83"/>
      <c r="MMM548" s="57"/>
      <c r="MMN548" s="56"/>
      <c r="MMO548" s="59"/>
      <c r="MMP548" s="60"/>
      <c r="MMQ548" s="61"/>
      <c r="MMR548" s="83"/>
      <c r="MMS548" s="57"/>
      <c r="MMT548" s="56"/>
      <c r="MMU548" s="59"/>
      <c r="MMV548" s="60"/>
      <c r="MMW548" s="61"/>
      <c r="MMX548" s="83"/>
      <c r="MMY548" s="57"/>
      <c r="MMZ548" s="56"/>
      <c r="MNA548" s="59"/>
      <c r="MNB548" s="60"/>
      <c r="MNC548" s="61"/>
      <c r="MND548" s="83"/>
      <c r="MNE548" s="57"/>
      <c r="MNF548" s="56"/>
      <c r="MNG548" s="59"/>
      <c r="MNH548" s="60"/>
      <c r="MNI548" s="61"/>
      <c r="MNJ548" s="83"/>
      <c r="MNK548" s="57"/>
      <c r="MNL548" s="56"/>
      <c r="MNM548" s="59"/>
      <c r="MNN548" s="60"/>
      <c r="MNO548" s="61"/>
      <c r="MNP548" s="83"/>
      <c r="MNQ548" s="57"/>
      <c r="MNR548" s="56"/>
      <c r="MNS548" s="59"/>
      <c r="MNT548" s="60"/>
      <c r="MNU548" s="61"/>
      <c r="MNV548" s="83"/>
      <c r="MNW548" s="57"/>
      <c r="MNX548" s="56"/>
      <c r="MNY548" s="59"/>
      <c r="MNZ548" s="60"/>
      <c r="MOA548" s="61"/>
      <c r="MOB548" s="83"/>
      <c r="MOC548" s="57"/>
      <c r="MOD548" s="56"/>
      <c r="MOE548" s="59"/>
      <c r="MOF548" s="60"/>
      <c r="MOG548" s="61"/>
      <c r="MOH548" s="83"/>
      <c r="MOI548" s="57"/>
      <c r="MOJ548" s="56"/>
      <c r="MOK548" s="59"/>
      <c r="MOL548" s="60"/>
      <c r="MOM548" s="61"/>
      <c r="MON548" s="83"/>
      <c r="MOO548" s="57"/>
      <c r="MOP548" s="56"/>
      <c r="MOQ548" s="59"/>
      <c r="MOR548" s="60"/>
      <c r="MOS548" s="61"/>
      <c r="MOT548" s="83"/>
      <c r="MOU548" s="57"/>
      <c r="MOV548" s="56"/>
      <c r="MOW548" s="59"/>
      <c r="MOX548" s="60"/>
      <c r="MOY548" s="61"/>
      <c r="MOZ548" s="83"/>
      <c r="MPA548" s="57"/>
      <c r="MPB548" s="56"/>
      <c r="MPC548" s="59"/>
      <c r="MPD548" s="60"/>
      <c r="MPE548" s="61"/>
      <c r="MPF548" s="83"/>
      <c r="MPG548" s="57"/>
      <c r="MPH548" s="56"/>
      <c r="MPI548" s="59"/>
      <c r="MPJ548" s="60"/>
      <c r="MPK548" s="61"/>
      <c r="MPL548" s="83"/>
      <c r="MPM548" s="57"/>
      <c r="MPN548" s="56"/>
      <c r="MPO548" s="59"/>
      <c r="MPP548" s="60"/>
      <c r="MPQ548" s="61"/>
      <c r="MPR548" s="83"/>
      <c r="MPS548" s="57"/>
      <c r="MPT548" s="56"/>
      <c r="MPU548" s="59"/>
      <c r="MPV548" s="60"/>
      <c r="MPW548" s="61"/>
      <c r="MPX548" s="83"/>
      <c r="MPY548" s="57"/>
      <c r="MPZ548" s="56"/>
      <c r="MQA548" s="59"/>
      <c r="MQB548" s="60"/>
      <c r="MQC548" s="61"/>
      <c r="MQD548" s="83"/>
      <c r="MQE548" s="57"/>
      <c r="MQF548" s="56"/>
      <c r="MQG548" s="59"/>
      <c r="MQH548" s="60"/>
      <c r="MQI548" s="61"/>
      <c r="MQJ548" s="83"/>
      <c r="MQK548" s="57"/>
      <c r="MQL548" s="56"/>
      <c r="MQM548" s="59"/>
      <c r="MQN548" s="60"/>
      <c r="MQO548" s="61"/>
      <c r="MQP548" s="83"/>
      <c r="MQQ548" s="57"/>
      <c r="MQR548" s="56"/>
      <c r="MQS548" s="59"/>
      <c r="MQT548" s="60"/>
      <c r="MQU548" s="61"/>
      <c r="MQV548" s="83"/>
      <c r="MQW548" s="57"/>
      <c r="MQX548" s="56"/>
      <c r="MQY548" s="59"/>
      <c r="MQZ548" s="60"/>
      <c r="MRA548" s="61"/>
      <c r="MRB548" s="83"/>
      <c r="MRC548" s="57"/>
      <c r="MRD548" s="56"/>
      <c r="MRE548" s="59"/>
      <c r="MRF548" s="60"/>
      <c r="MRG548" s="61"/>
      <c r="MRH548" s="83"/>
      <c r="MRI548" s="57"/>
      <c r="MRJ548" s="56"/>
      <c r="MRK548" s="59"/>
      <c r="MRL548" s="60"/>
      <c r="MRM548" s="61"/>
      <c r="MRN548" s="83"/>
      <c r="MRO548" s="57"/>
      <c r="MRP548" s="56"/>
      <c r="MRQ548" s="59"/>
      <c r="MRR548" s="60"/>
      <c r="MRS548" s="61"/>
      <c r="MRT548" s="83"/>
      <c r="MRU548" s="57"/>
      <c r="MRV548" s="56"/>
      <c r="MRW548" s="59"/>
      <c r="MRX548" s="60"/>
      <c r="MRY548" s="61"/>
      <c r="MRZ548" s="83"/>
      <c r="MSA548" s="57"/>
      <c r="MSB548" s="56"/>
      <c r="MSC548" s="59"/>
      <c r="MSD548" s="60"/>
      <c r="MSE548" s="61"/>
      <c r="MSF548" s="83"/>
      <c r="MSG548" s="57"/>
      <c r="MSH548" s="56"/>
      <c r="MSI548" s="59"/>
      <c r="MSJ548" s="60"/>
      <c r="MSK548" s="61"/>
      <c r="MSL548" s="83"/>
      <c r="MSM548" s="57"/>
      <c r="MSN548" s="56"/>
      <c r="MSO548" s="59"/>
      <c r="MSP548" s="60"/>
      <c r="MSQ548" s="61"/>
      <c r="MSR548" s="83"/>
      <c r="MSS548" s="57"/>
      <c r="MST548" s="56"/>
      <c r="MSU548" s="59"/>
      <c r="MSV548" s="60"/>
      <c r="MSW548" s="61"/>
      <c r="MSX548" s="83"/>
      <c r="MSY548" s="57"/>
      <c r="MSZ548" s="56"/>
      <c r="MTA548" s="59"/>
      <c r="MTB548" s="60"/>
      <c r="MTC548" s="61"/>
      <c r="MTD548" s="83"/>
      <c r="MTE548" s="57"/>
      <c r="MTF548" s="56"/>
      <c r="MTG548" s="59"/>
      <c r="MTH548" s="60"/>
      <c r="MTI548" s="61"/>
      <c r="MTJ548" s="83"/>
      <c r="MTK548" s="57"/>
      <c r="MTL548" s="56"/>
      <c r="MTM548" s="59"/>
      <c r="MTN548" s="60"/>
      <c r="MTO548" s="61"/>
      <c r="MTP548" s="83"/>
      <c r="MTQ548" s="57"/>
      <c r="MTR548" s="56"/>
      <c r="MTS548" s="59"/>
      <c r="MTT548" s="60"/>
      <c r="MTU548" s="61"/>
      <c r="MTV548" s="83"/>
      <c r="MTW548" s="57"/>
      <c r="MTX548" s="56"/>
      <c r="MTY548" s="59"/>
      <c r="MTZ548" s="60"/>
      <c r="MUA548" s="61"/>
      <c r="MUB548" s="83"/>
      <c r="MUC548" s="57"/>
      <c r="MUD548" s="56"/>
      <c r="MUE548" s="59"/>
      <c r="MUF548" s="60"/>
      <c r="MUG548" s="61"/>
      <c r="MUH548" s="83"/>
      <c r="MUI548" s="57"/>
      <c r="MUJ548" s="56"/>
      <c r="MUK548" s="59"/>
      <c r="MUL548" s="60"/>
      <c r="MUM548" s="61"/>
      <c r="MUN548" s="83"/>
      <c r="MUO548" s="57"/>
      <c r="MUP548" s="56"/>
      <c r="MUQ548" s="59"/>
      <c r="MUR548" s="60"/>
      <c r="MUS548" s="61"/>
      <c r="MUT548" s="83"/>
      <c r="MUU548" s="57"/>
      <c r="MUV548" s="56"/>
      <c r="MUW548" s="59"/>
      <c r="MUX548" s="60"/>
      <c r="MUY548" s="61"/>
      <c r="MUZ548" s="83"/>
      <c r="MVA548" s="57"/>
      <c r="MVB548" s="56"/>
      <c r="MVC548" s="59"/>
      <c r="MVD548" s="60"/>
      <c r="MVE548" s="61"/>
      <c r="MVF548" s="83"/>
      <c r="MVG548" s="57"/>
      <c r="MVH548" s="56"/>
      <c r="MVI548" s="59"/>
      <c r="MVJ548" s="60"/>
      <c r="MVK548" s="61"/>
      <c r="MVL548" s="83"/>
      <c r="MVM548" s="57"/>
      <c r="MVN548" s="56"/>
      <c r="MVO548" s="59"/>
      <c r="MVP548" s="60"/>
      <c r="MVQ548" s="61"/>
      <c r="MVR548" s="83"/>
      <c r="MVS548" s="57"/>
      <c r="MVT548" s="56"/>
      <c r="MVU548" s="59"/>
      <c r="MVV548" s="60"/>
      <c r="MVW548" s="61"/>
      <c r="MVX548" s="83"/>
      <c r="MVY548" s="57"/>
      <c r="MVZ548" s="56"/>
      <c r="MWA548" s="59"/>
      <c r="MWB548" s="60"/>
      <c r="MWC548" s="61"/>
      <c r="MWD548" s="83"/>
      <c r="MWE548" s="57"/>
      <c r="MWF548" s="56"/>
      <c r="MWG548" s="59"/>
      <c r="MWH548" s="60"/>
      <c r="MWI548" s="61"/>
      <c r="MWJ548" s="83"/>
      <c r="MWK548" s="57"/>
      <c r="MWL548" s="56"/>
      <c r="MWM548" s="59"/>
      <c r="MWN548" s="60"/>
      <c r="MWO548" s="61"/>
      <c r="MWP548" s="83"/>
      <c r="MWQ548" s="57"/>
      <c r="MWR548" s="56"/>
      <c r="MWS548" s="59"/>
      <c r="MWT548" s="60"/>
      <c r="MWU548" s="61"/>
      <c r="MWV548" s="83"/>
      <c r="MWW548" s="57"/>
      <c r="MWX548" s="56"/>
      <c r="MWY548" s="59"/>
      <c r="MWZ548" s="60"/>
      <c r="MXA548" s="61"/>
      <c r="MXB548" s="83"/>
      <c r="MXC548" s="57"/>
      <c r="MXD548" s="56"/>
      <c r="MXE548" s="59"/>
      <c r="MXF548" s="60"/>
      <c r="MXG548" s="61"/>
      <c r="MXH548" s="83"/>
      <c r="MXI548" s="57"/>
      <c r="MXJ548" s="56"/>
      <c r="MXK548" s="59"/>
      <c r="MXL548" s="60"/>
      <c r="MXM548" s="61"/>
      <c r="MXN548" s="83"/>
      <c r="MXO548" s="57"/>
      <c r="MXP548" s="56"/>
      <c r="MXQ548" s="59"/>
      <c r="MXR548" s="60"/>
      <c r="MXS548" s="61"/>
      <c r="MXT548" s="83"/>
      <c r="MXU548" s="57"/>
      <c r="MXV548" s="56"/>
      <c r="MXW548" s="59"/>
      <c r="MXX548" s="60"/>
      <c r="MXY548" s="61"/>
      <c r="MXZ548" s="83"/>
      <c r="MYA548" s="57"/>
      <c r="MYB548" s="56"/>
      <c r="MYC548" s="59"/>
      <c r="MYD548" s="60"/>
      <c r="MYE548" s="61"/>
      <c r="MYF548" s="83"/>
      <c r="MYG548" s="57"/>
      <c r="MYH548" s="56"/>
      <c r="MYI548" s="59"/>
      <c r="MYJ548" s="60"/>
      <c r="MYK548" s="61"/>
      <c r="MYL548" s="83"/>
      <c r="MYM548" s="57"/>
      <c r="MYN548" s="56"/>
      <c r="MYO548" s="59"/>
      <c r="MYP548" s="60"/>
      <c r="MYQ548" s="61"/>
      <c r="MYR548" s="83"/>
      <c r="MYS548" s="57"/>
      <c r="MYT548" s="56"/>
      <c r="MYU548" s="59"/>
      <c r="MYV548" s="60"/>
      <c r="MYW548" s="61"/>
      <c r="MYX548" s="83"/>
      <c r="MYY548" s="57"/>
      <c r="MYZ548" s="56"/>
      <c r="MZA548" s="59"/>
      <c r="MZB548" s="60"/>
      <c r="MZC548" s="61"/>
      <c r="MZD548" s="83"/>
      <c r="MZE548" s="57"/>
      <c r="MZF548" s="56"/>
      <c r="MZG548" s="59"/>
      <c r="MZH548" s="60"/>
      <c r="MZI548" s="61"/>
      <c r="MZJ548" s="83"/>
      <c r="MZK548" s="57"/>
      <c r="MZL548" s="56"/>
      <c r="MZM548" s="59"/>
      <c r="MZN548" s="60"/>
      <c r="MZO548" s="61"/>
      <c r="MZP548" s="83"/>
      <c r="MZQ548" s="57"/>
      <c r="MZR548" s="56"/>
      <c r="MZS548" s="59"/>
      <c r="MZT548" s="60"/>
      <c r="MZU548" s="61"/>
      <c r="MZV548" s="83"/>
      <c r="MZW548" s="57"/>
      <c r="MZX548" s="56"/>
      <c r="MZY548" s="59"/>
      <c r="MZZ548" s="60"/>
      <c r="NAA548" s="61"/>
      <c r="NAB548" s="83"/>
      <c r="NAC548" s="57"/>
      <c r="NAD548" s="56"/>
      <c r="NAE548" s="59"/>
      <c r="NAF548" s="60"/>
      <c r="NAG548" s="61"/>
      <c r="NAH548" s="83"/>
      <c r="NAI548" s="57"/>
      <c r="NAJ548" s="56"/>
      <c r="NAK548" s="59"/>
      <c r="NAL548" s="60"/>
      <c r="NAM548" s="61"/>
      <c r="NAN548" s="83"/>
      <c r="NAO548" s="57"/>
      <c r="NAP548" s="56"/>
      <c r="NAQ548" s="59"/>
      <c r="NAR548" s="60"/>
      <c r="NAS548" s="61"/>
      <c r="NAT548" s="83"/>
      <c r="NAU548" s="57"/>
      <c r="NAV548" s="56"/>
      <c r="NAW548" s="59"/>
      <c r="NAX548" s="60"/>
      <c r="NAY548" s="61"/>
      <c r="NAZ548" s="83"/>
      <c r="NBA548" s="57"/>
      <c r="NBB548" s="56"/>
      <c r="NBC548" s="59"/>
      <c r="NBD548" s="60"/>
      <c r="NBE548" s="61"/>
      <c r="NBF548" s="83"/>
      <c r="NBG548" s="57"/>
      <c r="NBH548" s="56"/>
      <c r="NBI548" s="59"/>
      <c r="NBJ548" s="60"/>
      <c r="NBK548" s="61"/>
      <c r="NBL548" s="83"/>
      <c r="NBM548" s="57"/>
      <c r="NBN548" s="56"/>
      <c r="NBO548" s="59"/>
      <c r="NBP548" s="60"/>
      <c r="NBQ548" s="61"/>
      <c r="NBR548" s="83"/>
      <c r="NBS548" s="57"/>
      <c r="NBT548" s="56"/>
      <c r="NBU548" s="59"/>
      <c r="NBV548" s="60"/>
      <c r="NBW548" s="61"/>
      <c r="NBX548" s="83"/>
      <c r="NBY548" s="57"/>
      <c r="NBZ548" s="56"/>
      <c r="NCA548" s="59"/>
      <c r="NCB548" s="60"/>
      <c r="NCC548" s="61"/>
      <c r="NCD548" s="83"/>
      <c r="NCE548" s="57"/>
      <c r="NCF548" s="56"/>
      <c r="NCG548" s="59"/>
      <c r="NCH548" s="60"/>
      <c r="NCI548" s="61"/>
      <c r="NCJ548" s="83"/>
      <c r="NCK548" s="57"/>
      <c r="NCL548" s="56"/>
      <c r="NCM548" s="59"/>
      <c r="NCN548" s="60"/>
      <c r="NCO548" s="61"/>
      <c r="NCP548" s="83"/>
      <c r="NCQ548" s="57"/>
      <c r="NCR548" s="56"/>
      <c r="NCS548" s="59"/>
      <c r="NCT548" s="60"/>
      <c r="NCU548" s="61"/>
      <c r="NCV548" s="83"/>
      <c r="NCW548" s="57"/>
      <c r="NCX548" s="56"/>
      <c r="NCY548" s="59"/>
      <c r="NCZ548" s="60"/>
      <c r="NDA548" s="61"/>
      <c r="NDB548" s="83"/>
      <c r="NDC548" s="57"/>
      <c r="NDD548" s="56"/>
      <c r="NDE548" s="59"/>
      <c r="NDF548" s="60"/>
      <c r="NDG548" s="61"/>
      <c r="NDH548" s="83"/>
      <c r="NDI548" s="57"/>
      <c r="NDJ548" s="56"/>
      <c r="NDK548" s="59"/>
      <c r="NDL548" s="60"/>
      <c r="NDM548" s="61"/>
      <c r="NDN548" s="83"/>
      <c r="NDO548" s="57"/>
      <c r="NDP548" s="56"/>
      <c r="NDQ548" s="59"/>
      <c r="NDR548" s="60"/>
      <c r="NDS548" s="61"/>
      <c r="NDT548" s="83"/>
      <c r="NDU548" s="57"/>
      <c r="NDV548" s="56"/>
      <c r="NDW548" s="59"/>
      <c r="NDX548" s="60"/>
      <c r="NDY548" s="61"/>
      <c r="NDZ548" s="83"/>
      <c r="NEA548" s="57"/>
      <c r="NEB548" s="56"/>
      <c r="NEC548" s="59"/>
      <c r="NED548" s="60"/>
      <c r="NEE548" s="61"/>
      <c r="NEF548" s="83"/>
      <c r="NEG548" s="57"/>
      <c r="NEH548" s="56"/>
      <c r="NEI548" s="59"/>
      <c r="NEJ548" s="60"/>
      <c r="NEK548" s="61"/>
      <c r="NEL548" s="83"/>
      <c r="NEM548" s="57"/>
      <c r="NEN548" s="56"/>
      <c r="NEO548" s="59"/>
      <c r="NEP548" s="60"/>
      <c r="NEQ548" s="61"/>
      <c r="NER548" s="83"/>
      <c r="NES548" s="57"/>
      <c r="NET548" s="56"/>
      <c r="NEU548" s="59"/>
      <c r="NEV548" s="60"/>
      <c r="NEW548" s="61"/>
      <c r="NEX548" s="83"/>
      <c r="NEY548" s="57"/>
      <c r="NEZ548" s="56"/>
      <c r="NFA548" s="59"/>
      <c r="NFB548" s="60"/>
      <c r="NFC548" s="61"/>
      <c r="NFD548" s="83"/>
      <c r="NFE548" s="57"/>
      <c r="NFF548" s="56"/>
      <c r="NFG548" s="59"/>
      <c r="NFH548" s="60"/>
      <c r="NFI548" s="61"/>
      <c r="NFJ548" s="83"/>
      <c r="NFK548" s="57"/>
      <c r="NFL548" s="56"/>
      <c r="NFM548" s="59"/>
      <c r="NFN548" s="60"/>
      <c r="NFO548" s="61"/>
      <c r="NFP548" s="83"/>
      <c r="NFQ548" s="57"/>
      <c r="NFR548" s="56"/>
      <c r="NFS548" s="59"/>
      <c r="NFT548" s="60"/>
      <c r="NFU548" s="61"/>
      <c r="NFV548" s="83"/>
      <c r="NFW548" s="57"/>
      <c r="NFX548" s="56"/>
      <c r="NFY548" s="59"/>
      <c r="NFZ548" s="60"/>
      <c r="NGA548" s="61"/>
      <c r="NGB548" s="83"/>
      <c r="NGC548" s="57"/>
      <c r="NGD548" s="56"/>
      <c r="NGE548" s="59"/>
      <c r="NGF548" s="60"/>
      <c r="NGG548" s="61"/>
      <c r="NGH548" s="83"/>
      <c r="NGI548" s="57"/>
      <c r="NGJ548" s="56"/>
      <c r="NGK548" s="59"/>
      <c r="NGL548" s="60"/>
      <c r="NGM548" s="61"/>
      <c r="NGN548" s="83"/>
      <c r="NGO548" s="57"/>
      <c r="NGP548" s="56"/>
      <c r="NGQ548" s="59"/>
      <c r="NGR548" s="60"/>
      <c r="NGS548" s="61"/>
      <c r="NGT548" s="83"/>
      <c r="NGU548" s="57"/>
      <c r="NGV548" s="56"/>
      <c r="NGW548" s="59"/>
      <c r="NGX548" s="60"/>
      <c r="NGY548" s="61"/>
      <c r="NGZ548" s="83"/>
      <c r="NHA548" s="57"/>
      <c r="NHB548" s="56"/>
      <c r="NHC548" s="59"/>
      <c r="NHD548" s="60"/>
      <c r="NHE548" s="61"/>
      <c r="NHF548" s="83"/>
      <c r="NHG548" s="57"/>
      <c r="NHH548" s="56"/>
      <c r="NHI548" s="59"/>
      <c r="NHJ548" s="60"/>
      <c r="NHK548" s="61"/>
      <c r="NHL548" s="83"/>
      <c r="NHM548" s="57"/>
      <c r="NHN548" s="56"/>
      <c r="NHO548" s="59"/>
      <c r="NHP548" s="60"/>
      <c r="NHQ548" s="61"/>
      <c r="NHR548" s="83"/>
      <c r="NHS548" s="57"/>
      <c r="NHT548" s="56"/>
      <c r="NHU548" s="59"/>
      <c r="NHV548" s="60"/>
      <c r="NHW548" s="61"/>
      <c r="NHX548" s="83"/>
      <c r="NHY548" s="57"/>
      <c r="NHZ548" s="56"/>
      <c r="NIA548" s="59"/>
      <c r="NIB548" s="60"/>
      <c r="NIC548" s="61"/>
      <c r="NID548" s="83"/>
      <c r="NIE548" s="57"/>
      <c r="NIF548" s="56"/>
      <c r="NIG548" s="59"/>
      <c r="NIH548" s="60"/>
      <c r="NII548" s="61"/>
      <c r="NIJ548" s="83"/>
      <c r="NIK548" s="57"/>
      <c r="NIL548" s="56"/>
      <c r="NIM548" s="59"/>
      <c r="NIN548" s="60"/>
      <c r="NIO548" s="61"/>
      <c r="NIP548" s="83"/>
      <c r="NIQ548" s="57"/>
      <c r="NIR548" s="56"/>
      <c r="NIS548" s="59"/>
      <c r="NIT548" s="60"/>
      <c r="NIU548" s="61"/>
      <c r="NIV548" s="83"/>
      <c r="NIW548" s="57"/>
      <c r="NIX548" s="56"/>
      <c r="NIY548" s="59"/>
      <c r="NIZ548" s="60"/>
      <c r="NJA548" s="61"/>
      <c r="NJB548" s="83"/>
      <c r="NJC548" s="57"/>
      <c r="NJD548" s="56"/>
      <c r="NJE548" s="59"/>
      <c r="NJF548" s="60"/>
      <c r="NJG548" s="61"/>
      <c r="NJH548" s="83"/>
      <c r="NJI548" s="57"/>
      <c r="NJJ548" s="56"/>
      <c r="NJK548" s="59"/>
      <c r="NJL548" s="60"/>
      <c r="NJM548" s="61"/>
      <c r="NJN548" s="83"/>
      <c r="NJO548" s="57"/>
      <c r="NJP548" s="56"/>
      <c r="NJQ548" s="59"/>
      <c r="NJR548" s="60"/>
      <c r="NJS548" s="61"/>
      <c r="NJT548" s="83"/>
      <c r="NJU548" s="57"/>
      <c r="NJV548" s="56"/>
      <c r="NJW548" s="59"/>
      <c r="NJX548" s="60"/>
      <c r="NJY548" s="61"/>
      <c r="NJZ548" s="83"/>
      <c r="NKA548" s="57"/>
      <c r="NKB548" s="56"/>
      <c r="NKC548" s="59"/>
      <c r="NKD548" s="60"/>
      <c r="NKE548" s="61"/>
      <c r="NKF548" s="83"/>
      <c r="NKG548" s="57"/>
      <c r="NKH548" s="56"/>
      <c r="NKI548" s="59"/>
      <c r="NKJ548" s="60"/>
      <c r="NKK548" s="61"/>
      <c r="NKL548" s="83"/>
      <c r="NKM548" s="57"/>
      <c r="NKN548" s="56"/>
      <c r="NKO548" s="59"/>
      <c r="NKP548" s="60"/>
      <c r="NKQ548" s="61"/>
      <c r="NKR548" s="83"/>
      <c r="NKS548" s="57"/>
      <c r="NKT548" s="56"/>
      <c r="NKU548" s="59"/>
      <c r="NKV548" s="60"/>
      <c r="NKW548" s="61"/>
      <c r="NKX548" s="83"/>
      <c r="NKY548" s="57"/>
      <c r="NKZ548" s="56"/>
      <c r="NLA548" s="59"/>
      <c r="NLB548" s="60"/>
      <c r="NLC548" s="61"/>
      <c r="NLD548" s="83"/>
      <c r="NLE548" s="57"/>
      <c r="NLF548" s="56"/>
      <c r="NLG548" s="59"/>
      <c r="NLH548" s="60"/>
      <c r="NLI548" s="61"/>
      <c r="NLJ548" s="83"/>
      <c r="NLK548" s="57"/>
      <c r="NLL548" s="56"/>
      <c r="NLM548" s="59"/>
      <c r="NLN548" s="60"/>
      <c r="NLO548" s="61"/>
      <c r="NLP548" s="83"/>
      <c r="NLQ548" s="57"/>
      <c r="NLR548" s="56"/>
      <c r="NLS548" s="59"/>
      <c r="NLT548" s="60"/>
      <c r="NLU548" s="61"/>
      <c r="NLV548" s="83"/>
      <c r="NLW548" s="57"/>
      <c r="NLX548" s="56"/>
      <c r="NLY548" s="59"/>
      <c r="NLZ548" s="60"/>
      <c r="NMA548" s="61"/>
      <c r="NMB548" s="83"/>
      <c r="NMC548" s="57"/>
      <c r="NMD548" s="56"/>
      <c r="NME548" s="59"/>
      <c r="NMF548" s="60"/>
      <c r="NMG548" s="61"/>
      <c r="NMH548" s="83"/>
      <c r="NMI548" s="57"/>
      <c r="NMJ548" s="56"/>
      <c r="NMK548" s="59"/>
      <c r="NML548" s="60"/>
      <c r="NMM548" s="61"/>
      <c r="NMN548" s="83"/>
      <c r="NMO548" s="57"/>
      <c r="NMP548" s="56"/>
      <c r="NMQ548" s="59"/>
      <c r="NMR548" s="60"/>
      <c r="NMS548" s="61"/>
      <c r="NMT548" s="83"/>
      <c r="NMU548" s="57"/>
      <c r="NMV548" s="56"/>
      <c r="NMW548" s="59"/>
      <c r="NMX548" s="60"/>
      <c r="NMY548" s="61"/>
      <c r="NMZ548" s="83"/>
      <c r="NNA548" s="57"/>
      <c r="NNB548" s="56"/>
      <c r="NNC548" s="59"/>
      <c r="NND548" s="60"/>
      <c r="NNE548" s="61"/>
      <c r="NNF548" s="83"/>
      <c r="NNG548" s="57"/>
      <c r="NNH548" s="56"/>
      <c r="NNI548" s="59"/>
      <c r="NNJ548" s="60"/>
      <c r="NNK548" s="61"/>
      <c r="NNL548" s="83"/>
      <c r="NNM548" s="57"/>
      <c r="NNN548" s="56"/>
      <c r="NNO548" s="59"/>
      <c r="NNP548" s="60"/>
      <c r="NNQ548" s="61"/>
      <c r="NNR548" s="83"/>
      <c r="NNS548" s="57"/>
      <c r="NNT548" s="56"/>
      <c r="NNU548" s="59"/>
      <c r="NNV548" s="60"/>
      <c r="NNW548" s="61"/>
      <c r="NNX548" s="83"/>
      <c r="NNY548" s="57"/>
      <c r="NNZ548" s="56"/>
      <c r="NOA548" s="59"/>
      <c r="NOB548" s="60"/>
      <c r="NOC548" s="61"/>
      <c r="NOD548" s="83"/>
      <c r="NOE548" s="57"/>
      <c r="NOF548" s="56"/>
      <c r="NOG548" s="59"/>
      <c r="NOH548" s="60"/>
      <c r="NOI548" s="61"/>
      <c r="NOJ548" s="83"/>
      <c r="NOK548" s="57"/>
      <c r="NOL548" s="56"/>
      <c r="NOM548" s="59"/>
      <c r="NON548" s="60"/>
      <c r="NOO548" s="61"/>
      <c r="NOP548" s="83"/>
      <c r="NOQ548" s="57"/>
      <c r="NOR548" s="56"/>
      <c r="NOS548" s="59"/>
      <c r="NOT548" s="60"/>
      <c r="NOU548" s="61"/>
      <c r="NOV548" s="83"/>
      <c r="NOW548" s="57"/>
      <c r="NOX548" s="56"/>
      <c r="NOY548" s="59"/>
      <c r="NOZ548" s="60"/>
      <c r="NPA548" s="61"/>
      <c r="NPB548" s="83"/>
      <c r="NPC548" s="57"/>
      <c r="NPD548" s="56"/>
      <c r="NPE548" s="59"/>
      <c r="NPF548" s="60"/>
      <c r="NPG548" s="61"/>
      <c r="NPH548" s="83"/>
      <c r="NPI548" s="57"/>
      <c r="NPJ548" s="56"/>
      <c r="NPK548" s="59"/>
      <c r="NPL548" s="60"/>
      <c r="NPM548" s="61"/>
      <c r="NPN548" s="83"/>
      <c r="NPO548" s="57"/>
      <c r="NPP548" s="56"/>
      <c r="NPQ548" s="59"/>
      <c r="NPR548" s="60"/>
      <c r="NPS548" s="61"/>
      <c r="NPT548" s="83"/>
      <c r="NPU548" s="57"/>
      <c r="NPV548" s="56"/>
      <c r="NPW548" s="59"/>
      <c r="NPX548" s="60"/>
      <c r="NPY548" s="61"/>
      <c r="NPZ548" s="83"/>
      <c r="NQA548" s="57"/>
      <c r="NQB548" s="56"/>
      <c r="NQC548" s="59"/>
      <c r="NQD548" s="60"/>
      <c r="NQE548" s="61"/>
      <c r="NQF548" s="83"/>
      <c r="NQG548" s="57"/>
      <c r="NQH548" s="56"/>
      <c r="NQI548" s="59"/>
      <c r="NQJ548" s="60"/>
      <c r="NQK548" s="61"/>
      <c r="NQL548" s="83"/>
      <c r="NQM548" s="57"/>
      <c r="NQN548" s="56"/>
      <c r="NQO548" s="59"/>
      <c r="NQP548" s="60"/>
      <c r="NQQ548" s="61"/>
      <c r="NQR548" s="83"/>
      <c r="NQS548" s="57"/>
      <c r="NQT548" s="56"/>
      <c r="NQU548" s="59"/>
      <c r="NQV548" s="60"/>
      <c r="NQW548" s="61"/>
      <c r="NQX548" s="83"/>
      <c r="NQY548" s="57"/>
      <c r="NQZ548" s="56"/>
      <c r="NRA548" s="59"/>
      <c r="NRB548" s="60"/>
      <c r="NRC548" s="61"/>
      <c r="NRD548" s="83"/>
      <c r="NRE548" s="57"/>
      <c r="NRF548" s="56"/>
      <c r="NRG548" s="59"/>
      <c r="NRH548" s="60"/>
      <c r="NRI548" s="61"/>
      <c r="NRJ548" s="83"/>
      <c r="NRK548" s="57"/>
      <c r="NRL548" s="56"/>
      <c r="NRM548" s="59"/>
      <c r="NRN548" s="60"/>
      <c r="NRO548" s="61"/>
      <c r="NRP548" s="83"/>
      <c r="NRQ548" s="57"/>
      <c r="NRR548" s="56"/>
      <c r="NRS548" s="59"/>
      <c r="NRT548" s="60"/>
      <c r="NRU548" s="61"/>
      <c r="NRV548" s="83"/>
      <c r="NRW548" s="57"/>
      <c r="NRX548" s="56"/>
      <c r="NRY548" s="59"/>
      <c r="NRZ548" s="60"/>
      <c r="NSA548" s="61"/>
      <c r="NSB548" s="83"/>
      <c r="NSC548" s="57"/>
      <c r="NSD548" s="56"/>
      <c r="NSE548" s="59"/>
      <c r="NSF548" s="60"/>
      <c r="NSG548" s="61"/>
      <c r="NSH548" s="83"/>
      <c r="NSI548" s="57"/>
      <c r="NSJ548" s="56"/>
      <c r="NSK548" s="59"/>
      <c r="NSL548" s="60"/>
      <c r="NSM548" s="61"/>
      <c r="NSN548" s="83"/>
      <c r="NSO548" s="57"/>
      <c r="NSP548" s="56"/>
      <c r="NSQ548" s="59"/>
      <c r="NSR548" s="60"/>
      <c r="NSS548" s="61"/>
      <c r="NST548" s="83"/>
      <c r="NSU548" s="57"/>
      <c r="NSV548" s="56"/>
      <c r="NSW548" s="59"/>
      <c r="NSX548" s="60"/>
      <c r="NSY548" s="61"/>
      <c r="NSZ548" s="83"/>
      <c r="NTA548" s="57"/>
      <c r="NTB548" s="56"/>
      <c r="NTC548" s="59"/>
      <c r="NTD548" s="60"/>
      <c r="NTE548" s="61"/>
      <c r="NTF548" s="83"/>
      <c r="NTG548" s="57"/>
      <c r="NTH548" s="56"/>
      <c r="NTI548" s="59"/>
      <c r="NTJ548" s="60"/>
      <c r="NTK548" s="61"/>
      <c r="NTL548" s="83"/>
      <c r="NTM548" s="57"/>
      <c r="NTN548" s="56"/>
      <c r="NTO548" s="59"/>
      <c r="NTP548" s="60"/>
      <c r="NTQ548" s="61"/>
      <c r="NTR548" s="83"/>
      <c r="NTS548" s="57"/>
      <c r="NTT548" s="56"/>
      <c r="NTU548" s="59"/>
      <c r="NTV548" s="60"/>
      <c r="NTW548" s="61"/>
      <c r="NTX548" s="83"/>
      <c r="NTY548" s="57"/>
      <c r="NTZ548" s="56"/>
      <c r="NUA548" s="59"/>
      <c r="NUB548" s="60"/>
      <c r="NUC548" s="61"/>
      <c r="NUD548" s="83"/>
      <c r="NUE548" s="57"/>
      <c r="NUF548" s="56"/>
      <c r="NUG548" s="59"/>
      <c r="NUH548" s="60"/>
      <c r="NUI548" s="61"/>
      <c r="NUJ548" s="83"/>
      <c r="NUK548" s="57"/>
      <c r="NUL548" s="56"/>
      <c r="NUM548" s="59"/>
      <c r="NUN548" s="60"/>
      <c r="NUO548" s="61"/>
      <c r="NUP548" s="83"/>
      <c r="NUQ548" s="57"/>
      <c r="NUR548" s="56"/>
      <c r="NUS548" s="59"/>
      <c r="NUT548" s="60"/>
      <c r="NUU548" s="61"/>
      <c r="NUV548" s="83"/>
      <c r="NUW548" s="57"/>
      <c r="NUX548" s="56"/>
      <c r="NUY548" s="59"/>
      <c r="NUZ548" s="60"/>
      <c r="NVA548" s="61"/>
      <c r="NVB548" s="83"/>
      <c r="NVC548" s="57"/>
      <c r="NVD548" s="56"/>
      <c r="NVE548" s="59"/>
      <c r="NVF548" s="60"/>
      <c r="NVG548" s="61"/>
      <c r="NVH548" s="83"/>
      <c r="NVI548" s="57"/>
      <c r="NVJ548" s="56"/>
      <c r="NVK548" s="59"/>
      <c r="NVL548" s="60"/>
      <c r="NVM548" s="61"/>
      <c r="NVN548" s="83"/>
      <c r="NVO548" s="57"/>
      <c r="NVP548" s="56"/>
      <c r="NVQ548" s="59"/>
      <c r="NVR548" s="60"/>
      <c r="NVS548" s="61"/>
      <c r="NVT548" s="83"/>
      <c r="NVU548" s="57"/>
      <c r="NVV548" s="56"/>
      <c r="NVW548" s="59"/>
      <c r="NVX548" s="60"/>
      <c r="NVY548" s="61"/>
      <c r="NVZ548" s="83"/>
      <c r="NWA548" s="57"/>
      <c r="NWB548" s="56"/>
      <c r="NWC548" s="59"/>
      <c r="NWD548" s="60"/>
      <c r="NWE548" s="61"/>
      <c r="NWF548" s="83"/>
      <c r="NWG548" s="57"/>
      <c r="NWH548" s="56"/>
      <c r="NWI548" s="59"/>
      <c r="NWJ548" s="60"/>
      <c r="NWK548" s="61"/>
      <c r="NWL548" s="83"/>
      <c r="NWM548" s="57"/>
      <c r="NWN548" s="56"/>
      <c r="NWO548" s="59"/>
      <c r="NWP548" s="60"/>
      <c r="NWQ548" s="61"/>
      <c r="NWR548" s="83"/>
      <c r="NWS548" s="57"/>
      <c r="NWT548" s="56"/>
      <c r="NWU548" s="59"/>
      <c r="NWV548" s="60"/>
      <c r="NWW548" s="61"/>
      <c r="NWX548" s="83"/>
      <c r="NWY548" s="57"/>
      <c r="NWZ548" s="56"/>
      <c r="NXA548" s="59"/>
      <c r="NXB548" s="60"/>
      <c r="NXC548" s="61"/>
      <c r="NXD548" s="83"/>
      <c r="NXE548" s="57"/>
      <c r="NXF548" s="56"/>
      <c r="NXG548" s="59"/>
      <c r="NXH548" s="60"/>
      <c r="NXI548" s="61"/>
      <c r="NXJ548" s="83"/>
      <c r="NXK548" s="57"/>
      <c r="NXL548" s="56"/>
      <c r="NXM548" s="59"/>
      <c r="NXN548" s="60"/>
      <c r="NXO548" s="61"/>
      <c r="NXP548" s="83"/>
      <c r="NXQ548" s="57"/>
      <c r="NXR548" s="56"/>
      <c r="NXS548" s="59"/>
      <c r="NXT548" s="60"/>
      <c r="NXU548" s="61"/>
      <c r="NXV548" s="83"/>
      <c r="NXW548" s="57"/>
      <c r="NXX548" s="56"/>
      <c r="NXY548" s="59"/>
      <c r="NXZ548" s="60"/>
      <c r="NYA548" s="61"/>
      <c r="NYB548" s="83"/>
      <c r="NYC548" s="57"/>
      <c r="NYD548" s="56"/>
      <c r="NYE548" s="59"/>
      <c r="NYF548" s="60"/>
      <c r="NYG548" s="61"/>
      <c r="NYH548" s="83"/>
      <c r="NYI548" s="57"/>
      <c r="NYJ548" s="56"/>
      <c r="NYK548" s="59"/>
      <c r="NYL548" s="60"/>
      <c r="NYM548" s="61"/>
      <c r="NYN548" s="83"/>
      <c r="NYO548" s="57"/>
      <c r="NYP548" s="56"/>
      <c r="NYQ548" s="59"/>
      <c r="NYR548" s="60"/>
      <c r="NYS548" s="61"/>
      <c r="NYT548" s="83"/>
      <c r="NYU548" s="57"/>
      <c r="NYV548" s="56"/>
      <c r="NYW548" s="59"/>
      <c r="NYX548" s="60"/>
      <c r="NYY548" s="61"/>
      <c r="NYZ548" s="83"/>
      <c r="NZA548" s="57"/>
      <c r="NZB548" s="56"/>
      <c r="NZC548" s="59"/>
      <c r="NZD548" s="60"/>
      <c r="NZE548" s="61"/>
      <c r="NZF548" s="83"/>
      <c r="NZG548" s="57"/>
      <c r="NZH548" s="56"/>
      <c r="NZI548" s="59"/>
      <c r="NZJ548" s="60"/>
      <c r="NZK548" s="61"/>
      <c r="NZL548" s="83"/>
      <c r="NZM548" s="57"/>
      <c r="NZN548" s="56"/>
      <c r="NZO548" s="59"/>
      <c r="NZP548" s="60"/>
      <c r="NZQ548" s="61"/>
      <c r="NZR548" s="83"/>
      <c r="NZS548" s="57"/>
      <c r="NZT548" s="56"/>
      <c r="NZU548" s="59"/>
      <c r="NZV548" s="60"/>
      <c r="NZW548" s="61"/>
      <c r="NZX548" s="83"/>
      <c r="NZY548" s="57"/>
      <c r="NZZ548" s="56"/>
      <c r="OAA548" s="59"/>
      <c r="OAB548" s="60"/>
      <c r="OAC548" s="61"/>
      <c r="OAD548" s="83"/>
      <c r="OAE548" s="57"/>
      <c r="OAF548" s="56"/>
      <c r="OAG548" s="59"/>
      <c r="OAH548" s="60"/>
      <c r="OAI548" s="61"/>
      <c r="OAJ548" s="83"/>
      <c r="OAK548" s="57"/>
      <c r="OAL548" s="56"/>
      <c r="OAM548" s="59"/>
      <c r="OAN548" s="60"/>
      <c r="OAO548" s="61"/>
      <c r="OAP548" s="83"/>
      <c r="OAQ548" s="57"/>
      <c r="OAR548" s="56"/>
      <c r="OAS548" s="59"/>
      <c r="OAT548" s="60"/>
      <c r="OAU548" s="61"/>
      <c r="OAV548" s="83"/>
      <c r="OAW548" s="57"/>
      <c r="OAX548" s="56"/>
      <c r="OAY548" s="59"/>
      <c r="OAZ548" s="60"/>
      <c r="OBA548" s="61"/>
      <c r="OBB548" s="83"/>
      <c r="OBC548" s="57"/>
      <c r="OBD548" s="56"/>
      <c r="OBE548" s="59"/>
      <c r="OBF548" s="60"/>
      <c r="OBG548" s="61"/>
      <c r="OBH548" s="83"/>
      <c r="OBI548" s="57"/>
      <c r="OBJ548" s="56"/>
      <c r="OBK548" s="59"/>
      <c r="OBL548" s="60"/>
      <c r="OBM548" s="61"/>
      <c r="OBN548" s="83"/>
      <c r="OBO548" s="57"/>
      <c r="OBP548" s="56"/>
      <c r="OBQ548" s="59"/>
      <c r="OBR548" s="60"/>
      <c r="OBS548" s="61"/>
      <c r="OBT548" s="83"/>
      <c r="OBU548" s="57"/>
      <c r="OBV548" s="56"/>
      <c r="OBW548" s="59"/>
      <c r="OBX548" s="60"/>
      <c r="OBY548" s="61"/>
      <c r="OBZ548" s="83"/>
      <c r="OCA548" s="57"/>
      <c r="OCB548" s="56"/>
      <c r="OCC548" s="59"/>
      <c r="OCD548" s="60"/>
      <c r="OCE548" s="61"/>
      <c r="OCF548" s="83"/>
      <c r="OCG548" s="57"/>
      <c r="OCH548" s="56"/>
      <c r="OCI548" s="59"/>
      <c r="OCJ548" s="60"/>
      <c r="OCK548" s="61"/>
      <c r="OCL548" s="83"/>
      <c r="OCM548" s="57"/>
      <c r="OCN548" s="56"/>
      <c r="OCO548" s="59"/>
      <c r="OCP548" s="60"/>
      <c r="OCQ548" s="61"/>
      <c r="OCR548" s="83"/>
      <c r="OCS548" s="57"/>
      <c r="OCT548" s="56"/>
      <c r="OCU548" s="59"/>
      <c r="OCV548" s="60"/>
      <c r="OCW548" s="61"/>
      <c r="OCX548" s="83"/>
      <c r="OCY548" s="57"/>
      <c r="OCZ548" s="56"/>
      <c r="ODA548" s="59"/>
      <c r="ODB548" s="60"/>
      <c r="ODC548" s="61"/>
      <c r="ODD548" s="83"/>
      <c r="ODE548" s="57"/>
      <c r="ODF548" s="56"/>
      <c r="ODG548" s="59"/>
      <c r="ODH548" s="60"/>
      <c r="ODI548" s="61"/>
      <c r="ODJ548" s="83"/>
      <c r="ODK548" s="57"/>
      <c r="ODL548" s="56"/>
      <c r="ODM548" s="59"/>
      <c r="ODN548" s="60"/>
      <c r="ODO548" s="61"/>
      <c r="ODP548" s="83"/>
      <c r="ODQ548" s="57"/>
      <c r="ODR548" s="56"/>
      <c r="ODS548" s="59"/>
      <c r="ODT548" s="60"/>
      <c r="ODU548" s="61"/>
      <c r="ODV548" s="83"/>
      <c r="ODW548" s="57"/>
      <c r="ODX548" s="56"/>
      <c r="ODY548" s="59"/>
      <c r="ODZ548" s="60"/>
      <c r="OEA548" s="61"/>
      <c r="OEB548" s="83"/>
      <c r="OEC548" s="57"/>
      <c r="OED548" s="56"/>
      <c r="OEE548" s="59"/>
      <c r="OEF548" s="60"/>
      <c r="OEG548" s="61"/>
      <c r="OEH548" s="83"/>
      <c r="OEI548" s="57"/>
      <c r="OEJ548" s="56"/>
      <c r="OEK548" s="59"/>
      <c r="OEL548" s="60"/>
      <c r="OEM548" s="61"/>
      <c r="OEN548" s="83"/>
      <c r="OEO548" s="57"/>
      <c r="OEP548" s="56"/>
      <c r="OEQ548" s="59"/>
      <c r="OER548" s="60"/>
      <c r="OES548" s="61"/>
      <c r="OET548" s="83"/>
      <c r="OEU548" s="57"/>
      <c r="OEV548" s="56"/>
      <c r="OEW548" s="59"/>
      <c r="OEX548" s="60"/>
      <c r="OEY548" s="61"/>
      <c r="OEZ548" s="83"/>
      <c r="OFA548" s="57"/>
      <c r="OFB548" s="56"/>
      <c r="OFC548" s="59"/>
      <c r="OFD548" s="60"/>
      <c r="OFE548" s="61"/>
      <c r="OFF548" s="83"/>
      <c r="OFG548" s="57"/>
      <c r="OFH548" s="56"/>
      <c r="OFI548" s="59"/>
      <c r="OFJ548" s="60"/>
      <c r="OFK548" s="61"/>
      <c r="OFL548" s="83"/>
      <c r="OFM548" s="57"/>
      <c r="OFN548" s="56"/>
      <c r="OFO548" s="59"/>
      <c r="OFP548" s="60"/>
      <c r="OFQ548" s="61"/>
      <c r="OFR548" s="83"/>
      <c r="OFS548" s="57"/>
      <c r="OFT548" s="56"/>
      <c r="OFU548" s="59"/>
      <c r="OFV548" s="60"/>
      <c r="OFW548" s="61"/>
      <c r="OFX548" s="83"/>
      <c r="OFY548" s="57"/>
      <c r="OFZ548" s="56"/>
      <c r="OGA548" s="59"/>
      <c r="OGB548" s="60"/>
      <c r="OGC548" s="61"/>
      <c r="OGD548" s="83"/>
      <c r="OGE548" s="57"/>
      <c r="OGF548" s="56"/>
      <c r="OGG548" s="59"/>
      <c r="OGH548" s="60"/>
      <c r="OGI548" s="61"/>
      <c r="OGJ548" s="83"/>
      <c r="OGK548" s="57"/>
      <c r="OGL548" s="56"/>
      <c r="OGM548" s="59"/>
      <c r="OGN548" s="60"/>
      <c r="OGO548" s="61"/>
      <c r="OGP548" s="83"/>
      <c r="OGQ548" s="57"/>
      <c r="OGR548" s="56"/>
      <c r="OGS548" s="59"/>
      <c r="OGT548" s="60"/>
      <c r="OGU548" s="61"/>
      <c r="OGV548" s="83"/>
      <c r="OGW548" s="57"/>
      <c r="OGX548" s="56"/>
      <c r="OGY548" s="59"/>
      <c r="OGZ548" s="60"/>
      <c r="OHA548" s="61"/>
      <c r="OHB548" s="83"/>
      <c r="OHC548" s="57"/>
      <c r="OHD548" s="56"/>
      <c r="OHE548" s="59"/>
      <c r="OHF548" s="60"/>
      <c r="OHG548" s="61"/>
      <c r="OHH548" s="83"/>
      <c r="OHI548" s="57"/>
      <c r="OHJ548" s="56"/>
      <c r="OHK548" s="59"/>
      <c r="OHL548" s="60"/>
      <c r="OHM548" s="61"/>
      <c r="OHN548" s="83"/>
      <c r="OHO548" s="57"/>
      <c r="OHP548" s="56"/>
      <c r="OHQ548" s="59"/>
      <c r="OHR548" s="60"/>
      <c r="OHS548" s="61"/>
      <c r="OHT548" s="83"/>
      <c r="OHU548" s="57"/>
      <c r="OHV548" s="56"/>
      <c r="OHW548" s="59"/>
      <c r="OHX548" s="60"/>
      <c r="OHY548" s="61"/>
      <c r="OHZ548" s="83"/>
      <c r="OIA548" s="57"/>
      <c r="OIB548" s="56"/>
      <c r="OIC548" s="59"/>
      <c r="OID548" s="60"/>
      <c r="OIE548" s="61"/>
      <c r="OIF548" s="83"/>
      <c r="OIG548" s="57"/>
      <c r="OIH548" s="56"/>
      <c r="OII548" s="59"/>
      <c r="OIJ548" s="60"/>
      <c r="OIK548" s="61"/>
      <c r="OIL548" s="83"/>
      <c r="OIM548" s="57"/>
      <c r="OIN548" s="56"/>
      <c r="OIO548" s="59"/>
      <c r="OIP548" s="60"/>
      <c r="OIQ548" s="61"/>
      <c r="OIR548" s="83"/>
      <c r="OIS548" s="57"/>
      <c r="OIT548" s="56"/>
      <c r="OIU548" s="59"/>
      <c r="OIV548" s="60"/>
      <c r="OIW548" s="61"/>
      <c r="OIX548" s="83"/>
      <c r="OIY548" s="57"/>
      <c r="OIZ548" s="56"/>
      <c r="OJA548" s="59"/>
      <c r="OJB548" s="60"/>
      <c r="OJC548" s="61"/>
      <c r="OJD548" s="83"/>
      <c r="OJE548" s="57"/>
      <c r="OJF548" s="56"/>
      <c r="OJG548" s="59"/>
      <c r="OJH548" s="60"/>
      <c r="OJI548" s="61"/>
      <c r="OJJ548" s="83"/>
      <c r="OJK548" s="57"/>
      <c r="OJL548" s="56"/>
      <c r="OJM548" s="59"/>
      <c r="OJN548" s="60"/>
      <c r="OJO548" s="61"/>
      <c r="OJP548" s="83"/>
      <c r="OJQ548" s="57"/>
      <c r="OJR548" s="56"/>
      <c r="OJS548" s="59"/>
      <c r="OJT548" s="60"/>
      <c r="OJU548" s="61"/>
      <c r="OJV548" s="83"/>
      <c r="OJW548" s="57"/>
      <c r="OJX548" s="56"/>
      <c r="OJY548" s="59"/>
      <c r="OJZ548" s="60"/>
      <c r="OKA548" s="61"/>
      <c r="OKB548" s="83"/>
      <c r="OKC548" s="57"/>
      <c r="OKD548" s="56"/>
      <c r="OKE548" s="59"/>
      <c r="OKF548" s="60"/>
      <c r="OKG548" s="61"/>
      <c r="OKH548" s="83"/>
      <c r="OKI548" s="57"/>
      <c r="OKJ548" s="56"/>
      <c r="OKK548" s="59"/>
      <c r="OKL548" s="60"/>
      <c r="OKM548" s="61"/>
      <c r="OKN548" s="83"/>
      <c r="OKO548" s="57"/>
      <c r="OKP548" s="56"/>
      <c r="OKQ548" s="59"/>
      <c r="OKR548" s="60"/>
      <c r="OKS548" s="61"/>
      <c r="OKT548" s="83"/>
      <c r="OKU548" s="57"/>
      <c r="OKV548" s="56"/>
      <c r="OKW548" s="59"/>
      <c r="OKX548" s="60"/>
      <c r="OKY548" s="61"/>
      <c r="OKZ548" s="83"/>
      <c r="OLA548" s="57"/>
      <c r="OLB548" s="56"/>
      <c r="OLC548" s="59"/>
      <c r="OLD548" s="60"/>
      <c r="OLE548" s="61"/>
      <c r="OLF548" s="83"/>
      <c r="OLG548" s="57"/>
      <c r="OLH548" s="56"/>
      <c r="OLI548" s="59"/>
      <c r="OLJ548" s="60"/>
      <c r="OLK548" s="61"/>
      <c r="OLL548" s="83"/>
      <c r="OLM548" s="57"/>
      <c r="OLN548" s="56"/>
      <c r="OLO548" s="59"/>
      <c r="OLP548" s="60"/>
      <c r="OLQ548" s="61"/>
      <c r="OLR548" s="83"/>
      <c r="OLS548" s="57"/>
      <c r="OLT548" s="56"/>
      <c r="OLU548" s="59"/>
      <c r="OLV548" s="60"/>
      <c r="OLW548" s="61"/>
      <c r="OLX548" s="83"/>
      <c r="OLY548" s="57"/>
      <c r="OLZ548" s="56"/>
      <c r="OMA548" s="59"/>
      <c r="OMB548" s="60"/>
      <c r="OMC548" s="61"/>
      <c r="OMD548" s="83"/>
      <c r="OME548" s="57"/>
      <c r="OMF548" s="56"/>
      <c r="OMG548" s="59"/>
      <c r="OMH548" s="60"/>
      <c r="OMI548" s="61"/>
      <c r="OMJ548" s="83"/>
      <c r="OMK548" s="57"/>
      <c r="OML548" s="56"/>
      <c r="OMM548" s="59"/>
      <c r="OMN548" s="60"/>
      <c r="OMO548" s="61"/>
      <c r="OMP548" s="83"/>
      <c r="OMQ548" s="57"/>
      <c r="OMR548" s="56"/>
      <c r="OMS548" s="59"/>
      <c r="OMT548" s="60"/>
      <c r="OMU548" s="61"/>
      <c r="OMV548" s="83"/>
      <c r="OMW548" s="57"/>
      <c r="OMX548" s="56"/>
      <c r="OMY548" s="59"/>
      <c r="OMZ548" s="60"/>
      <c r="ONA548" s="61"/>
      <c r="ONB548" s="83"/>
      <c r="ONC548" s="57"/>
      <c r="OND548" s="56"/>
      <c r="ONE548" s="59"/>
      <c r="ONF548" s="60"/>
      <c r="ONG548" s="61"/>
      <c r="ONH548" s="83"/>
      <c r="ONI548" s="57"/>
      <c r="ONJ548" s="56"/>
      <c r="ONK548" s="59"/>
      <c r="ONL548" s="60"/>
      <c r="ONM548" s="61"/>
      <c r="ONN548" s="83"/>
      <c r="ONO548" s="57"/>
      <c r="ONP548" s="56"/>
      <c r="ONQ548" s="59"/>
      <c r="ONR548" s="60"/>
      <c r="ONS548" s="61"/>
      <c r="ONT548" s="83"/>
      <c r="ONU548" s="57"/>
      <c r="ONV548" s="56"/>
      <c r="ONW548" s="59"/>
      <c r="ONX548" s="60"/>
      <c r="ONY548" s="61"/>
      <c r="ONZ548" s="83"/>
      <c r="OOA548" s="57"/>
      <c r="OOB548" s="56"/>
      <c r="OOC548" s="59"/>
      <c r="OOD548" s="60"/>
      <c r="OOE548" s="61"/>
      <c r="OOF548" s="83"/>
      <c r="OOG548" s="57"/>
      <c r="OOH548" s="56"/>
      <c r="OOI548" s="59"/>
      <c r="OOJ548" s="60"/>
      <c r="OOK548" s="61"/>
      <c r="OOL548" s="83"/>
      <c r="OOM548" s="57"/>
      <c r="OON548" s="56"/>
      <c r="OOO548" s="59"/>
      <c r="OOP548" s="60"/>
      <c r="OOQ548" s="61"/>
      <c r="OOR548" s="83"/>
      <c r="OOS548" s="57"/>
      <c r="OOT548" s="56"/>
      <c r="OOU548" s="59"/>
      <c r="OOV548" s="60"/>
      <c r="OOW548" s="61"/>
      <c r="OOX548" s="83"/>
      <c r="OOY548" s="57"/>
      <c r="OOZ548" s="56"/>
      <c r="OPA548" s="59"/>
      <c r="OPB548" s="60"/>
      <c r="OPC548" s="61"/>
      <c r="OPD548" s="83"/>
      <c r="OPE548" s="57"/>
      <c r="OPF548" s="56"/>
      <c r="OPG548" s="59"/>
      <c r="OPH548" s="60"/>
      <c r="OPI548" s="61"/>
      <c r="OPJ548" s="83"/>
      <c r="OPK548" s="57"/>
      <c r="OPL548" s="56"/>
      <c r="OPM548" s="59"/>
      <c r="OPN548" s="60"/>
      <c r="OPO548" s="61"/>
      <c r="OPP548" s="83"/>
      <c r="OPQ548" s="57"/>
      <c r="OPR548" s="56"/>
      <c r="OPS548" s="59"/>
      <c r="OPT548" s="60"/>
      <c r="OPU548" s="61"/>
      <c r="OPV548" s="83"/>
      <c r="OPW548" s="57"/>
      <c r="OPX548" s="56"/>
      <c r="OPY548" s="59"/>
      <c r="OPZ548" s="60"/>
      <c r="OQA548" s="61"/>
      <c r="OQB548" s="83"/>
      <c r="OQC548" s="57"/>
      <c r="OQD548" s="56"/>
      <c r="OQE548" s="59"/>
      <c r="OQF548" s="60"/>
      <c r="OQG548" s="61"/>
      <c r="OQH548" s="83"/>
      <c r="OQI548" s="57"/>
      <c r="OQJ548" s="56"/>
      <c r="OQK548" s="59"/>
      <c r="OQL548" s="60"/>
      <c r="OQM548" s="61"/>
      <c r="OQN548" s="83"/>
      <c r="OQO548" s="57"/>
      <c r="OQP548" s="56"/>
      <c r="OQQ548" s="59"/>
      <c r="OQR548" s="60"/>
      <c r="OQS548" s="61"/>
      <c r="OQT548" s="83"/>
      <c r="OQU548" s="57"/>
      <c r="OQV548" s="56"/>
      <c r="OQW548" s="59"/>
      <c r="OQX548" s="60"/>
      <c r="OQY548" s="61"/>
      <c r="OQZ548" s="83"/>
      <c r="ORA548" s="57"/>
      <c r="ORB548" s="56"/>
      <c r="ORC548" s="59"/>
      <c r="ORD548" s="60"/>
      <c r="ORE548" s="61"/>
      <c r="ORF548" s="83"/>
      <c r="ORG548" s="57"/>
      <c r="ORH548" s="56"/>
      <c r="ORI548" s="59"/>
      <c r="ORJ548" s="60"/>
      <c r="ORK548" s="61"/>
      <c r="ORL548" s="83"/>
      <c r="ORM548" s="57"/>
      <c r="ORN548" s="56"/>
      <c r="ORO548" s="59"/>
      <c r="ORP548" s="60"/>
      <c r="ORQ548" s="61"/>
      <c r="ORR548" s="83"/>
      <c r="ORS548" s="57"/>
      <c r="ORT548" s="56"/>
      <c r="ORU548" s="59"/>
      <c r="ORV548" s="60"/>
      <c r="ORW548" s="61"/>
      <c r="ORX548" s="83"/>
      <c r="ORY548" s="57"/>
      <c r="ORZ548" s="56"/>
      <c r="OSA548" s="59"/>
      <c r="OSB548" s="60"/>
      <c r="OSC548" s="61"/>
      <c r="OSD548" s="83"/>
      <c r="OSE548" s="57"/>
      <c r="OSF548" s="56"/>
      <c r="OSG548" s="59"/>
      <c r="OSH548" s="60"/>
      <c r="OSI548" s="61"/>
      <c r="OSJ548" s="83"/>
      <c r="OSK548" s="57"/>
      <c r="OSL548" s="56"/>
      <c r="OSM548" s="59"/>
      <c r="OSN548" s="60"/>
      <c r="OSO548" s="61"/>
      <c r="OSP548" s="83"/>
      <c r="OSQ548" s="57"/>
      <c r="OSR548" s="56"/>
      <c r="OSS548" s="59"/>
      <c r="OST548" s="60"/>
      <c r="OSU548" s="61"/>
      <c r="OSV548" s="83"/>
      <c r="OSW548" s="57"/>
      <c r="OSX548" s="56"/>
      <c r="OSY548" s="59"/>
      <c r="OSZ548" s="60"/>
      <c r="OTA548" s="61"/>
      <c r="OTB548" s="83"/>
      <c r="OTC548" s="57"/>
      <c r="OTD548" s="56"/>
      <c r="OTE548" s="59"/>
      <c r="OTF548" s="60"/>
      <c r="OTG548" s="61"/>
      <c r="OTH548" s="83"/>
      <c r="OTI548" s="57"/>
      <c r="OTJ548" s="56"/>
      <c r="OTK548" s="59"/>
      <c r="OTL548" s="60"/>
      <c r="OTM548" s="61"/>
      <c r="OTN548" s="83"/>
      <c r="OTO548" s="57"/>
      <c r="OTP548" s="56"/>
      <c r="OTQ548" s="59"/>
      <c r="OTR548" s="60"/>
      <c r="OTS548" s="61"/>
      <c r="OTT548" s="83"/>
      <c r="OTU548" s="57"/>
      <c r="OTV548" s="56"/>
      <c r="OTW548" s="59"/>
      <c r="OTX548" s="60"/>
      <c r="OTY548" s="61"/>
      <c r="OTZ548" s="83"/>
      <c r="OUA548" s="57"/>
      <c r="OUB548" s="56"/>
      <c r="OUC548" s="59"/>
      <c r="OUD548" s="60"/>
      <c r="OUE548" s="61"/>
      <c r="OUF548" s="83"/>
      <c r="OUG548" s="57"/>
      <c r="OUH548" s="56"/>
      <c r="OUI548" s="59"/>
      <c r="OUJ548" s="60"/>
      <c r="OUK548" s="61"/>
      <c r="OUL548" s="83"/>
      <c r="OUM548" s="57"/>
      <c r="OUN548" s="56"/>
      <c r="OUO548" s="59"/>
      <c r="OUP548" s="60"/>
      <c r="OUQ548" s="61"/>
      <c r="OUR548" s="83"/>
      <c r="OUS548" s="57"/>
      <c r="OUT548" s="56"/>
      <c r="OUU548" s="59"/>
      <c r="OUV548" s="60"/>
      <c r="OUW548" s="61"/>
      <c r="OUX548" s="83"/>
      <c r="OUY548" s="57"/>
      <c r="OUZ548" s="56"/>
      <c r="OVA548" s="59"/>
      <c r="OVB548" s="60"/>
      <c r="OVC548" s="61"/>
      <c r="OVD548" s="83"/>
      <c r="OVE548" s="57"/>
      <c r="OVF548" s="56"/>
      <c r="OVG548" s="59"/>
      <c r="OVH548" s="60"/>
      <c r="OVI548" s="61"/>
      <c r="OVJ548" s="83"/>
      <c r="OVK548" s="57"/>
      <c r="OVL548" s="56"/>
      <c r="OVM548" s="59"/>
      <c r="OVN548" s="60"/>
      <c r="OVO548" s="61"/>
      <c r="OVP548" s="83"/>
      <c r="OVQ548" s="57"/>
      <c r="OVR548" s="56"/>
      <c r="OVS548" s="59"/>
      <c r="OVT548" s="60"/>
      <c r="OVU548" s="61"/>
      <c r="OVV548" s="83"/>
      <c r="OVW548" s="57"/>
      <c r="OVX548" s="56"/>
      <c r="OVY548" s="59"/>
      <c r="OVZ548" s="60"/>
      <c r="OWA548" s="61"/>
      <c r="OWB548" s="83"/>
      <c r="OWC548" s="57"/>
      <c r="OWD548" s="56"/>
      <c r="OWE548" s="59"/>
      <c r="OWF548" s="60"/>
      <c r="OWG548" s="61"/>
      <c r="OWH548" s="83"/>
      <c r="OWI548" s="57"/>
      <c r="OWJ548" s="56"/>
      <c r="OWK548" s="59"/>
      <c r="OWL548" s="60"/>
      <c r="OWM548" s="61"/>
      <c r="OWN548" s="83"/>
      <c r="OWO548" s="57"/>
      <c r="OWP548" s="56"/>
      <c r="OWQ548" s="59"/>
      <c r="OWR548" s="60"/>
      <c r="OWS548" s="61"/>
      <c r="OWT548" s="83"/>
      <c r="OWU548" s="57"/>
      <c r="OWV548" s="56"/>
      <c r="OWW548" s="59"/>
      <c r="OWX548" s="60"/>
      <c r="OWY548" s="61"/>
      <c r="OWZ548" s="83"/>
      <c r="OXA548" s="57"/>
      <c r="OXB548" s="56"/>
      <c r="OXC548" s="59"/>
      <c r="OXD548" s="60"/>
      <c r="OXE548" s="61"/>
      <c r="OXF548" s="83"/>
      <c r="OXG548" s="57"/>
      <c r="OXH548" s="56"/>
      <c r="OXI548" s="59"/>
      <c r="OXJ548" s="60"/>
      <c r="OXK548" s="61"/>
      <c r="OXL548" s="83"/>
      <c r="OXM548" s="57"/>
      <c r="OXN548" s="56"/>
      <c r="OXO548" s="59"/>
      <c r="OXP548" s="60"/>
      <c r="OXQ548" s="61"/>
      <c r="OXR548" s="83"/>
      <c r="OXS548" s="57"/>
      <c r="OXT548" s="56"/>
      <c r="OXU548" s="59"/>
      <c r="OXV548" s="60"/>
      <c r="OXW548" s="61"/>
      <c r="OXX548" s="83"/>
      <c r="OXY548" s="57"/>
      <c r="OXZ548" s="56"/>
      <c r="OYA548" s="59"/>
      <c r="OYB548" s="60"/>
      <c r="OYC548" s="61"/>
      <c r="OYD548" s="83"/>
      <c r="OYE548" s="57"/>
      <c r="OYF548" s="56"/>
      <c r="OYG548" s="59"/>
      <c r="OYH548" s="60"/>
      <c r="OYI548" s="61"/>
      <c r="OYJ548" s="83"/>
      <c r="OYK548" s="57"/>
      <c r="OYL548" s="56"/>
      <c r="OYM548" s="59"/>
      <c r="OYN548" s="60"/>
      <c r="OYO548" s="61"/>
      <c r="OYP548" s="83"/>
      <c r="OYQ548" s="57"/>
      <c r="OYR548" s="56"/>
      <c r="OYS548" s="59"/>
      <c r="OYT548" s="60"/>
      <c r="OYU548" s="61"/>
      <c r="OYV548" s="83"/>
      <c r="OYW548" s="57"/>
      <c r="OYX548" s="56"/>
      <c r="OYY548" s="59"/>
      <c r="OYZ548" s="60"/>
      <c r="OZA548" s="61"/>
      <c r="OZB548" s="83"/>
      <c r="OZC548" s="57"/>
      <c r="OZD548" s="56"/>
      <c r="OZE548" s="59"/>
      <c r="OZF548" s="60"/>
      <c r="OZG548" s="61"/>
      <c r="OZH548" s="83"/>
      <c r="OZI548" s="57"/>
      <c r="OZJ548" s="56"/>
      <c r="OZK548" s="59"/>
      <c r="OZL548" s="60"/>
      <c r="OZM548" s="61"/>
      <c r="OZN548" s="83"/>
      <c r="OZO548" s="57"/>
      <c r="OZP548" s="56"/>
      <c r="OZQ548" s="59"/>
      <c r="OZR548" s="60"/>
      <c r="OZS548" s="61"/>
      <c r="OZT548" s="83"/>
      <c r="OZU548" s="57"/>
      <c r="OZV548" s="56"/>
      <c r="OZW548" s="59"/>
      <c r="OZX548" s="60"/>
      <c r="OZY548" s="61"/>
      <c r="OZZ548" s="83"/>
      <c r="PAA548" s="57"/>
      <c r="PAB548" s="56"/>
      <c r="PAC548" s="59"/>
      <c r="PAD548" s="60"/>
      <c r="PAE548" s="61"/>
      <c r="PAF548" s="83"/>
      <c r="PAG548" s="57"/>
      <c r="PAH548" s="56"/>
      <c r="PAI548" s="59"/>
      <c r="PAJ548" s="60"/>
      <c r="PAK548" s="61"/>
      <c r="PAL548" s="83"/>
      <c r="PAM548" s="57"/>
      <c r="PAN548" s="56"/>
      <c r="PAO548" s="59"/>
      <c r="PAP548" s="60"/>
      <c r="PAQ548" s="61"/>
      <c r="PAR548" s="83"/>
      <c r="PAS548" s="57"/>
      <c r="PAT548" s="56"/>
      <c r="PAU548" s="59"/>
      <c r="PAV548" s="60"/>
      <c r="PAW548" s="61"/>
      <c r="PAX548" s="83"/>
      <c r="PAY548" s="57"/>
      <c r="PAZ548" s="56"/>
      <c r="PBA548" s="59"/>
      <c r="PBB548" s="60"/>
      <c r="PBC548" s="61"/>
      <c r="PBD548" s="83"/>
      <c r="PBE548" s="57"/>
      <c r="PBF548" s="56"/>
      <c r="PBG548" s="59"/>
      <c r="PBH548" s="60"/>
      <c r="PBI548" s="61"/>
      <c r="PBJ548" s="83"/>
      <c r="PBK548" s="57"/>
      <c r="PBL548" s="56"/>
      <c r="PBM548" s="59"/>
      <c r="PBN548" s="60"/>
      <c r="PBO548" s="61"/>
      <c r="PBP548" s="83"/>
      <c r="PBQ548" s="57"/>
      <c r="PBR548" s="56"/>
      <c r="PBS548" s="59"/>
      <c r="PBT548" s="60"/>
      <c r="PBU548" s="61"/>
      <c r="PBV548" s="83"/>
      <c r="PBW548" s="57"/>
      <c r="PBX548" s="56"/>
      <c r="PBY548" s="59"/>
      <c r="PBZ548" s="60"/>
      <c r="PCA548" s="61"/>
      <c r="PCB548" s="83"/>
      <c r="PCC548" s="57"/>
      <c r="PCD548" s="56"/>
      <c r="PCE548" s="59"/>
      <c r="PCF548" s="60"/>
      <c r="PCG548" s="61"/>
      <c r="PCH548" s="83"/>
      <c r="PCI548" s="57"/>
      <c r="PCJ548" s="56"/>
      <c r="PCK548" s="59"/>
      <c r="PCL548" s="60"/>
      <c r="PCM548" s="61"/>
      <c r="PCN548" s="83"/>
      <c r="PCO548" s="57"/>
      <c r="PCP548" s="56"/>
      <c r="PCQ548" s="59"/>
      <c r="PCR548" s="60"/>
      <c r="PCS548" s="61"/>
      <c r="PCT548" s="83"/>
      <c r="PCU548" s="57"/>
      <c r="PCV548" s="56"/>
      <c r="PCW548" s="59"/>
      <c r="PCX548" s="60"/>
      <c r="PCY548" s="61"/>
      <c r="PCZ548" s="83"/>
      <c r="PDA548" s="57"/>
      <c r="PDB548" s="56"/>
      <c r="PDC548" s="59"/>
      <c r="PDD548" s="60"/>
      <c r="PDE548" s="61"/>
      <c r="PDF548" s="83"/>
      <c r="PDG548" s="57"/>
      <c r="PDH548" s="56"/>
      <c r="PDI548" s="59"/>
      <c r="PDJ548" s="60"/>
      <c r="PDK548" s="61"/>
      <c r="PDL548" s="83"/>
      <c r="PDM548" s="57"/>
      <c r="PDN548" s="56"/>
      <c r="PDO548" s="59"/>
      <c r="PDP548" s="60"/>
      <c r="PDQ548" s="61"/>
      <c r="PDR548" s="83"/>
      <c r="PDS548" s="57"/>
      <c r="PDT548" s="56"/>
      <c r="PDU548" s="59"/>
      <c r="PDV548" s="60"/>
      <c r="PDW548" s="61"/>
      <c r="PDX548" s="83"/>
      <c r="PDY548" s="57"/>
      <c r="PDZ548" s="56"/>
      <c r="PEA548" s="59"/>
      <c r="PEB548" s="60"/>
      <c r="PEC548" s="61"/>
      <c r="PED548" s="83"/>
      <c r="PEE548" s="57"/>
      <c r="PEF548" s="56"/>
      <c r="PEG548" s="59"/>
      <c r="PEH548" s="60"/>
      <c r="PEI548" s="61"/>
      <c r="PEJ548" s="83"/>
      <c r="PEK548" s="57"/>
      <c r="PEL548" s="56"/>
      <c r="PEM548" s="59"/>
      <c r="PEN548" s="60"/>
      <c r="PEO548" s="61"/>
      <c r="PEP548" s="83"/>
      <c r="PEQ548" s="57"/>
      <c r="PER548" s="56"/>
      <c r="PES548" s="59"/>
      <c r="PET548" s="60"/>
      <c r="PEU548" s="61"/>
      <c r="PEV548" s="83"/>
      <c r="PEW548" s="57"/>
      <c r="PEX548" s="56"/>
      <c r="PEY548" s="59"/>
      <c r="PEZ548" s="60"/>
      <c r="PFA548" s="61"/>
      <c r="PFB548" s="83"/>
      <c r="PFC548" s="57"/>
      <c r="PFD548" s="56"/>
      <c r="PFE548" s="59"/>
      <c r="PFF548" s="60"/>
      <c r="PFG548" s="61"/>
      <c r="PFH548" s="83"/>
      <c r="PFI548" s="57"/>
      <c r="PFJ548" s="56"/>
      <c r="PFK548" s="59"/>
      <c r="PFL548" s="60"/>
      <c r="PFM548" s="61"/>
      <c r="PFN548" s="83"/>
      <c r="PFO548" s="57"/>
      <c r="PFP548" s="56"/>
      <c r="PFQ548" s="59"/>
      <c r="PFR548" s="60"/>
      <c r="PFS548" s="61"/>
      <c r="PFT548" s="83"/>
      <c r="PFU548" s="57"/>
      <c r="PFV548" s="56"/>
      <c r="PFW548" s="59"/>
      <c r="PFX548" s="60"/>
      <c r="PFY548" s="61"/>
      <c r="PFZ548" s="83"/>
      <c r="PGA548" s="57"/>
      <c r="PGB548" s="56"/>
      <c r="PGC548" s="59"/>
      <c r="PGD548" s="60"/>
      <c r="PGE548" s="61"/>
      <c r="PGF548" s="83"/>
      <c r="PGG548" s="57"/>
      <c r="PGH548" s="56"/>
      <c r="PGI548" s="59"/>
      <c r="PGJ548" s="60"/>
      <c r="PGK548" s="61"/>
      <c r="PGL548" s="83"/>
      <c r="PGM548" s="57"/>
      <c r="PGN548" s="56"/>
      <c r="PGO548" s="59"/>
      <c r="PGP548" s="60"/>
      <c r="PGQ548" s="61"/>
      <c r="PGR548" s="83"/>
      <c r="PGS548" s="57"/>
      <c r="PGT548" s="56"/>
      <c r="PGU548" s="59"/>
      <c r="PGV548" s="60"/>
      <c r="PGW548" s="61"/>
      <c r="PGX548" s="83"/>
      <c r="PGY548" s="57"/>
      <c r="PGZ548" s="56"/>
      <c r="PHA548" s="59"/>
      <c r="PHB548" s="60"/>
      <c r="PHC548" s="61"/>
      <c r="PHD548" s="83"/>
      <c r="PHE548" s="57"/>
      <c r="PHF548" s="56"/>
      <c r="PHG548" s="59"/>
      <c r="PHH548" s="60"/>
      <c r="PHI548" s="61"/>
      <c r="PHJ548" s="83"/>
      <c r="PHK548" s="57"/>
      <c r="PHL548" s="56"/>
      <c r="PHM548" s="59"/>
      <c r="PHN548" s="60"/>
      <c r="PHO548" s="61"/>
      <c r="PHP548" s="83"/>
      <c r="PHQ548" s="57"/>
      <c r="PHR548" s="56"/>
      <c r="PHS548" s="59"/>
      <c r="PHT548" s="60"/>
      <c r="PHU548" s="61"/>
      <c r="PHV548" s="83"/>
      <c r="PHW548" s="57"/>
      <c r="PHX548" s="56"/>
      <c r="PHY548" s="59"/>
      <c r="PHZ548" s="60"/>
      <c r="PIA548" s="61"/>
      <c r="PIB548" s="83"/>
      <c r="PIC548" s="57"/>
      <c r="PID548" s="56"/>
      <c r="PIE548" s="59"/>
      <c r="PIF548" s="60"/>
      <c r="PIG548" s="61"/>
      <c r="PIH548" s="83"/>
      <c r="PII548" s="57"/>
      <c r="PIJ548" s="56"/>
      <c r="PIK548" s="59"/>
      <c r="PIL548" s="60"/>
      <c r="PIM548" s="61"/>
      <c r="PIN548" s="83"/>
      <c r="PIO548" s="57"/>
      <c r="PIP548" s="56"/>
      <c r="PIQ548" s="59"/>
      <c r="PIR548" s="60"/>
      <c r="PIS548" s="61"/>
      <c r="PIT548" s="83"/>
      <c r="PIU548" s="57"/>
      <c r="PIV548" s="56"/>
      <c r="PIW548" s="59"/>
      <c r="PIX548" s="60"/>
      <c r="PIY548" s="61"/>
      <c r="PIZ548" s="83"/>
      <c r="PJA548" s="57"/>
      <c r="PJB548" s="56"/>
      <c r="PJC548" s="59"/>
      <c r="PJD548" s="60"/>
      <c r="PJE548" s="61"/>
      <c r="PJF548" s="83"/>
      <c r="PJG548" s="57"/>
      <c r="PJH548" s="56"/>
      <c r="PJI548" s="59"/>
      <c r="PJJ548" s="60"/>
      <c r="PJK548" s="61"/>
      <c r="PJL548" s="83"/>
      <c r="PJM548" s="57"/>
      <c r="PJN548" s="56"/>
      <c r="PJO548" s="59"/>
      <c r="PJP548" s="60"/>
      <c r="PJQ548" s="61"/>
      <c r="PJR548" s="83"/>
      <c r="PJS548" s="57"/>
      <c r="PJT548" s="56"/>
      <c r="PJU548" s="59"/>
      <c r="PJV548" s="60"/>
      <c r="PJW548" s="61"/>
      <c r="PJX548" s="83"/>
      <c r="PJY548" s="57"/>
      <c r="PJZ548" s="56"/>
      <c r="PKA548" s="59"/>
      <c r="PKB548" s="60"/>
      <c r="PKC548" s="61"/>
      <c r="PKD548" s="83"/>
      <c r="PKE548" s="57"/>
      <c r="PKF548" s="56"/>
      <c r="PKG548" s="59"/>
      <c r="PKH548" s="60"/>
      <c r="PKI548" s="61"/>
      <c r="PKJ548" s="83"/>
      <c r="PKK548" s="57"/>
      <c r="PKL548" s="56"/>
      <c r="PKM548" s="59"/>
      <c r="PKN548" s="60"/>
      <c r="PKO548" s="61"/>
      <c r="PKP548" s="83"/>
      <c r="PKQ548" s="57"/>
      <c r="PKR548" s="56"/>
      <c r="PKS548" s="59"/>
      <c r="PKT548" s="60"/>
      <c r="PKU548" s="61"/>
      <c r="PKV548" s="83"/>
      <c r="PKW548" s="57"/>
      <c r="PKX548" s="56"/>
      <c r="PKY548" s="59"/>
      <c r="PKZ548" s="60"/>
      <c r="PLA548" s="61"/>
      <c r="PLB548" s="83"/>
      <c r="PLC548" s="57"/>
      <c r="PLD548" s="56"/>
      <c r="PLE548" s="59"/>
      <c r="PLF548" s="60"/>
      <c r="PLG548" s="61"/>
      <c r="PLH548" s="83"/>
      <c r="PLI548" s="57"/>
      <c r="PLJ548" s="56"/>
      <c r="PLK548" s="59"/>
      <c r="PLL548" s="60"/>
      <c r="PLM548" s="61"/>
      <c r="PLN548" s="83"/>
      <c r="PLO548" s="57"/>
      <c r="PLP548" s="56"/>
      <c r="PLQ548" s="59"/>
      <c r="PLR548" s="60"/>
      <c r="PLS548" s="61"/>
      <c r="PLT548" s="83"/>
      <c r="PLU548" s="57"/>
      <c r="PLV548" s="56"/>
      <c r="PLW548" s="59"/>
      <c r="PLX548" s="60"/>
      <c r="PLY548" s="61"/>
      <c r="PLZ548" s="83"/>
      <c r="PMA548" s="57"/>
      <c r="PMB548" s="56"/>
      <c r="PMC548" s="59"/>
      <c r="PMD548" s="60"/>
      <c r="PME548" s="61"/>
      <c r="PMF548" s="83"/>
      <c r="PMG548" s="57"/>
      <c r="PMH548" s="56"/>
      <c r="PMI548" s="59"/>
      <c r="PMJ548" s="60"/>
      <c r="PMK548" s="61"/>
      <c r="PML548" s="83"/>
      <c r="PMM548" s="57"/>
      <c r="PMN548" s="56"/>
      <c r="PMO548" s="59"/>
      <c r="PMP548" s="60"/>
      <c r="PMQ548" s="61"/>
      <c r="PMR548" s="83"/>
      <c r="PMS548" s="57"/>
      <c r="PMT548" s="56"/>
      <c r="PMU548" s="59"/>
      <c r="PMV548" s="60"/>
      <c r="PMW548" s="61"/>
      <c r="PMX548" s="83"/>
      <c r="PMY548" s="57"/>
      <c r="PMZ548" s="56"/>
      <c r="PNA548" s="59"/>
      <c r="PNB548" s="60"/>
      <c r="PNC548" s="61"/>
      <c r="PND548" s="83"/>
      <c r="PNE548" s="57"/>
      <c r="PNF548" s="56"/>
      <c r="PNG548" s="59"/>
      <c r="PNH548" s="60"/>
      <c r="PNI548" s="61"/>
      <c r="PNJ548" s="83"/>
      <c r="PNK548" s="57"/>
      <c r="PNL548" s="56"/>
      <c r="PNM548" s="59"/>
      <c r="PNN548" s="60"/>
      <c r="PNO548" s="61"/>
      <c r="PNP548" s="83"/>
      <c r="PNQ548" s="57"/>
      <c r="PNR548" s="56"/>
      <c r="PNS548" s="59"/>
      <c r="PNT548" s="60"/>
      <c r="PNU548" s="61"/>
      <c r="PNV548" s="83"/>
      <c r="PNW548" s="57"/>
      <c r="PNX548" s="56"/>
      <c r="PNY548" s="59"/>
      <c r="PNZ548" s="60"/>
      <c r="POA548" s="61"/>
      <c r="POB548" s="83"/>
      <c r="POC548" s="57"/>
      <c r="POD548" s="56"/>
      <c r="POE548" s="59"/>
      <c r="POF548" s="60"/>
      <c r="POG548" s="61"/>
      <c r="POH548" s="83"/>
      <c r="POI548" s="57"/>
      <c r="POJ548" s="56"/>
      <c r="POK548" s="59"/>
      <c r="POL548" s="60"/>
      <c r="POM548" s="61"/>
      <c r="PON548" s="83"/>
      <c r="POO548" s="57"/>
      <c r="POP548" s="56"/>
      <c r="POQ548" s="59"/>
      <c r="POR548" s="60"/>
      <c r="POS548" s="61"/>
      <c r="POT548" s="83"/>
      <c r="POU548" s="57"/>
      <c r="POV548" s="56"/>
      <c r="POW548" s="59"/>
      <c r="POX548" s="60"/>
      <c r="POY548" s="61"/>
      <c r="POZ548" s="83"/>
      <c r="PPA548" s="57"/>
      <c r="PPB548" s="56"/>
      <c r="PPC548" s="59"/>
      <c r="PPD548" s="60"/>
      <c r="PPE548" s="61"/>
      <c r="PPF548" s="83"/>
      <c r="PPG548" s="57"/>
      <c r="PPH548" s="56"/>
      <c r="PPI548" s="59"/>
      <c r="PPJ548" s="60"/>
      <c r="PPK548" s="61"/>
      <c r="PPL548" s="83"/>
      <c r="PPM548" s="57"/>
      <c r="PPN548" s="56"/>
      <c r="PPO548" s="59"/>
      <c r="PPP548" s="60"/>
      <c r="PPQ548" s="61"/>
      <c r="PPR548" s="83"/>
      <c r="PPS548" s="57"/>
      <c r="PPT548" s="56"/>
      <c r="PPU548" s="59"/>
      <c r="PPV548" s="60"/>
      <c r="PPW548" s="61"/>
      <c r="PPX548" s="83"/>
      <c r="PPY548" s="57"/>
      <c r="PPZ548" s="56"/>
      <c r="PQA548" s="59"/>
      <c r="PQB548" s="60"/>
      <c r="PQC548" s="61"/>
      <c r="PQD548" s="83"/>
      <c r="PQE548" s="57"/>
      <c r="PQF548" s="56"/>
      <c r="PQG548" s="59"/>
      <c r="PQH548" s="60"/>
      <c r="PQI548" s="61"/>
      <c r="PQJ548" s="83"/>
      <c r="PQK548" s="57"/>
      <c r="PQL548" s="56"/>
      <c r="PQM548" s="59"/>
      <c r="PQN548" s="60"/>
      <c r="PQO548" s="61"/>
      <c r="PQP548" s="83"/>
      <c r="PQQ548" s="57"/>
      <c r="PQR548" s="56"/>
      <c r="PQS548" s="59"/>
      <c r="PQT548" s="60"/>
      <c r="PQU548" s="61"/>
      <c r="PQV548" s="83"/>
      <c r="PQW548" s="57"/>
      <c r="PQX548" s="56"/>
      <c r="PQY548" s="59"/>
      <c r="PQZ548" s="60"/>
      <c r="PRA548" s="61"/>
      <c r="PRB548" s="83"/>
      <c r="PRC548" s="57"/>
      <c r="PRD548" s="56"/>
      <c r="PRE548" s="59"/>
      <c r="PRF548" s="60"/>
      <c r="PRG548" s="61"/>
      <c r="PRH548" s="83"/>
      <c r="PRI548" s="57"/>
      <c r="PRJ548" s="56"/>
      <c r="PRK548" s="59"/>
      <c r="PRL548" s="60"/>
      <c r="PRM548" s="61"/>
      <c r="PRN548" s="83"/>
      <c r="PRO548" s="57"/>
      <c r="PRP548" s="56"/>
      <c r="PRQ548" s="59"/>
      <c r="PRR548" s="60"/>
      <c r="PRS548" s="61"/>
      <c r="PRT548" s="83"/>
      <c r="PRU548" s="57"/>
      <c r="PRV548" s="56"/>
      <c r="PRW548" s="59"/>
      <c r="PRX548" s="60"/>
      <c r="PRY548" s="61"/>
      <c r="PRZ548" s="83"/>
      <c r="PSA548" s="57"/>
      <c r="PSB548" s="56"/>
      <c r="PSC548" s="59"/>
      <c r="PSD548" s="60"/>
      <c r="PSE548" s="61"/>
      <c r="PSF548" s="83"/>
      <c r="PSG548" s="57"/>
      <c r="PSH548" s="56"/>
      <c r="PSI548" s="59"/>
      <c r="PSJ548" s="60"/>
      <c r="PSK548" s="61"/>
      <c r="PSL548" s="83"/>
      <c r="PSM548" s="57"/>
      <c r="PSN548" s="56"/>
      <c r="PSO548" s="59"/>
      <c r="PSP548" s="60"/>
      <c r="PSQ548" s="61"/>
      <c r="PSR548" s="83"/>
      <c r="PSS548" s="57"/>
      <c r="PST548" s="56"/>
      <c r="PSU548" s="59"/>
      <c r="PSV548" s="60"/>
      <c r="PSW548" s="61"/>
      <c r="PSX548" s="83"/>
      <c r="PSY548" s="57"/>
      <c r="PSZ548" s="56"/>
      <c r="PTA548" s="59"/>
      <c r="PTB548" s="60"/>
      <c r="PTC548" s="61"/>
      <c r="PTD548" s="83"/>
      <c r="PTE548" s="57"/>
      <c r="PTF548" s="56"/>
      <c r="PTG548" s="59"/>
      <c r="PTH548" s="60"/>
      <c r="PTI548" s="61"/>
      <c r="PTJ548" s="83"/>
      <c r="PTK548" s="57"/>
      <c r="PTL548" s="56"/>
      <c r="PTM548" s="59"/>
      <c r="PTN548" s="60"/>
      <c r="PTO548" s="61"/>
      <c r="PTP548" s="83"/>
      <c r="PTQ548" s="57"/>
      <c r="PTR548" s="56"/>
      <c r="PTS548" s="59"/>
      <c r="PTT548" s="60"/>
      <c r="PTU548" s="61"/>
      <c r="PTV548" s="83"/>
      <c r="PTW548" s="57"/>
      <c r="PTX548" s="56"/>
      <c r="PTY548" s="59"/>
      <c r="PTZ548" s="60"/>
      <c r="PUA548" s="61"/>
      <c r="PUB548" s="83"/>
      <c r="PUC548" s="57"/>
      <c r="PUD548" s="56"/>
      <c r="PUE548" s="59"/>
      <c r="PUF548" s="60"/>
      <c r="PUG548" s="61"/>
      <c r="PUH548" s="83"/>
      <c r="PUI548" s="57"/>
      <c r="PUJ548" s="56"/>
      <c r="PUK548" s="59"/>
      <c r="PUL548" s="60"/>
      <c r="PUM548" s="61"/>
      <c r="PUN548" s="83"/>
      <c r="PUO548" s="57"/>
      <c r="PUP548" s="56"/>
      <c r="PUQ548" s="59"/>
      <c r="PUR548" s="60"/>
      <c r="PUS548" s="61"/>
      <c r="PUT548" s="83"/>
      <c r="PUU548" s="57"/>
      <c r="PUV548" s="56"/>
      <c r="PUW548" s="59"/>
      <c r="PUX548" s="60"/>
      <c r="PUY548" s="61"/>
      <c r="PUZ548" s="83"/>
      <c r="PVA548" s="57"/>
      <c r="PVB548" s="56"/>
      <c r="PVC548" s="59"/>
      <c r="PVD548" s="60"/>
      <c r="PVE548" s="61"/>
      <c r="PVF548" s="83"/>
      <c r="PVG548" s="57"/>
      <c r="PVH548" s="56"/>
      <c r="PVI548" s="59"/>
      <c r="PVJ548" s="60"/>
      <c r="PVK548" s="61"/>
      <c r="PVL548" s="83"/>
      <c r="PVM548" s="57"/>
      <c r="PVN548" s="56"/>
      <c r="PVO548" s="59"/>
      <c r="PVP548" s="60"/>
      <c r="PVQ548" s="61"/>
      <c r="PVR548" s="83"/>
      <c r="PVS548" s="57"/>
      <c r="PVT548" s="56"/>
      <c r="PVU548" s="59"/>
      <c r="PVV548" s="60"/>
      <c r="PVW548" s="61"/>
      <c r="PVX548" s="83"/>
      <c r="PVY548" s="57"/>
      <c r="PVZ548" s="56"/>
      <c r="PWA548" s="59"/>
      <c r="PWB548" s="60"/>
      <c r="PWC548" s="61"/>
      <c r="PWD548" s="83"/>
      <c r="PWE548" s="57"/>
      <c r="PWF548" s="56"/>
      <c r="PWG548" s="59"/>
      <c r="PWH548" s="60"/>
      <c r="PWI548" s="61"/>
      <c r="PWJ548" s="83"/>
      <c r="PWK548" s="57"/>
      <c r="PWL548" s="56"/>
      <c r="PWM548" s="59"/>
      <c r="PWN548" s="60"/>
      <c r="PWO548" s="61"/>
      <c r="PWP548" s="83"/>
      <c r="PWQ548" s="57"/>
      <c r="PWR548" s="56"/>
      <c r="PWS548" s="59"/>
      <c r="PWT548" s="60"/>
      <c r="PWU548" s="61"/>
      <c r="PWV548" s="83"/>
      <c r="PWW548" s="57"/>
      <c r="PWX548" s="56"/>
      <c r="PWY548" s="59"/>
      <c r="PWZ548" s="60"/>
      <c r="PXA548" s="61"/>
      <c r="PXB548" s="83"/>
      <c r="PXC548" s="57"/>
      <c r="PXD548" s="56"/>
      <c r="PXE548" s="59"/>
      <c r="PXF548" s="60"/>
      <c r="PXG548" s="61"/>
      <c r="PXH548" s="83"/>
      <c r="PXI548" s="57"/>
      <c r="PXJ548" s="56"/>
      <c r="PXK548" s="59"/>
      <c r="PXL548" s="60"/>
      <c r="PXM548" s="61"/>
      <c r="PXN548" s="83"/>
      <c r="PXO548" s="57"/>
      <c r="PXP548" s="56"/>
      <c r="PXQ548" s="59"/>
      <c r="PXR548" s="60"/>
      <c r="PXS548" s="61"/>
      <c r="PXT548" s="83"/>
      <c r="PXU548" s="57"/>
      <c r="PXV548" s="56"/>
      <c r="PXW548" s="59"/>
      <c r="PXX548" s="60"/>
      <c r="PXY548" s="61"/>
      <c r="PXZ548" s="83"/>
      <c r="PYA548" s="57"/>
      <c r="PYB548" s="56"/>
      <c r="PYC548" s="59"/>
      <c r="PYD548" s="60"/>
      <c r="PYE548" s="61"/>
      <c r="PYF548" s="83"/>
      <c r="PYG548" s="57"/>
      <c r="PYH548" s="56"/>
      <c r="PYI548" s="59"/>
      <c r="PYJ548" s="60"/>
      <c r="PYK548" s="61"/>
      <c r="PYL548" s="83"/>
      <c r="PYM548" s="57"/>
      <c r="PYN548" s="56"/>
      <c r="PYO548" s="59"/>
      <c r="PYP548" s="60"/>
      <c r="PYQ548" s="61"/>
      <c r="PYR548" s="83"/>
      <c r="PYS548" s="57"/>
      <c r="PYT548" s="56"/>
      <c r="PYU548" s="59"/>
      <c r="PYV548" s="60"/>
      <c r="PYW548" s="61"/>
      <c r="PYX548" s="83"/>
      <c r="PYY548" s="57"/>
      <c r="PYZ548" s="56"/>
      <c r="PZA548" s="59"/>
      <c r="PZB548" s="60"/>
      <c r="PZC548" s="61"/>
      <c r="PZD548" s="83"/>
      <c r="PZE548" s="57"/>
      <c r="PZF548" s="56"/>
      <c r="PZG548" s="59"/>
      <c r="PZH548" s="60"/>
      <c r="PZI548" s="61"/>
      <c r="PZJ548" s="83"/>
      <c r="PZK548" s="57"/>
      <c r="PZL548" s="56"/>
      <c r="PZM548" s="59"/>
      <c r="PZN548" s="60"/>
      <c r="PZO548" s="61"/>
      <c r="PZP548" s="83"/>
      <c r="PZQ548" s="57"/>
      <c r="PZR548" s="56"/>
      <c r="PZS548" s="59"/>
      <c r="PZT548" s="60"/>
      <c r="PZU548" s="61"/>
      <c r="PZV548" s="83"/>
      <c r="PZW548" s="57"/>
      <c r="PZX548" s="56"/>
      <c r="PZY548" s="59"/>
      <c r="PZZ548" s="60"/>
      <c r="QAA548" s="61"/>
      <c r="QAB548" s="83"/>
      <c r="QAC548" s="57"/>
      <c r="QAD548" s="56"/>
      <c r="QAE548" s="59"/>
      <c r="QAF548" s="60"/>
      <c r="QAG548" s="61"/>
      <c r="QAH548" s="83"/>
      <c r="QAI548" s="57"/>
      <c r="QAJ548" s="56"/>
      <c r="QAK548" s="59"/>
      <c r="QAL548" s="60"/>
      <c r="QAM548" s="61"/>
      <c r="QAN548" s="83"/>
      <c r="QAO548" s="57"/>
      <c r="QAP548" s="56"/>
      <c r="QAQ548" s="59"/>
      <c r="QAR548" s="60"/>
      <c r="QAS548" s="61"/>
      <c r="QAT548" s="83"/>
      <c r="QAU548" s="57"/>
      <c r="QAV548" s="56"/>
      <c r="QAW548" s="59"/>
      <c r="QAX548" s="60"/>
      <c r="QAY548" s="61"/>
      <c r="QAZ548" s="83"/>
      <c r="QBA548" s="57"/>
      <c r="QBB548" s="56"/>
      <c r="QBC548" s="59"/>
      <c r="QBD548" s="60"/>
      <c r="QBE548" s="61"/>
      <c r="QBF548" s="83"/>
      <c r="QBG548" s="57"/>
      <c r="QBH548" s="56"/>
      <c r="QBI548" s="59"/>
      <c r="QBJ548" s="60"/>
      <c r="QBK548" s="61"/>
      <c r="QBL548" s="83"/>
      <c r="QBM548" s="57"/>
      <c r="QBN548" s="56"/>
      <c r="QBO548" s="59"/>
      <c r="QBP548" s="60"/>
      <c r="QBQ548" s="61"/>
      <c r="QBR548" s="83"/>
      <c r="QBS548" s="57"/>
      <c r="QBT548" s="56"/>
      <c r="QBU548" s="59"/>
      <c r="QBV548" s="60"/>
      <c r="QBW548" s="61"/>
      <c r="QBX548" s="83"/>
      <c r="QBY548" s="57"/>
      <c r="QBZ548" s="56"/>
      <c r="QCA548" s="59"/>
      <c r="QCB548" s="60"/>
      <c r="QCC548" s="61"/>
      <c r="QCD548" s="83"/>
      <c r="QCE548" s="57"/>
      <c r="QCF548" s="56"/>
      <c r="QCG548" s="59"/>
      <c r="QCH548" s="60"/>
      <c r="QCI548" s="61"/>
      <c r="QCJ548" s="83"/>
      <c r="QCK548" s="57"/>
      <c r="QCL548" s="56"/>
      <c r="QCM548" s="59"/>
      <c r="QCN548" s="60"/>
      <c r="QCO548" s="61"/>
      <c r="QCP548" s="83"/>
      <c r="QCQ548" s="57"/>
      <c r="QCR548" s="56"/>
      <c r="QCS548" s="59"/>
      <c r="QCT548" s="60"/>
      <c r="QCU548" s="61"/>
      <c r="QCV548" s="83"/>
      <c r="QCW548" s="57"/>
      <c r="QCX548" s="56"/>
      <c r="QCY548" s="59"/>
      <c r="QCZ548" s="60"/>
      <c r="QDA548" s="61"/>
      <c r="QDB548" s="83"/>
      <c r="QDC548" s="57"/>
      <c r="QDD548" s="56"/>
      <c r="QDE548" s="59"/>
      <c r="QDF548" s="60"/>
      <c r="QDG548" s="61"/>
      <c r="QDH548" s="83"/>
      <c r="QDI548" s="57"/>
      <c r="QDJ548" s="56"/>
      <c r="QDK548" s="59"/>
      <c r="QDL548" s="60"/>
      <c r="QDM548" s="61"/>
      <c r="QDN548" s="83"/>
      <c r="QDO548" s="57"/>
      <c r="QDP548" s="56"/>
      <c r="QDQ548" s="59"/>
      <c r="QDR548" s="60"/>
      <c r="QDS548" s="61"/>
      <c r="QDT548" s="83"/>
      <c r="QDU548" s="57"/>
      <c r="QDV548" s="56"/>
      <c r="QDW548" s="59"/>
      <c r="QDX548" s="60"/>
      <c r="QDY548" s="61"/>
      <c r="QDZ548" s="83"/>
      <c r="QEA548" s="57"/>
      <c r="QEB548" s="56"/>
      <c r="QEC548" s="59"/>
      <c r="QED548" s="60"/>
      <c r="QEE548" s="61"/>
      <c r="QEF548" s="83"/>
      <c r="QEG548" s="57"/>
      <c r="QEH548" s="56"/>
      <c r="QEI548" s="59"/>
      <c r="QEJ548" s="60"/>
      <c r="QEK548" s="61"/>
      <c r="QEL548" s="83"/>
      <c r="QEM548" s="57"/>
      <c r="QEN548" s="56"/>
      <c r="QEO548" s="59"/>
      <c r="QEP548" s="60"/>
      <c r="QEQ548" s="61"/>
      <c r="QER548" s="83"/>
      <c r="QES548" s="57"/>
      <c r="QET548" s="56"/>
      <c r="QEU548" s="59"/>
      <c r="QEV548" s="60"/>
      <c r="QEW548" s="61"/>
      <c r="QEX548" s="83"/>
      <c r="QEY548" s="57"/>
      <c r="QEZ548" s="56"/>
      <c r="QFA548" s="59"/>
      <c r="QFB548" s="60"/>
      <c r="QFC548" s="61"/>
      <c r="QFD548" s="83"/>
      <c r="QFE548" s="57"/>
      <c r="QFF548" s="56"/>
      <c r="QFG548" s="59"/>
      <c r="QFH548" s="60"/>
      <c r="QFI548" s="61"/>
      <c r="QFJ548" s="83"/>
      <c r="QFK548" s="57"/>
      <c r="QFL548" s="56"/>
      <c r="QFM548" s="59"/>
      <c r="QFN548" s="60"/>
      <c r="QFO548" s="61"/>
      <c r="QFP548" s="83"/>
      <c r="QFQ548" s="57"/>
      <c r="QFR548" s="56"/>
      <c r="QFS548" s="59"/>
      <c r="QFT548" s="60"/>
      <c r="QFU548" s="61"/>
      <c r="QFV548" s="83"/>
      <c r="QFW548" s="57"/>
      <c r="QFX548" s="56"/>
      <c r="QFY548" s="59"/>
      <c r="QFZ548" s="60"/>
      <c r="QGA548" s="61"/>
      <c r="QGB548" s="83"/>
      <c r="QGC548" s="57"/>
      <c r="QGD548" s="56"/>
      <c r="QGE548" s="59"/>
      <c r="QGF548" s="60"/>
      <c r="QGG548" s="61"/>
      <c r="QGH548" s="83"/>
      <c r="QGI548" s="57"/>
      <c r="QGJ548" s="56"/>
      <c r="QGK548" s="59"/>
      <c r="QGL548" s="60"/>
      <c r="QGM548" s="61"/>
      <c r="QGN548" s="83"/>
      <c r="QGO548" s="57"/>
      <c r="QGP548" s="56"/>
      <c r="QGQ548" s="59"/>
      <c r="QGR548" s="60"/>
      <c r="QGS548" s="61"/>
      <c r="QGT548" s="83"/>
      <c r="QGU548" s="57"/>
      <c r="QGV548" s="56"/>
      <c r="QGW548" s="59"/>
      <c r="QGX548" s="60"/>
      <c r="QGY548" s="61"/>
      <c r="QGZ548" s="83"/>
      <c r="QHA548" s="57"/>
      <c r="QHB548" s="56"/>
      <c r="QHC548" s="59"/>
      <c r="QHD548" s="60"/>
      <c r="QHE548" s="61"/>
      <c r="QHF548" s="83"/>
      <c r="QHG548" s="57"/>
      <c r="QHH548" s="56"/>
      <c r="QHI548" s="59"/>
      <c r="QHJ548" s="60"/>
      <c r="QHK548" s="61"/>
      <c r="QHL548" s="83"/>
      <c r="QHM548" s="57"/>
      <c r="QHN548" s="56"/>
      <c r="QHO548" s="59"/>
      <c r="QHP548" s="60"/>
      <c r="QHQ548" s="61"/>
      <c r="QHR548" s="83"/>
      <c r="QHS548" s="57"/>
      <c r="QHT548" s="56"/>
      <c r="QHU548" s="59"/>
      <c r="QHV548" s="60"/>
      <c r="QHW548" s="61"/>
      <c r="QHX548" s="83"/>
      <c r="QHY548" s="57"/>
      <c r="QHZ548" s="56"/>
      <c r="QIA548" s="59"/>
      <c r="QIB548" s="60"/>
      <c r="QIC548" s="61"/>
      <c r="QID548" s="83"/>
      <c r="QIE548" s="57"/>
      <c r="QIF548" s="56"/>
      <c r="QIG548" s="59"/>
      <c r="QIH548" s="60"/>
      <c r="QII548" s="61"/>
      <c r="QIJ548" s="83"/>
      <c r="QIK548" s="57"/>
      <c r="QIL548" s="56"/>
      <c r="QIM548" s="59"/>
      <c r="QIN548" s="60"/>
      <c r="QIO548" s="61"/>
      <c r="QIP548" s="83"/>
      <c r="QIQ548" s="57"/>
      <c r="QIR548" s="56"/>
      <c r="QIS548" s="59"/>
      <c r="QIT548" s="60"/>
      <c r="QIU548" s="61"/>
      <c r="QIV548" s="83"/>
      <c r="QIW548" s="57"/>
      <c r="QIX548" s="56"/>
      <c r="QIY548" s="59"/>
      <c r="QIZ548" s="60"/>
      <c r="QJA548" s="61"/>
      <c r="QJB548" s="83"/>
      <c r="QJC548" s="57"/>
      <c r="QJD548" s="56"/>
      <c r="QJE548" s="59"/>
      <c r="QJF548" s="60"/>
      <c r="QJG548" s="61"/>
      <c r="QJH548" s="83"/>
      <c r="QJI548" s="57"/>
      <c r="QJJ548" s="56"/>
      <c r="QJK548" s="59"/>
      <c r="QJL548" s="60"/>
      <c r="QJM548" s="61"/>
      <c r="QJN548" s="83"/>
      <c r="QJO548" s="57"/>
      <c r="QJP548" s="56"/>
      <c r="QJQ548" s="59"/>
      <c r="QJR548" s="60"/>
      <c r="QJS548" s="61"/>
      <c r="QJT548" s="83"/>
      <c r="QJU548" s="57"/>
      <c r="QJV548" s="56"/>
      <c r="QJW548" s="59"/>
      <c r="QJX548" s="60"/>
      <c r="QJY548" s="61"/>
      <c r="QJZ548" s="83"/>
      <c r="QKA548" s="57"/>
      <c r="QKB548" s="56"/>
      <c r="QKC548" s="59"/>
      <c r="QKD548" s="60"/>
      <c r="QKE548" s="61"/>
      <c r="QKF548" s="83"/>
      <c r="QKG548" s="57"/>
      <c r="QKH548" s="56"/>
      <c r="QKI548" s="59"/>
      <c r="QKJ548" s="60"/>
      <c r="QKK548" s="61"/>
      <c r="QKL548" s="83"/>
      <c r="QKM548" s="57"/>
      <c r="QKN548" s="56"/>
      <c r="QKO548" s="59"/>
      <c r="QKP548" s="60"/>
      <c r="QKQ548" s="61"/>
      <c r="QKR548" s="83"/>
      <c r="QKS548" s="57"/>
      <c r="QKT548" s="56"/>
      <c r="QKU548" s="59"/>
      <c r="QKV548" s="60"/>
      <c r="QKW548" s="61"/>
      <c r="QKX548" s="83"/>
      <c r="QKY548" s="57"/>
      <c r="QKZ548" s="56"/>
      <c r="QLA548" s="59"/>
      <c r="QLB548" s="60"/>
      <c r="QLC548" s="61"/>
      <c r="QLD548" s="83"/>
      <c r="QLE548" s="57"/>
      <c r="QLF548" s="56"/>
      <c r="QLG548" s="59"/>
      <c r="QLH548" s="60"/>
      <c r="QLI548" s="61"/>
      <c r="QLJ548" s="83"/>
      <c r="QLK548" s="57"/>
      <c r="QLL548" s="56"/>
      <c r="QLM548" s="59"/>
      <c r="QLN548" s="60"/>
      <c r="QLO548" s="61"/>
      <c r="QLP548" s="83"/>
      <c r="QLQ548" s="57"/>
      <c r="QLR548" s="56"/>
      <c r="QLS548" s="59"/>
      <c r="QLT548" s="60"/>
      <c r="QLU548" s="61"/>
      <c r="QLV548" s="83"/>
      <c r="QLW548" s="57"/>
      <c r="QLX548" s="56"/>
      <c r="QLY548" s="59"/>
      <c r="QLZ548" s="60"/>
      <c r="QMA548" s="61"/>
      <c r="QMB548" s="83"/>
      <c r="QMC548" s="57"/>
      <c r="QMD548" s="56"/>
      <c r="QME548" s="59"/>
      <c r="QMF548" s="60"/>
      <c r="QMG548" s="61"/>
      <c r="QMH548" s="83"/>
      <c r="QMI548" s="57"/>
      <c r="QMJ548" s="56"/>
      <c r="QMK548" s="59"/>
      <c r="QML548" s="60"/>
      <c r="QMM548" s="61"/>
      <c r="QMN548" s="83"/>
      <c r="QMO548" s="57"/>
      <c r="QMP548" s="56"/>
      <c r="QMQ548" s="59"/>
      <c r="QMR548" s="60"/>
      <c r="QMS548" s="61"/>
      <c r="QMT548" s="83"/>
      <c r="QMU548" s="57"/>
      <c r="QMV548" s="56"/>
      <c r="QMW548" s="59"/>
      <c r="QMX548" s="60"/>
      <c r="QMY548" s="61"/>
      <c r="QMZ548" s="83"/>
      <c r="QNA548" s="57"/>
      <c r="QNB548" s="56"/>
      <c r="QNC548" s="59"/>
      <c r="QND548" s="60"/>
      <c r="QNE548" s="61"/>
      <c r="QNF548" s="83"/>
      <c r="QNG548" s="57"/>
      <c r="QNH548" s="56"/>
      <c r="QNI548" s="59"/>
      <c r="QNJ548" s="60"/>
      <c r="QNK548" s="61"/>
      <c r="QNL548" s="83"/>
      <c r="QNM548" s="57"/>
      <c r="QNN548" s="56"/>
      <c r="QNO548" s="59"/>
      <c r="QNP548" s="60"/>
      <c r="QNQ548" s="61"/>
      <c r="QNR548" s="83"/>
      <c r="QNS548" s="57"/>
      <c r="QNT548" s="56"/>
      <c r="QNU548" s="59"/>
      <c r="QNV548" s="60"/>
      <c r="QNW548" s="61"/>
      <c r="QNX548" s="83"/>
      <c r="QNY548" s="57"/>
      <c r="QNZ548" s="56"/>
      <c r="QOA548" s="59"/>
      <c r="QOB548" s="60"/>
      <c r="QOC548" s="61"/>
      <c r="QOD548" s="83"/>
      <c r="QOE548" s="57"/>
      <c r="QOF548" s="56"/>
      <c r="QOG548" s="59"/>
      <c r="QOH548" s="60"/>
      <c r="QOI548" s="61"/>
      <c r="QOJ548" s="83"/>
      <c r="QOK548" s="57"/>
      <c r="QOL548" s="56"/>
      <c r="QOM548" s="59"/>
      <c r="QON548" s="60"/>
      <c r="QOO548" s="61"/>
      <c r="QOP548" s="83"/>
      <c r="QOQ548" s="57"/>
      <c r="QOR548" s="56"/>
      <c r="QOS548" s="59"/>
      <c r="QOT548" s="60"/>
      <c r="QOU548" s="61"/>
      <c r="QOV548" s="83"/>
      <c r="QOW548" s="57"/>
      <c r="QOX548" s="56"/>
      <c r="QOY548" s="59"/>
      <c r="QOZ548" s="60"/>
      <c r="QPA548" s="61"/>
      <c r="QPB548" s="83"/>
      <c r="QPC548" s="57"/>
      <c r="QPD548" s="56"/>
      <c r="QPE548" s="59"/>
      <c r="QPF548" s="60"/>
      <c r="QPG548" s="61"/>
      <c r="QPH548" s="83"/>
      <c r="QPI548" s="57"/>
      <c r="QPJ548" s="56"/>
      <c r="QPK548" s="59"/>
      <c r="QPL548" s="60"/>
      <c r="QPM548" s="61"/>
      <c r="QPN548" s="83"/>
      <c r="QPO548" s="57"/>
      <c r="QPP548" s="56"/>
      <c r="QPQ548" s="59"/>
      <c r="QPR548" s="60"/>
      <c r="QPS548" s="61"/>
      <c r="QPT548" s="83"/>
      <c r="QPU548" s="57"/>
      <c r="QPV548" s="56"/>
      <c r="QPW548" s="59"/>
      <c r="QPX548" s="60"/>
      <c r="QPY548" s="61"/>
      <c r="QPZ548" s="83"/>
      <c r="QQA548" s="57"/>
      <c r="QQB548" s="56"/>
      <c r="QQC548" s="59"/>
      <c r="QQD548" s="60"/>
      <c r="QQE548" s="61"/>
      <c r="QQF548" s="83"/>
      <c r="QQG548" s="57"/>
      <c r="QQH548" s="56"/>
      <c r="QQI548" s="59"/>
      <c r="QQJ548" s="60"/>
      <c r="QQK548" s="61"/>
      <c r="QQL548" s="83"/>
      <c r="QQM548" s="57"/>
      <c r="QQN548" s="56"/>
      <c r="QQO548" s="59"/>
      <c r="QQP548" s="60"/>
      <c r="QQQ548" s="61"/>
      <c r="QQR548" s="83"/>
      <c r="QQS548" s="57"/>
      <c r="QQT548" s="56"/>
      <c r="QQU548" s="59"/>
      <c r="QQV548" s="60"/>
      <c r="QQW548" s="61"/>
      <c r="QQX548" s="83"/>
      <c r="QQY548" s="57"/>
      <c r="QQZ548" s="56"/>
      <c r="QRA548" s="59"/>
      <c r="QRB548" s="60"/>
      <c r="QRC548" s="61"/>
      <c r="QRD548" s="83"/>
      <c r="QRE548" s="57"/>
      <c r="QRF548" s="56"/>
      <c r="QRG548" s="59"/>
      <c r="QRH548" s="60"/>
      <c r="QRI548" s="61"/>
      <c r="QRJ548" s="83"/>
      <c r="QRK548" s="57"/>
      <c r="QRL548" s="56"/>
      <c r="QRM548" s="59"/>
      <c r="QRN548" s="60"/>
      <c r="QRO548" s="61"/>
      <c r="QRP548" s="83"/>
      <c r="QRQ548" s="57"/>
      <c r="QRR548" s="56"/>
      <c r="QRS548" s="59"/>
      <c r="QRT548" s="60"/>
      <c r="QRU548" s="61"/>
      <c r="QRV548" s="83"/>
      <c r="QRW548" s="57"/>
      <c r="QRX548" s="56"/>
      <c r="QRY548" s="59"/>
      <c r="QRZ548" s="60"/>
      <c r="QSA548" s="61"/>
      <c r="QSB548" s="83"/>
      <c r="QSC548" s="57"/>
      <c r="QSD548" s="56"/>
      <c r="QSE548" s="59"/>
      <c r="QSF548" s="60"/>
      <c r="QSG548" s="61"/>
      <c r="QSH548" s="83"/>
      <c r="QSI548" s="57"/>
      <c r="QSJ548" s="56"/>
      <c r="QSK548" s="59"/>
      <c r="QSL548" s="60"/>
      <c r="QSM548" s="61"/>
      <c r="QSN548" s="83"/>
      <c r="QSO548" s="57"/>
      <c r="QSP548" s="56"/>
      <c r="QSQ548" s="59"/>
      <c r="QSR548" s="60"/>
      <c r="QSS548" s="61"/>
      <c r="QST548" s="83"/>
      <c r="QSU548" s="57"/>
      <c r="QSV548" s="56"/>
      <c r="QSW548" s="59"/>
      <c r="QSX548" s="60"/>
      <c r="QSY548" s="61"/>
      <c r="QSZ548" s="83"/>
      <c r="QTA548" s="57"/>
      <c r="QTB548" s="56"/>
      <c r="QTC548" s="59"/>
      <c r="QTD548" s="60"/>
      <c r="QTE548" s="61"/>
      <c r="QTF548" s="83"/>
      <c r="QTG548" s="57"/>
      <c r="QTH548" s="56"/>
      <c r="QTI548" s="59"/>
      <c r="QTJ548" s="60"/>
      <c r="QTK548" s="61"/>
      <c r="QTL548" s="83"/>
      <c r="QTM548" s="57"/>
      <c r="QTN548" s="56"/>
      <c r="QTO548" s="59"/>
      <c r="QTP548" s="60"/>
      <c r="QTQ548" s="61"/>
      <c r="QTR548" s="83"/>
      <c r="QTS548" s="57"/>
      <c r="QTT548" s="56"/>
      <c r="QTU548" s="59"/>
      <c r="QTV548" s="60"/>
      <c r="QTW548" s="61"/>
      <c r="QTX548" s="83"/>
      <c r="QTY548" s="57"/>
      <c r="QTZ548" s="56"/>
      <c r="QUA548" s="59"/>
      <c r="QUB548" s="60"/>
      <c r="QUC548" s="61"/>
      <c r="QUD548" s="83"/>
      <c r="QUE548" s="57"/>
      <c r="QUF548" s="56"/>
      <c r="QUG548" s="59"/>
      <c r="QUH548" s="60"/>
      <c r="QUI548" s="61"/>
      <c r="QUJ548" s="83"/>
      <c r="QUK548" s="57"/>
      <c r="QUL548" s="56"/>
      <c r="QUM548" s="59"/>
      <c r="QUN548" s="60"/>
      <c r="QUO548" s="61"/>
      <c r="QUP548" s="83"/>
      <c r="QUQ548" s="57"/>
      <c r="QUR548" s="56"/>
      <c r="QUS548" s="59"/>
      <c r="QUT548" s="60"/>
      <c r="QUU548" s="61"/>
      <c r="QUV548" s="83"/>
      <c r="QUW548" s="57"/>
      <c r="QUX548" s="56"/>
      <c r="QUY548" s="59"/>
      <c r="QUZ548" s="60"/>
      <c r="QVA548" s="61"/>
      <c r="QVB548" s="83"/>
      <c r="QVC548" s="57"/>
      <c r="QVD548" s="56"/>
      <c r="QVE548" s="59"/>
      <c r="QVF548" s="60"/>
      <c r="QVG548" s="61"/>
      <c r="QVH548" s="83"/>
      <c r="QVI548" s="57"/>
      <c r="QVJ548" s="56"/>
      <c r="QVK548" s="59"/>
      <c r="QVL548" s="60"/>
      <c r="QVM548" s="61"/>
      <c r="QVN548" s="83"/>
      <c r="QVO548" s="57"/>
      <c r="QVP548" s="56"/>
      <c r="QVQ548" s="59"/>
      <c r="QVR548" s="60"/>
      <c r="QVS548" s="61"/>
      <c r="QVT548" s="83"/>
      <c r="QVU548" s="57"/>
      <c r="QVV548" s="56"/>
      <c r="QVW548" s="59"/>
      <c r="QVX548" s="60"/>
      <c r="QVY548" s="61"/>
      <c r="QVZ548" s="83"/>
      <c r="QWA548" s="57"/>
      <c r="QWB548" s="56"/>
      <c r="QWC548" s="59"/>
      <c r="QWD548" s="60"/>
      <c r="QWE548" s="61"/>
      <c r="QWF548" s="83"/>
      <c r="QWG548" s="57"/>
      <c r="QWH548" s="56"/>
      <c r="QWI548" s="59"/>
      <c r="QWJ548" s="60"/>
      <c r="QWK548" s="61"/>
      <c r="QWL548" s="83"/>
      <c r="QWM548" s="57"/>
      <c r="QWN548" s="56"/>
      <c r="QWO548" s="59"/>
      <c r="QWP548" s="60"/>
      <c r="QWQ548" s="61"/>
      <c r="QWR548" s="83"/>
      <c r="QWS548" s="57"/>
      <c r="QWT548" s="56"/>
      <c r="QWU548" s="59"/>
      <c r="QWV548" s="60"/>
      <c r="QWW548" s="61"/>
      <c r="QWX548" s="83"/>
      <c r="QWY548" s="57"/>
      <c r="QWZ548" s="56"/>
      <c r="QXA548" s="59"/>
      <c r="QXB548" s="60"/>
      <c r="QXC548" s="61"/>
      <c r="QXD548" s="83"/>
      <c r="QXE548" s="57"/>
      <c r="QXF548" s="56"/>
      <c r="QXG548" s="59"/>
      <c r="QXH548" s="60"/>
      <c r="QXI548" s="61"/>
      <c r="QXJ548" s="83"/>
      <c r="QXK548" s="57"/>
      <c r="QXL548" s="56"/>
      <c r="QXM548" s="59"/>
      <c r="QXN548" s="60"/>
      <c r="QXO548" s="61"/>
      <c r="QXP548" s="83"/>
      <c r="QXQ548" s="57"/>
      <c r="QXR548" s="56"/>
      <c r="QXS548" s="59"/>
      <c r="QXT548" s="60"/>
      <c r="QXU548" s="61"/>
      <c r="QXV548" s="83"/>
      <c r="QXW548" s="57"/>
      <c r="QXX548" s="56"/>
      <c r="QXY548" s="59"/>
      <c r="QXZ548" s="60"/>
      <c r="QYA548" s="61"/>
      <c r="QYB548" s="83"/>
      <c r="QYC548" s="57"/>
      <c r="QYD548" s="56"/>
      <c r="QYE548" s="59"/>
      <c r="QYF548" s="60"/>
      <c r="QYG548" s="61"/>
      <c r="QYH548" s="83"/>
      <c r="QYI548" s="57"/>
      <c r="QYJ548" s="56"/>
      <c r="QYK548" s="59"/>
      <c r="QYL548" s="60"/>
      <c r="QYM548" s="61"/>
      <c r="QYN548" s="83"/>
      <c r="QYO548" s="57"/>
      <c r="QYP548" s="56"/>
      <c r="QYQ548" s="59"/>
      <c r="QYR548" s="60"/>
      <c r="QYS548" s="61"/>
      <c r="QYT548" s="83"/>
      <c r="QYU548" s="57"/>
      <c r="QYV548" s="56"/>
      <c r="QYW548" s="59"/>
      <c r="QYX548" s="60"/>
      <c r="QYY548" s="61"/>
      <c r="QYZ548" s="83"/>
      <c r="QZA548" s="57"/>
      <c r="QZB548" s="56"/>
      <c r="QZC548" s="59"/>
      <c r="QZD548" s="60"/>
      <c r="QZE548" s="61"/>
      <c r="QZF548" s="83"/>
      <c r="QZG548" s="57"/>
      <c r="QZH548" s="56"/>
      <c r="QZI548" s="59"/>
      <c r="QZJ548" s="60"/>
      <c r="QZK548" s="61"/>
      <c r="QZL548" s="83"/>
      <c r="QZM548" s="57"/>
      <c r="QZN548" s="56"/>
      <c r="QZO548" s="59"/>
      <c r="QZP548" s="60"/>
      <c r="QZQ548" s="61"/>
      <c r="QZR548" s="83"/>
      <c r="QZS548" s="57"/>
      <c r="QZT548" s="56"/>
      <c r="QZU548" s="59"/>
      <c r="QZV548" s="60"/>
      <c r="QZW548" s="61"/>
      <c r="QZX548" s="83"/>
      <c r="QZY548" s="57"/>
      <c r="QZZ548" s="56"/>
      <c r="RAA548" s="59"/>
      <c r="RAB548" s="60"/>
      <c r="RAC548" s="61"/>
      <c r="RAD548" s="83"/>
      <c r="RAE548" s="57"/>
      <c r="RAF548" s="56"/>
      <c r="RAG548" s="59"/>
      <c r="RAH548" s="60"/>
      <c r="RAI548" s="61"/>
      <c r="RAJ548" s="83"/>
      <c r="RAK548" s="57"/>
      <c r="RAL548" s="56"/>
      <c r="RAM548" s="59"/>
      <c r="RAN548" s="60"/>
      <c r="RAO548" s="61"/>
      <c r="RAP548" s="83"/>
      <c r="RAQ548" s="57"/>
      <c r="RAR548" s="56"/>
      <c r="RAS548" s="59"/>
      <c r="RAT548" s="60"/>
      <c r="RAU548" s="61"/>
      <c r="RAV548" s="83"/>
      <c r="RAW548" s="57"/>
      <c r="RAX548" s="56"/>
      <c r="RAY548" s="59"/>
      <c r="RAZ548" s="60"/>
      <c r="RBA548" s="61"/>
      <c r="RBB548" s="83"/>
      <c r="RBC548" s="57"/>
      <c r="RBD548" s="56"/>
      <c r="RBE548" s="59"/>
      <c r="RBF548" s="60"/>
      <c r="RBG548" s="61"/>
      <c r="RBH548" s="83"/>
      <c r="RBI548" s="57"/>
      <c r="RBJ548" s="56"/>
      <c r="RBK548" s="59"/>
      <c r="RBL548" s="60"/>
      <c r="RBM548" s="61"/>
      <c r="RBN548" s="83"/>
      <c r="RBO548" s="57"/>
      <c r="RBP548" s="56"/>
      <c r="RBQ548" s="59"/>
      <c r="RBR548" s="60"/>
      <c r="RBS548" s="61"/>
      <c r="RBT548" s="83"/>
      <c r="RBU548" s="57"/>
      <c r="RBV548" s="56"/>
      <c r="RBW548" s="59"/>
      <c r="RBX548" s="60"/>
      <c r="RBY548" s="61"/>
      <c r="RBZ548" s="83"/>
      <c r="RCA548" s="57"/>
      <c r="RCB548" s="56"/>
      <c r="RCC548" s="59"/>
      <c r="RCD548" s="60"/>
      <c r="RCE548" s="61"/>
      <c r="RCF548" s="83"/>
      <c r="RCG548" s="57"/>
      <c r="RCH548" s="56"/>
      <c r="RCI548" s="59"/>
      <c r="RCJ548" s="60"/>
      <c r="RCK548" s="61"/>
      <c r="RCL548" s="83"/>
      <c r="RCM548" s="57"/>
      <c r="RCN548" s="56"/>
      <c r="RCO548" s="59"/>
      <c r="RCP548" s="60"/>
      <c r="RCQ548" s="61"/>
      <c r="RCR548" s="83"/>
      <c r="RCS548" s="57"/>
      <c r="RCT548" s="56"/>
      <c r="RCU548" s="59"/>
      <c r="RCV548" s="60"/>
      <c r="RCW548" s="61"/>
      <c r="RCX548" s="83"/>
      <c r="RCY548" s="57"/>
      <c r="RCZ548" s="56"/>
      <c r="RDA548" s="59"/>
      <c r="RDB548" s="60"/>
      <c r="RDC548" s="61"/>
      <c r="RDD548" s="83"/>
      <c r="RDE548" s="57"/>
      <c r="RDF548" s="56"/>
      <c r="RDG548" s="59"/>
      <c r="RDH548" s="60"/>
      <c r="RDI548" s="61"/>
      <c r="RDJ548" s="83"/>
      <c r="RDK548" s="57"/>
      <c r="RDL548" s="56"/>
      <c r="RDM548" s="59"/>
      <c r="RDN548" s="60"/>
      <c r="RDO548" s="61"/>
      <c r="RDP548" s="83"/>
      <c r="RDQ548" s="57"/>
      <c r="RDR548" s="56"/>
      <c r="RDS548" s="59"/>
      <c r="RDT548" s="60"/>
      <c r="RDU548" s="61"/>
      <c r="RDV548" s="83"/>
      <c r="RDW548" s="57"/>
      <c r="RDX548" s="56"/>
      <c r="RDY548" s="59"/>
      <c r="RDZ548" s="60"/>
      <c r="REA548" s="61"/>
      <c r="REB548" s="83"/>
      <c r="REC548" s="57"/>
      <c r="RED548" s="56"/>
      <c r="REE548" s="59"/>
      <c r="REF548" s="60"/>
      <c r="REG548" s="61"/>
      <c r="REH548" s="83"/>
      <c r="REI548" s="57"/>
      <c r="REJ548" s="56"/>
      <c r="REK548" s="59"/>
      <c r="REL548" s="60"/>
      <c r="REM548" s="61"/>
      <c r="REN548" s="83"/>
      <c r="REO548" s="57"/>
      <c r="REP548" s="56"/>
      <c r="REQ548" s="59"/>
      <c r="RER548" s="60"/>
      <c r="RES548" s="61"/>
      <c r="RET548" s="83"/>
      <c r="REU548" s="57"/>
      <c r="REV548" s="56"/>
      <c r="REW548" s="59"/>
      <c r="REX548" s="60"/>
      <c r="REY548" s="61"/>
      <c r="REZ548" s="83"/>
      <c r="RFA548" s="57"/>
      <c r="RFB548" s="56"/>
      <c r="RFC548" s="59"/>
      <c r="RFD548" s="60"/>
      <c r="RFE548" s="61"/>
      <c r="RFF548" s="83"/>
      <c r="RFG548" s="57"/>
      <c r="RFH548" s="56"/>
      <c r="RFI548" s="59"/>
      <c r="RFJ548" s="60"/>
      <c r="RFK548" s="61"/>
      <c r="RFL548" s="83"/>
      <c r="RFM548" s="57"/>
      <c r="RFN548" s="56"/>
      <c r="RFO548" s="59"/>
      <c r="RFP548" s="60"/>
      <c r="RFQ548" s="61"/>
      <c r="RFR548" s="83"/>
      <c r="RFS548" s="57"/>
      <c r="RFT548" s="56"/>
      <c r="RFU548" s="59"/>
      <c r="RFV548" s="60"/>
      <c r="RFW548" s="61"/>
      <c r="RFX548" s="83"/>
      <c r="RFY548" s="57"/>
      <c r="RFZ548" s="56"/>
      <c r="RGA548" s="59"/>
      <c r="RGB548" s="60"/>
      <c r="RGC548" s="61"/>
      <c r="RGD548" s="83"/>
      <c r="RGE548" s="57"/>
      <c r="RGF548" s="56"/>
      <c r="RGG548" s="59"/>
      <c r="RGH548" s="60"/>
      <c r="RGI548" s="61"/>
      <c r="RGJ548" s="83"/>
      <c r="RGK548" s="57"/>
      <c r="RGL548" s="56"/>
      <c r="RGM548" s="59"/>
      <c r="RGN548" s="60"/>
      <c r="RGO548" s="61"/>
      <c r="RGP548" s="83"/>
      <c r="RGQ548" s="57"/>
      <c r="RGR548" s="56"/>
      <c r="RGS548" s="59"/>
      <c r="RGT548" s="60"/>
      <c r="RGU548" s="61"/>
      <c r="RGV548" s="83"/>
      <c r="RGW548" s="57"/>
      <c r="RGX548" s="56"/>
      <c r="RGY548" s="59"/>
      <c r="RGZ548" s="60"/>
      <c r="RHA548" s="61"/>
      <c r="RHB548" s="83"/>
      <c r="RHC548" s="57"/>
      <c r="RHD548" s="56"/>
      <c r="RHE548" s="59"/>
      <c r="RHF548" s="60"/>
      <c r="RHG548" s="61"/>
      <c r="RHH548" s="83"/>
      <c r="RHI548" s="57"/>
      <c r="RHJ548" s="56"/>
      <c r="RHK548" s="59"/>
      <c r="RHL548" s="60"/>
      <c r="RHM548" s="61"/>
      <c r="RHN548" s="83"/>
      <c r="RHO548" s="57"/>
      <c r="RHP548" s="56"/>
      <c r="RHQ548" s="59"/>
      <c r="RHR548" s="60"/>
      <c r="RHS548" s="61"/>
      <c r="RHT548" s="83"/>
      <c r="RHU548" s="57"/>
      <c r="RHV548" s="56"/>
      <c r="RHW548" s="59"/>
      <c r="RHX548" s="60"/>
      <c r="RHY548" s="61"/>
      <c r="RHZ548" s="83"/>
      <c r="RIA548" s="57"/>
      <c r="RIB548" s="56"/>
      <c r="RIC548" s="59"/>
      <c r="RID548" s="60"/>
      <c r="RIE548" s="61"/>
      <c r="RIF548" s="83"/>
      <c r="RIG548" s="57"/>
      <c r="RIH548" s="56"/>
      <c r="RII548" s="59"/>
      <c r="RIJ548" s="60"/>
      <c r="RIK548" s="61"/>
      <c r="RIL548" s="83"/>
      <c r="RIM548" s="57"/>
      <c r="RIN548" s="56"/>
      <c r="RIO548" s="59"/>
      <c r="RIP548" s="60"/>
      <c r="RIQ548" s="61"/>
      <c r="RIR548" s="83"/>
      <c r="RIS548" s="57"/>
      <c r="RIT548" s="56"/>
      <c r="RIU548" s="59"/>
      <c r="RIV548" s="60"/>
      <c r="RIW548" s="61"/>
      <c r="RIX548" s="83"/>
      <c r="RIY548" s="57"/>
      <c r="RIZ548" s="56"/>
      <c r="RJA548" s="59"/>
      <c r="RJB548" s="60"/>
      <c r="RJC548" s="61"/>
      <c r="RJD548" s="83"/>
      <c r="RJE548" s="57"/>
      <c r="RJF548" s="56"/>
      <c r="RJG548" s="59"/>
      <c r="RJH548" s="60"/>
      <c r="RJI548" s="61"/>
      <c r="RJJ548" s="83"/>
      <c r="RJK548" s="57"/>
      <c r="RJL548" s="56"/>
      <c r="RJM548" s="59"/>
      <c r="RJN548" s="60"/>
      <c r="RJO548" s="61"/>
      <c r="RJP548" s="83"/>
      <c r="RJQ548" s="57"/>
      <c r="RJR548" s="56"/>
      <c r="RJS548" s="59"/>
      <c r="RJT548" s="60"/>
      <c r="RJU548" s="61"/>
      <c r="RJV548" s="83"/>
      <c r="RJW548" s="57"/>
      <c r="RJX548" s="56"/>
      <c r="RJY548" s="59"/>
      <c r="RJZ548" s="60"/>
      <c r="RKA548" s="61"/>
      <c r="RKB548" s="83"/>
      <c r="RKC548" s="57"/>
      <c r="RKD548" s="56"/>
      <c r="RKE548" s="59"/>
      <c r="RKF548" s="60"/>
      <c r="RKG548" s="61"/>
      <c r="RKH548" s="83"/>
      <c r="RKI548" s="57"/>
      <c r="RKJ548" s="56"/>
      <c r="RKK548" s="59"/>
      <c r="RKL548" s="60"/>
      <c r="RKM548" s="61"/>
      <c r="RKN548" s="83"/>
      <c r="RKO548" s="57"/>
      <c r="RKP548" s="56"/>
      <c r="RKQ548" s="59"/>
      <c r="RKR548" s="60"/>
      <c r="RKS548" s="61"/>
      <c r="RKT548" s="83"/>
      <c r="RKU548" s="57"/>
      <c r="RKV548" s="56"/>
      <c r="RKW548" s="59"/>
      <c r="RKX548" s="60"/>
      <c r="RKY548" s="61"/>
      <c r="RKZ548" s="83"/>
      <c r="RLA548" s="57"/>
      <c r="RLB548" s="56"/>
      <c r="RLC548" s="59"/>
      <c r="RLD548" s="60"/>
      <c r="RLE548" s="61"/>
      <c r="RLF548" s="83"/>
      <c r="RLG548" s="57"/>
      <c r="RLH548" s="56"/>
      <c r="RLI548" s="59"/>
      <c r="RLJ548" s="60"/>
      <c r="RLK548" s="61"/>
      <c r="RLL548" s="83"/>
      <c r="RLM548" s="57"/>
      <c r="RLN548" s="56"/>
      <c r="RLO548" s="59"/>
      <c r="RLP548" s="60"/>
      <c r="RLQ548" s="61"/>
      <c r="RLR548" s="83"/>
      <c r="RLS548" s="57"/>
      <c r="RLT548" s="56"/>
      <c r="RLU548" s="59"/>
      <c r="RLV548" s="60"/>
      <c r="RLW548" s="61"/>
      <c r="RLX548" s="83"/>
      <c r="RLY548" s="57"/>
      <c r="RLZ548" s="56"/>
      <c r="RMA548" s="59"/>
      <c r="RMB548" s="60"/>
      <c r="RMC548" s="61"/>
      <c r="RMD548" s="83"/>
      <c r="RME548" s="57"/>
      <c r="RMF548" s="56"/>
      <c r="RMG548" s="59"/>
      <c r="RMH548" s="60"/>
      <c r="RMI548" s="61"/>
      <c r="RMJ548" s="83"/>
      <c r="RMK548" s="57"/>
      <c r="RML548" s="56"/>
      <c r="RMM548" s="59"/>
      <c r="RMN548" s="60"/>
      <c r="RMO548" s="61"/>
      <c r="RMP548" s="83"/>
      <c r="RMQ548" s="57"/>
      <c r="RMR548" s="56"/>
      <c r="RMS548" s="59"/>
      <c r="RMT548" s="60"/>
      <c r="RMU548" s="61"/>
      <c r="RMV548" s="83"/>
      <c r="RMW548" s="57"/>
      <c r="RMX548" s="56"/>
      <c r="RMY548" s="59"/>
      <c r="RMZ548" s="60"/>
      <c r="RNA548" s="61"/>
      <c r="RNB548" s="83"/>
      <c r="RNC548" s="57"/>
      <c r="RND548" s="56"/>
      <c r="RNE548" s="59"/>
      <c r="RNF548" s="60"/>
      <c r="RNG548" s="61"/>
      <c r="RNH548" s="83"/>
      <c r="RNI548" s="57"/>
      <c r="RNJ548" s="56"/>
      <c r="RNK548" s="59"/>
      <c r="RNL548" s="60"/>
      <c r="RNM548" s="61"/>
      <c r="RNN548" s="83"/>
      <c r="RNO548" s="57"/>
      <c r="RNP548" s="56"/>
      <c r="RNQ548" s="59"/>
      <c r="RNR548" s="60"/>
      <c r="RNS548" s="61"/>
      <c r="RNT548" s="83"/>
      <c r="RNU548" s="57"/>
      <c r="RNV548" s="56"/>
      <c r="RNW548" s="59"/>
      <c r="RNX548" s="60"/>
      <c r="RNY548" s="61"/>
      <c r="RNZ548" s="83"/>
      <c r="ROA548" s="57"/>
      <c r="ROB548" s="56"/>
      <c r="ROC548" s="59"/>
      <c r="ROD548" s="60"/>
      <c r="ROE548" s="61"/>
      <c r="ROF548" s="83"/>
      <c r="ROG548" s="57"/>
      <c r="ROH548" s="56"/>
      <c r="ROI548" s="59"/>
      <c r="ROJ548" s="60"/>
      <c r="ROK548" s="61"/>
      <c r="ROL548" s="83"/>
      <c r="ROM548" s="57"/>
      <c r="RON548" s="56"/>
      <c r="ROO548" s="59"/>
      <c r="ROP548" s="60"/>
      <c r="ROQ548" s="61"/>
      <c r="ROR548" s="83"/>
      <c r="ROS548" s="57"/>
      <c r="ROT548" s="56"/>
      <c r="ROU548" s="59"/>
      <c r="ROV548" s="60"/>
      <c r="ROW548" s="61"/>
      <c r="ROX548" s="83"/>
      <c r="ROY548" s="57"/>
      <c r="ROZ548" s="56"/>
      <c r="RPA548" s="59"/>
      <c r="RPB548" s="60"/>
      <c r="RPC548" s="61"/>
      <c r="RPD548" s="83"/>
      <c r="RPE548" s="57"/>
      <c r="RPF548" s="56"/>
      <c r="RPG548" s="59"/>
      <c r="RPH548" s="60"/>
      <c r="RPI548" s="61"/>
      <c r="RPJ548" s="83"/>
      <c r="RPK548" s="57"/>
      <c r="RPL548" s="56"/>
      <c r="RPM548" s="59"/>
      <c r="RPN548" s="60"/>
      <c r="RPO548" s="61"/>
      <c r="RPP548" s="83"/>
      <c r="RPQ548" s="57"/>
      <c r="RPR548" s="56"/>
      <c r="RPS548" s="59"/>
      <c r="RPT548" s="60"/>
      <c r="RPU548" s="61"/>
      <c r="RPV548" s="83"/>
      <c r="RPW548" s="57"/>
      <c r="RPX548" s="56"/>
      <c r="RPY548" s="59"/>
      <c r="RPZ548" s="60"/>
      <c r="RQA548" s="61"/>
      <c r="RQB548" s="83"/>
      <c r="RQC548" s="57"/>
      <c r="RQD548" s="56"/>
      <c r="RQE548" s="59"/>
      <c r="RQF548" s="60"/>
      <c r="RQG548" s="61"/>
      <c r="RQH548" s="83"/>
      <c r="RQI548" s="57"/>
      <c r="RQJ548" s="56"/>
      <c r="RQK548" s="59"/>
      <c r="RQL548" s="60"/>
      <c r="RQM548" s="61"/>
      <c r="RQN548" s="83"/>
      <c r="RQO548" s="57"/>
      <c r="RQP548" s="56"/>
      <c r="RQQ548" s="59"/>
      <c r="RQR548" s="60"/>
      <c r="RQS548" s="61"/>
      <c r="RQT548" s="83"/>
      <c r="RQU548" s="57"/>
      <c r="RQV548" s="56"/>
      <c r="RQW548" s="59"/>
      <c r="RQX548" s="60"/>
      <c r="RQY548" s="61"/>
      <c r="RQZ548" s="83"/>
      <c r="RRA548" s="57"/>
      <c r="RRB548" s="56"/>
      <c r="RRC548" s="59"/>
      <c r="RRD548" s="60"/>
      <c r="RRE548" s="61"/>
      <c r="RRF548" s="83"/>
      <c r="RRG548" s="57"/>
      <c r="RRH548" s="56"/>
      <c r="RRI548" s="59"/>
      <c r="RRJ548" s="60"/>
      <c r="RRK548" s="61"/>
      <c r="RRL548" s="83"/>
      <c r="RRM548" s="57"/>
      <c r="RRN548" s="56"/>
      <c r="RRO548" s="59"/>
      <c r="RRP548" s="60"/>
      <c r="RRQ548" s="61"/>
      <c r="RRR548" s="83"/>
      <c r="RRS548" s="57"/>
      <c r="RRT548" s="56"/>
      <c r="RRU548" s="59"/>
      <c r="RRV548" s="60"/>
      <c r="RRW548" s="61"/>
      <c r="RRX548" s="83"/>
      <c r="RRY548" s="57"/>
      <c r="RRZ548" s="56"/>
      <c r="RSA548" s="59"/>
      <c r="RSB548" s="60"/>
      <c r="RSC548" s="61"/>
      <c r="RSD548" s="83"/>
      <c r="RSE548" s="57"/>
      <c r="RSF548" s="56"/>
      <c r="RSG548" s="59"/>
      <c r="RSH548" s="60"/>
      <c r="RSI548" s="61"/>
      <c r="RSJ548" s="83"/>
      <c r="RSK548" s="57"/>
      <c r="RSL548" s="56"/>
      <c r="RSM548" s="59"/>
      <c r="RSN548" s="60"/>
      <c r="RSO548" s="61"/>
      <c r="RSP548" s="83"/>
      <c r="RSQ548" s="57"/>
      <c r="RSR548" s="56"/>
      <c r="RSS548" s="59"/>
      <c r="RST548" s="60"/>
      <c r="RSU548" s="61"/>
      <c r="RSV548" s="83"/>
      <c r="RSW548" s="57"/>
      <c r="RSX548" s="56"/>
      <c r="RSY548" s="59"/>
      <c r="RSZ548" s="60"/>
      <c r="RTA548" s="61"/>
      <c r="RTB548" s="83"/>
      <c r="RTC548" s="57"/>
      <c r="RTD548" s="56"/>
      <c r="RTE548" s="59"/>
      <c r="RTF548" s="60"/>
      <c r="RTG548" s="61"/>
      <c r="RTH548" s="83"/>
      <c r="RTI548" s="57"/>
      <c r="RTJ548" s="56"/>
      <c r="RTK548" s="59"/>
      <c r="RTL548" s="60"/>
      <c r="RTM548" s="61"/>
      <c r="RTN548" s="83"/>
      <c r="RTO548" s="57"/>
      <c r="RTP548" s="56"/>
      <c r="RTQ548" s="59"/>
      <c r="RTR548" s="60"/>
      <c r="RTS548" s="61"/>
      <c r="RTT548" s="83"/>
      <c r="RTU548" s="57"/>
      <c r="RTV548" s="56"/>
      <c r="RTW548" s="59"/>
      <c r="RTX548" s="60"/>
      <c r="RTY548" s="61"/>
      <c r="RTZ548" s="83"/>
      <c r="RUA548" s="57"/>
      <c r="RUB548" s="56"/>
      <c r="RUC548" s="59"/>
      <c r="RUD548" s="60"/>
      <c r="RUE548" s="61"/>
      <c r="RUF548" s="83"/>
      <c r="RUG548" s="57"/>
      <c r="RUH548" s="56"/>
      <c r="RUI548" s="59"/>
      <c r="RUJ548" s="60"/>
      <c r="RUK548" s="61"/>
      <c r="RUL548" s="83"/>
      <c r="RUM548" s="57"/>
      <c r="RUN548" s="56"/>
      <c r="RUO548" s="59"/>
      <c r="RUP548" s="60"/>
      <c r="RUQ548" s="61"/>
      <c r="RUR548" s="83"/>
      <c r="RUS548" s="57"/>
      <c r="RUT548" s="56"/>
      <c r="RUU548" s="59"/>
      <c r="RUV548" s="60"/>
      <c r="RUW548" s="61"/>
      <c r="RUX548" s="83"/>
      <c r="RUY548" s="57"/>
      <c r="RUZ548" s="56"/>
      <c r="RVA548" s="59"/>
      <c r="RVB548" s="60"/>
      <c r="RVC548" s="61"/>
      <c r="RVD548" s="83"/>
      <c r="RVE548" s="57"/>
      <c r="RVF548" s="56"/>
      <c r="RVG548" s="59"/>
      <c r="RVH548" s="60"/>
      <c r="RVI548" s="61"/>
      <c r="RVJ548" s="83"/>
      <c r="RVK548" s="57"/>
      <c r="RVL548" s="56"/>
      <c r="RVM548" s="59"/>
      <c r="RVN548" s="60"/>
      <c r="RVO548" s="61"/>
      <c r="RVP548" s="83"/>
      <c r="RVQ548" s="57"/>
      <c r="RVR548" s="56"/>
      <c r="RVS548" s="59"/>
      <c r="RVT548" s="60"/>
      <c r="RVU548" s="61"/>
      <c r="RVV548" s="83"/>
      <c r="RVW548" s="57"/>
      <c r="RVX548" s="56"/>
      <c r="RVY548" s="59"/>
      <c r="RVZ548" s="60"/>
      <c r="RWA548" s="61"/>
      <c r="RWB548" s="83"/>
      <c r="RWC548" s="57"/>
      <c r="RWD548" s="56"/>
      <c r="RWE548" s="59"/>
      <c r="RWF548" s="60"/>
      <c r="RWG548" s="61"/>
      <c r="RWH548" s="83"/>
      <c r="RWI548" s="57"/>
      <c r="RWJ548" s="56"/>
      <c r="RWK548" s="59"/>
      <c r="RWL548" s="60"/>
      <c r="RWM548" s="61"/>
      <c r="RWN548" s="83"/>
      <c r="RWO548" s="57"/>
      <c r="RWP548" s="56"/>
      <c r="RWQ548" s="59"/>
      <c r="RWR548" s="60"/>
      <c r="RWS548" s="61"/>
      <c r="RWT548" s="83"/>
      <c r="RWU548" s="57"/>
      <c r="RWV548" s="56"/>
      <c r="RWW548" s="59"/>
      <c r="RWX548" s="60"/>
      <c r="RWY548" s="61"/>
      <c r="RWZ548" s="83"/>
      <c r="RXA548" s="57"/>
      <c r="RXB548" s="56"/>
      <c r="RXC548" s="59"/>
      <c r="RXD548" s="60"/>
      <c r="RXE548" s="61"/>
      <c r="RXF548" s="83"/>
      <c r="RXG548" s="57"/>
      <c r="RXH548" s="56"/>
      <c r="RXI548" s="59"/>
      <c r="RXJ548" s="60"/>
      <c r="RXK548" s="61"/>
      <c r="RXL548" s="83"/>
      <c r="RXM548" s="57"/>
      <c r="RXN548" s="56"/>
      <c r="RXO548" s="59"/>
      <c r="RXP548" s="60"/>
      <c r="RXQ548" s="61"/>
      <c r="RXR548" s="83"/>
      <c r="RXS548" s="57"/>
      <c r="RXT548" s="56"/>
      <c r="RXU548" s="59"/>
      <c r="RXV548" s="60"/>
      <c r="RXW548" s="61"/>
      <c r="RXX548" s="83"/>
      <c r="RXY548" s="57"/>
      <c r="RXZ548" s="56"/>
      <c r="RYA548" s="59"/>
      <c r="RYB548" s="60"/>
      <c r="RYC548" s="61"/>
      <c r="RYD548" s="83"/>
      <c r="RYE548" s="57"/>
      <c r="RYF548" s="56"/>
      <c r="RYG548" s="59"/>
      <c r="RYH548" s="60"/>
      <c r="RYI548" s="61"/>
      <c r="RYJ548" s="83"/>
      <c r="RYK548" s="57"/>
      <c r="RYL548" s="56"/>
      <c r="RYM548" s="59"/>
      <c r="RYN548" s="60"/>
      <c r="RYO548" s="61"/>
      <c r="RYP548" s="83"/>
      <c r="RYQ548" s="57"/>
      <c r="RYR548" s="56"/>
      <c r="RYS548" s="59"/>
      <c r="RYT548" s="60"/>
      <c r="RYU548" s="61"/>
      <c r="RYV548" s="83"/>
      <c r="RYW548" s="57"/>
      <c r="RYX548" s="56"/>
      <c r="RYY548" s="59"/>
      <c r="RYZ548" s="60"/>
      <c r="RZA548" s="61"/>
      <c r="RZB548" s="83"/>
      <c r="RZC548" s="57"/>
      <c r="RZD548" s="56"/>
      <c r="RZE548" s="59"/>
      <c r="RZF548" s="60"/>
      <c r="RZG548" s="61"/>
      <c r="RZH548" s="83"/>
      <c r="RZI548" s="57"/>
      <c r="RZJ548" s="56"/>
      <c r="RZK548" s="59"/>
      <c r="RZL548" s="60"/>
      <c r="RZM548" s="61"/>
      <c r="RZN548" s="83"/>
      <c r="RZO548" s="57"/>
      <c r="RZP548" s="56"/>
      <c r="RZQ548" s="59"/>
      <c r="RZR548" s="60"/>
      <c r="RZS548" s="61"/>
      <c r="RZT548" s="83"/>
      <c r="RZU548" s="57"/>
      <c r="RZV548" s="56"/>
      <c r="RZW548" s="59"/>
      <c r="RZX548" s="60"/>
      <c r="RZY548" s="61"/>
      <c r="RZZ548" s="83"/>
      <c r="SAA548" s="57"/>
      <c r="SAB548" s="56"/>
      <c r="SAC548" s="59"/>
      <c r="SAD548" s="60"/>
      <c r="SAE548" s="61"/>
      <c r="SAF548" s="83"/>
      <c r="SAG548" s="57"/>
      <c r="SAH548" s="56"/>
      <c r="SAI548" s="59"/>
      <c r="SAJ548" s="60"/>
      <c r="SAK548" s="61"/>
      <c r="SAL548" s="83"/>
      <c r="SAM548" s="57"/>
      <c r="SAN548" s="56"/>
      <c r="SAO548" s="59"/>
      <c r="SAP548" s="60"/>
      <c r="SAQ548" s="61"/>
      <c r="SAR548" s="83"/>
      <c r="SAS548" s="57"/>
      <c r="SAT548" s="56"/>
      <c r="SAU548" s="59"/>
      <c r="SAV548" s="60"/>
      <c r="SAW548" s="61"/>
      <c r="SAX548" s="83"/>
      <c r="SAY548" s="57"/>
      <c r="SAZ548" s="56"/>
      <c r="SBA548" s="59"/>
      <c r="SBB548" s="60"/>
      <c r="SBC548" s="61"/>
      <c r="SBD548" s="83"/>
      <c r="SBE548" s="57"/>
      <c r="SBF548" s="56"/>
      <c r="SBG548" s="59"/>
      <c r="SBH548" s="60"/>
      <c r="SBI548" s="61"/>
      <c r="SBJ548" s="83"/>
      <c r="SBK548" s="57"/>
      <c r="SBL548" s="56"/>
      <c r="SBM548" s="59"/>
      <c r="SBN548" s="60"/>
      <c r="SBO548" s="61"/>
      <c r="SBP548" s="83"/>
      <c r="SBQ548" s="57"/>
      <c r="SBR548" s="56"/>
      <c r="SBS548" s="59"/>
      <c r="SBT548" s="60"/>
      <c r="SBU548" s="61"/>
      <c r="SBV548" s="83"/>
      <c r="SBW548" s="57"/>
      <c r="SBX548" s="56"/>
      <c r="SBY548" s="59"/>
      <c r="SBZ548" s="60"/>
      <c r="SCA548" s="61"/>
      <c r="SCB548" s="83"/>
      <c r="SCC548" s="57"/>
      <c r="SCD548" s="56"/>
      <c r="SCE548" s="59"/>
      <c r="SCF548" s="60"/>
      <c r="SCG548" s="61"/>
      <c r="SCH548" s="83"/>
      <c r="SCI548" s="57"/>
      <c r="SCJ548" s="56"/>
      <c r="SCK548" s="59"/>
      <c r="SCL548" s="60"/>
      <c r="SCM548" s="61"/>
      <c r="SCN548" s="83"/>
      <c r="SCO548" s="57"/>
      <c r="SCP548" s="56"/>
      <c r="SCQ548" s="59"/>
      <c r="SCR548" s="60"/>
      <c r="SCS548" s="61"/>
      <c r="SCT548" s="83"/>
      <c r="SCU548" s="57"/>
      <c r="SCV548" s="56"/>
      <c r="SCW548" s="59"/>
      <c r="SCX548" s="60"/>
      <c r="SCY548" s="61"/>
      <c r="SCZ548" s="83"/>
      <c r="SDA548" s="57"/>
      <c r="SDB548" s="56"/>
      <c r="SDC548" s="59"/>
      <c r="SDD548" s="60"/>
      <c r="SDE548" s="61"/>
      <c r="SDF548" s="83"/>
      <c r="SDG548" s="57"/>
      <c r="SDH548" s="56"/>
      <c r="SDI548" s="59"/>
      <c r="SDJ548" s="60"/>
      <c r="SDK548" s="61"/>
      <c r="SDL548" s="83"/>
      <c r="SDM548" s="57"/>
      <c r="SDN548" s="56"/>
      <c r="SDO548" s="59"/>
      <c r="SDP548" s="60"/>
      <c r="SDQ548" s="61"/>
      <c r="SDR548" s="83"/>
      <c r="SDS548" s="57"/>
      <c r="SDT548" s="56"/>
      <c r="SDU548" s="59"/>
      <c r="SDV548" s="60"/>
      <c r="SDW548" s="61"/>
      <c r="SDX548" s="83"/>
      <c r="SDY548" s="57"/>
      <c r="SDZ548" s="56"/>
      <c r="SEA548" s="59"/>
      <c r="SEB548" s="60"/>
      <c r="SEC548" s="61"/>
      <c r="SED548" s="83"/>
      <c r="SEE548" s="57"/>
      <c r="SEF548" s="56"/>
      <c r="SEG548" s="59"/>
      <c r="SEH548" s="60"/>
      <c r="SEI548" s="61"/>
      <c r="SEJ548" s="83"/>
      <c r="SEK548" s="57"/>
      <c r="SEL548" s="56"/>
      <c r="SEM548" s="59"/>
      <c r="SEN548" s="60"/>
      <c r="SEO548" s="61"/>
      <c r="SEP548" s="83"/>
      <c r="SEQ548" s="57"/>
      <c r="SER548" s="56"/>
      <c r="SES548" s="59"/>
      <c r="SET548" s="60"/>
      <c r="SEU548" s="61"/>
      <c r="SEV548" s="83"/>
      <c r="SEW548" s="57"/>
      <c r="SEX548" s="56"/>
      <c r="SEY548" s="59"/>
      <c r="SEZ548" s="60"/>
      <c r="SFA548" s="61"/>
      <c r="SFB548" s="83"/>
      <c r="SFC548" s="57"/>
      <c r="SFD548" s="56"/>
      <c r="SFE548" s="59"/>
      <c r="SFF548" s="60"/>
      <c r="SFG548" s="61"/>
      <c r="SFH548" s="83"/>
      <c r="SFI548" s="57"/>
      <c r="SFJ548" s="56"/>
      <c r="SFK548" s="59"/>
      <c r="SFL548" s="60"/>
      <c r="SFM548" s="61"/>
      <c r="SFN548" s="83"/>
      <c r="SFO548" s="57"/>
      <c r="SFP548" s="56"/>
      <c r="SFQ548" s="59"/>
      <c r="SFR548" s="60"/>
      <c r="SFS548" s="61"/>
      <c r="SFT548" s="83"/>
      <c r="SFU548" s="57"/>
      <c r="SFV548" s="56"/>
      <c r="SFW548" s="59"/>
      <c r="SFX548" s="60"/>
      <c r="SFY548" s="61"/>
      <c r="SFZ548" s="83"/>
      <c r="SGA548" s="57"/>
      <c r="SGB548" s="56"/>
      <c r="SGC548" s="59"/>
      <c r="SGD548" s="60"/>
      <c r="SGE548" s="61"/>
      <c r="SGF548" s="83"/>
      <c r="SGG548" s="57"/>
      <c r="SGH548" s="56"/>
      <c r="SGI548" s="59"/>
      <c r="SGJ548" s="60"/>
      <c r="SGK548" s="61"/>
      <c r="SGL548" s="83"/>
      <c r="SGM548" s="57"/>
      <c r="SGN548" s="56"/>
      <c r="SGO548" s="59"/>
      <c r="SGP548" s="60"/>
      <c r="SGQ548" s="61"/>
      <c r="SGR548" s="83"/>
      <c r="SGS548" s="57"/>
      <c r="SGT548" s="56"/>
      <c r="SGU548" s="59"/>
      <c r="SGV548" s="60"/>
      <c r="SGW548" s="61"/>
      <c r="SGX548" s="83"/>
      <c r="SGY548" s="57"/>
      <c r="SGZ548" s="56"/>
      <c r="SHA548" s="59"/>
      <c r="SHB548" s="60"/>
      <c r="SHC548" s="61"/>
      <c r="SHD548" s="83"/>
      <c r="SHE548" s="57"/>
      <c r="SHF548" s="56"/>
      <c r="SHG548" s="59"/>
      <c r="SHH548" s="60"/>
      <c r="SHI548" s="61"/>
      <c r="SHJ548" s="83"/>
      <c r="SHK548" s="57"/>
      <c r="SHL548" s="56"/>
      <c r="SHM548" s="59"/>
      <c r="SHN548" s="60"/>
      <c r="SHO548" s="61"/>
      <c r="SHP548" s="83"/>
      <c r="SHQ548" s="57"/>
      <c r="SHR548" s="56"/>
      <c r="SHS548" s="59"/>
      <c r="SHT548" s="60"/>
      <c r="SHU548" s="61"/>
      <c r="SHV548" s="83"/>
      <c r="SHW548" s="57"/>
      <c r="SHX548" s="56"/>
      <c r="SHY548" s="59"/>
      <c r="SHZ548" s="60"/>
      <c r="SIA548" s="61"/>
      <c r="SIB548" s="83"/>
      <c r="SIC548" s="57"/>
      <c r="SID548" s="56"/>
      <c r="SIE548" s="59"/>
      <c r="SIF548" s="60"/>
      <c r="SIG548" s="61"/>
      <c r="SIH548" s="83"/>
      <c r="SII548" s="57"/>
      <c r="SIJ548" s="56"/>
      <c r="SIK548" s="59"/>
      <c r="SIL548" s="60"/>
      <c r="SIM548" s="61"/>
      <c r="SIN548" s="83"/>
      <c r="SIO548" s="57"/>
      <c r="SIP548" s="56"/>
      <c r="SIQ548" s="59"/>
      <c r="SIR548" s="60"/>
      <c r="SIS548" s="61"/>
      <c r="SIT548" s="83"/>
      <c r="SIU548" s="57"/>
      <c r="SIV548" s="56"/>
      <c r="SIW548" s="59"/>
      <c r="SIX548" s="60"/>
      <c r="SIY548" s="61"/>
      <c r="SIZ548" s="83"/>
      <c r="SJA548" s="57"/>
      <c r="SJB548" s="56"/>
      <c r="SJC548" s="59"/>
      <c r="SJD548" s="60"/>
      <c r="SJE548" s="61"/>
      <c r="SJF548" s="83"/>
      <c r="SJG548" s="57"/>
      <c r="SJH548" s="56"/>
      <c r="SJI548" s="59"/>
      <c r="SJJ548" s="60"/>
      <c r="SJK548" s="61"/>
      <c r="SJL548" s="83"/>
      <c r="SJM548" s="57"/>
      <c r="SJN548" s="56"/>
      <c r="SJO548" s="59"/>
      <c r="SJP548" s="60"/>
      <c r="SJQ548" s="61"/>
      <c r="SJR548" s="83"/>
      <c r="SJS548" s="57"/>
      <c r="SJT548" s="56"/>
      <c r="SJU548" s="59"/>
      <c r="SJV548" s="60"/>
      <c r="SJW548" s="61"/>
      <c r="SJX548" s="83"/>
      <c r="SJY548" s="57"/>
      <c r="SJZ548" s="56"/>
      <c r="SKA548" s="59"/>
      <c r="SKB548" s="60"/>
      <c r="SKC548" s="61"/>
      <c r="SKD548" s="83"/>
      <c r="SKE548" s="57"/>
      <c r="SKF548" s="56"/>
      <c r="SKG548" s="59"/>
      <c r="SKH548" s="60"/>
      <c r="SKI548" s="61"/>
      <c r="SKJ548" s="83"/>
      <c r="SKK548" s="57"/>
      <c r="SKL548" s="56"/>
      <c r="SKM548" s="59"/>
      <c r="SKN548" s="60"/>
      <c r="SKO548" s="61"/>
      <c r="SKP548" s="83"/>
      <c r="SKQ548" s="57"/>
      <c r="SKR548" s="56"/>
      <c r="SKS548" s="59"/>
      <c r="SKT548" s="60"/>
      <c r="SKU548" s="61"/>
      <c r="SKV548" s="83"/>
      <c r="SKW548" s="57"/>
      <c r="SKX548" s="56"/>
      <c r="SKY548" s="59"/>
      <c r="SKZ548" s="60"/>
      <c r="SLA548" s="61"/>
      <c r="SLB548" s="83"/>
      <c r="SLC548" s="57"/>
      <c r="SLD548" s="56"/>
      <c r="SLE548" s="59"/>
      <c r="SLF548" s="60"/>
      <c r="SLG548" s="61"/>
      <c r="SLH548" s="83"/>
      <c r="SLI548" s="57"/>
      <c r="SLJ548" s="56"/>
      <c r="SLK548" s="59"/>
      <c r="SLL548" s="60"/>
      <c r="SLM548" s="61"/>
      <c r="SLN548" s="83"/>
      <c r="SLO548" s="57"/>
      <c r="SLP548" s="56"/>
      <c r="SLQ548" s="59"/>
      <c r="SLR548" s="60"/>
      <c r="SLS548" s="61"/>
      <c r="SLT548" s="83"/>
      <c r="SLU548" s="57"/>
      <c r="SLV548" s="56"/>
      <c r="SLW548" s="59"/>
      <c r="SLX548" s="60"/>
      <c r="SLY548" s="61"/>
      <c r="SLZ548" s="83"/>
      <c r="SMA548" s="57"/>
      <c r="SMB548" s="56"/>
      <c r="SMC548" s="59"/>
      <c r="SMD548" s="60"/>
      <c r="SME548" s="61"/>
      <c r="SMF548" s="83"/>
      <c r="SMG548" s="57"/>
      <c r="SMH548" s="56"/>
      <c r="SMI548" s="59"/>
      <c r="SMJ548" s="60"/>
      <c r="SMK548" s="61"/>
      <c r="SML548" s="83"/>
      <c r="SMM548" s="57"/>
      <c r="SMN548" s="56"/>
      <c r="SMO548" s="59"/>
      <c r="SMP548" s="60"/>
      <c r="SMQ548" s="61"/>
      <c r="SMR548" s="83"/>
      <c r="SMS548" s="57"/>
      <c r="SMT548" s="56"/>
      <c r="SMU548" s="59"/>
      <c r="SMV548" s="60"/>
      <c r="SMW548" s="61"/>
      <c r="SMX548" s="83"/>
      <c r="SMY548" s="57"/>
      <c r="SMZ548" s="56"/>
      <c r="SNA548" s="59"/>
      <c r="SNB548" s="60"/>
      <c r="SNC548" s="61"/>
      <c r="SND548" s="83"/>
      <c r="SNE548" s="57"/>
      <c r="SNF548" s="56"/>
      <c r="SNG548" s="59"/>
      <c r="SNH548" s="60"/>
      <c r="SNI548" s="61"/>
      <c r="SNJ548" s="83"/>
      <c r="SNK548" s="57"/>
      <c r="SNL548" s="56"/>
      <c r="SNM548" s="59"/>
      <c r="SNN548" s="60"/>
      <c r="SNO548" s="61"/>
      <c r="SNP548" s="83"/>
      <c r="SNQ548" s="57"/>
      <c r="SNR548" s="56"/>
      <c r="SNS548" s="59"/>
      <c r="SNT548" s="60"/>
      <c r="SNU548" s="61"/>
      <c r="SNV548" s="83"/>
      <c r="SNW548" s="57"/>
      <c r="SNX548" s="56"/>
      <c r="SNY548" s="59"/>
      <c r="SNZ548" s="60"/>
      <c r="SOA548" s="61"/>
      <c r="SOB548" s="83"/>
      <c r="SOC548" s="57"/>
      <c r="SOD548" s="56"/>
      <c r="SOE548" s="59"/>
      <c r="SOF548" s="60"/>
      <c r="SOG548" s="61"/>
      <c r="SOH548" s="83"/>
      <c r="SOI548" s="57"/>
      <c r="SOJ548" s="56"/>
      <c r="SOK548" s="59"/>
      <c r="SOL548" s="60"/>
      <c r="SOM548" s="61"/>
      <c r="SON548" s="83"/>
      <c r="SOO548" s="57"/>
      <c r="SOP548" s="56"/>
      <c r="SOQ548" s="59"/>
      <c r="SOR548" s="60"/>
      <c r="SOS548" s="61"/>
      <c r="SOT548" s="83"/>
      <c r="SOU548" s="57"/>
      <c r="SOV548" s="56"/>
      <c r="SOW548" s="59"/>
      <c r="SOX548" s="60"/>
      <c r="SOY548" s="61"/>
      <c r="SOZ548" s="83"/>
      <c r="SPA548" s="57"/>
      <c r="SPB548" s="56"/>
      <c r="SPC548" s="59"/>
      <c r="SPD548" s="60"/>
      <c r="SPE548" s="61"/>
      <c r="SPF548" s="83"/>
      <c r="SPG548" s="57"/>
      <c r="SPH548" s="56"/>
      <c r="SPI548" s="59"/>
      <c r="SPJ548" s="60"/>
      <c r="SPK548" s="61"/>
      <c r="SPL548" s="83"/>
      <c r="SPM548" s="57"/>
      <c r="SPN548" s="56"/>
      <c r="SPO548" s="59"/>
      <c r="SPP548" s="60"/>
      <c r="SPQ548" s="61"/>
      <c r="SPR548" s="83"/>
      <c r="SPS548" s="57"/>
      <c r="SPT548" s="56"/>
      <c r="SPU548" s="59"/>
      <c r="SPV548" s="60"/>
      <c r="SPW548" s="61"/>
      <c r="SPX548" s="83"/>
      <c r="SPY548" s="57"/>
      <c r="SPZ548" s="56"/>
      <c r="SQA548" s="59"/>
      <c r="SQB548" s="60"/>
      <c r="SQC548" s="61"/>
      <c r="SQD548" s="83"/>
      <c r="SQE548" s="57"/>
      <c r="SQF548" s="56"/>
      <c r="SQG548" s="59"/>
      <c r="SQH548" s="60"/>
      <c r="SQI548" s="61"/>
      <c r="SQJ548" s="83"/>
      <c r="SQK548" s="57"/>
      <c r="SQL548" s="56"/>
      <c r="SQM548" s="59"/>
      <c r="SQN548" s="60"/>
      <c r="SQO548" s="61"/>
      <c r="SQP548" s="83"/>
      <c r="SQQ548" s="57"/>
      <c r="SQR548" s="56"/>
      <c r="SQS548" s="59"/>
      <c r="SQT548" s="60"/>
      <c r="SQU548" s="61"/>
      <c r="SQV548" s="83"/>
      <c r="SQW548" s="57"/>
      <c r="SQX548" s="56"/>
      <c r="SQY548" s="59"/>
      <c r="SQZ548" s="60"/>
      <c r="SRA548" s="61"/>
      <c r="SRB548" s="83"/>
      <c r="SRC548" s="57"/>
      <c r="SRD548" s="56"/>
      <c r="SRE548" s="59"/>
      <c r="SRF548" s="60"/>
      <c r="SRG548" s="61"/>
      <c r="SRH548" s="83"/>
      <c r="SRI548" s="57"/>
      <c r="SRJ548" s="56"/>
      <c r="SRK548" s="59"/>
      <c r="SRL548" s="60"/>
      <c r="SRM548" s="61"/>
      <c r="SRN548" s="83"/>
      <c r="SRO548" s="57"/>
      <c r="SRP548" s="56"/>
      <c r="SRQ548" s="59"/>
      <c r="SRR548" s="60"/>
      <c r="SRS548" s="61"/>
      <c r="SRT548" s="83"/>
      <c r="SRU548" s="57"/>
      <c r="SRV548" s="56"/>
      <c r="SRW548" s="59"/>
      <c r="SRX548" s="60"/>
      <c r="SRY548" s="61"/>
      <c r="SRZ548" s="83"/>
      <c r="SSA548" s="57"/>
      <c r="SSB548" s="56"/>
      <c r="SSC548" s="59"/>
      <c r="SSD548" s="60"/>
      <c r="SSE548" s="61"/>
      <c r="SSF548" s="83"/>
      <c r="SSG548" s="57"/>
      <c r="SSH548" s="56"/>
      <c r="SSI548" s="59"/>
      <c r="SSJ548" s="60"/>
      <c r="SSK548" s="61"/>
      <c r="SSL548" s="83"/>
      <c r="SSM548" s="57"/>
      <c r="SSN548" s="56"/>
      <c r="SSO548" s="59"/>
      <c r="SSP548" s="60"/>
      <c r="SSQ548" s="61"/>
      <c r="SSR548" s="83"/>
      <c r="SSS548" s="57"/>
      <c r="SST548" s="56"/>
      <c r="SSU548" s="59"/>
      <c r="SSV548" s="60"/>
      <c r="SSW548" s="61"/>
      <c r="SSX548" s="83"/>
      <c r="SSY548" s="57"/>
      <c r="SSZ548" s="56"/>
      <c r="STA548" s="59"/>
      <c r="STB548" s="60"/>
      <c r="STC548" s="61"/>
      <c r="STD548" s="83"/>
      <c r="STE548" s="57"/>
      <c r="STF548" s="56"/>
      <c r="STG548" s="59"/>
      <c r="STH548" s="60"/>
      <c r="STI548" s="61"/>
      <c r="STJ548" s="83"/>
      <c r="STK548" s="57"/>
      <c r="STL548" s="56"/>
      <c r="STM548" s="59"/>
      <c r="STN548" s="60"/>
      <c r="STO548" s="61"/>
      <c r="STP548" s="83"/>
      <c r="STQ548" s="57"/>
      <c r="STR548" s="56"/>
      <c r="STS548" s="59"/>
      <c r="STT548" s="60"/>
      <c r="STU548" s="61"/>
      <c r="STV548" s="83"/>
      <c r="STW548" s="57"/>
      <c r="STX548" s="56"/>
      <c r="STY548" s="59"/>
      <c r="STZ548" s="60"/>
      <c r="SUA548" s="61"/>
      <c r="SUB548" s="83"/>
      <c r="SUC548" s="57"/>
      <c r="SUD548" s="56"/>
      <c r="SUE548" s="59"/>
      <c r="SUF548" s="60"/>
      <c r="SUG548" s="61"/>
      <c r="SUH548" s="83"/>
      <c r="SUI548" s="57"/>
      <c r="SUJ548" s="56"/>
      <c r="SUK548" s="59"/>
      <c r="SUL548" s="60"/>
      <c r="SUM548" s="61"/>
      <c r="SUN548" s="83"/>
      <c r="SUO548" s="57"/>
      <c r="SUP548" s="56"/>
      <c r="SUQ548" s="59"/>
      <c r="SUR548" s="60"/>
      <c r="SUS548" s="61"/>
      <c r="SUT548" s="83"/>
      <c r="SUU548" s="57"/>
      <c r="SUV548" s="56"/>
      <c r="SUW548" s="59"/>
      <c r="SUX548" s="60"/>
      <c r="SUY548" s="61"/>
      <c r="SUZ548" s="83"/>
      <c r="SVA548" s="57"/>
      <c r="SVB548" s="56"/>
      <c r="SVC548" s="59"/>
      <c r="SVD548" s="60"/>
      <c r="SVE548" s="61"/>
      <c r="SVF548" s="83"/>
      <c r="SVG548" s="57"/>
      <c r="SVH548" s="56"/>
      <c r="SVI548" s="59"/>
      <c r="SVJ548" s="60"/>
      <c r="SVK548" s="61"/>
      <c r="SVL548" s="83"/>
      <c r="SVM548" s="57"/>
      <c r="SVN548" s="56"/>
      <c r="SVO548" s="59"/>
      <c r="SVP548" s="60"/>
      <c r="SVQ548" s="61"/>
      <c r="SVR548" s="83"/>
      <c r="SVS548" s="57"/>
      <c r="SVT548" s="56"/>
      <c r="SVU548" s="59"/>
      <c r="SVV548" s="60"/>
      <c r="SVW548" s="61"/>
      <c r="SVX548" s="83"/>
      <c r="SVY548" s="57"/>
      <c r="SVZ548" s="56"/>
      <c r="SWA548" s="59"/>
      <c r="SWB548" s="60"/>
      <c r="SWC548" s="61"/>
      <c r="SWD548" s="83"/>
      <c r="SWE548" s="57"/>
      <c r="SWF548" s="56"/>
      <c r="SWG548" s="59"/>
      <c r="SWH548" s="60"/>
      <c r="SWI548" s="61"/>
      <c r="SWJ548" s="83"/>
      <c r="SWK548" s="57"/>
      <c r="SWL548" s="56"/>
      <c r="SWM548" s="59"/>
      <c r="SWN548" s="60"/>
      <c r="SWO548" s="61"/>
      <c r="SWP548" s="83"/>
      <c r="SWQ548" s="57"/>
      <c r="SWR548" s="56"/>
      <c r="SWS548" s="59"/>
      <c r="SWT548" s="60"/>
      <c r="SWU548" s="61"/>
      <c r="SWV548" s="83"/>
      <c r="SWW548" s="57"/>
      <c r="SWX548" s="56"/>
      <c r="SWY548" s="59"/>
      <c r="SWZ548" s="60"/>
      <c r="SXA548" s="61"/>
      <c r="SXB548" s="83"/>
      <c r="SXC548" s="57"/>
      <c r="SXD548" s="56"/>
      <c r="SXE548" s="59"/>
      <c r="SXF548" s="60"/>
      <c r="SXG548" s="61"/>
      <c r="SXH548" s="83"/>
      <c r="SXI548" s="57"/>
      <c r="SXJ548" s="56"/>
      <c r="SXK548" s="59"/>
      <c r="SXL548" s="60"/>
      <c r="SXM548" s="61"/>
      <c r="SXN548" s="83"/>
      <c r="SXO548" s="57"/>
      <c r="SXP548" s="56"/>
      <c r="SXQ548" s="59"/>
      <c r="SXR548" s="60"/>
      <c r="SXS548" s="61"/>
      <c r="SXT548" s="83"/>
      <c r="SXU548" s="57"/>
      <c r="SXV548" s="56"/>
      <c r="SXW548" s="59"/>
      <c r="SXX548" s="60"/>
      <c r="SXY548" s="61"/>
      <c r="SXZ548" s="83"/>
      <c r="SYA548" s="57"/>
      <c r="SYB548" s="56"/>
      <c r="SYC548" s="59"/>
      <c r="SYD548" s="60"/>
      <c r="SYE548" s="61"/>
      <c r="SYF548" s="83"/>
      <c r="SYG548" s="57"/>
      <c r="SYH548" s="56"/>
      <c r="SYI548" s="59"/>
      <c r="SYJ548" s="60"/>
      <c r="SYK548" s="61"/>
      <c r="SYL548" s="83"/>
      <c r="SYM548" s="57"/>
      <c r="SYN548" s="56"/>
      <c r="SYO548" s="59"/>
      <c r="SYP548" s="60"/>
      <c r="SYQ548" s="61"/>
      <c r="SYR548" s="83"/>
      <c r="SYS548" s="57"/>
      <c r="SYT548" s="56"/>
      <c r="SYU548" s="59"/>
      <c r="SYV548" s="60"/>
      <c r="SYW548" s="61"/>
      <c r="SYX548" s="83"/>
      <c r="SYY548" s="57"/>
      <c r="SYZ548" s="56"/>
      <c r="SZA548" s="59"/>
      <c r="SZB548" s="60"/>
      <c r="SZC548" s="61"/>
      <c r="SZD548" s="83"/>
      <c r="SZE548" s="57"/>
      <c r="SZF548" s="56"/>
      <c r="SZG548" s="59"/>
      <c r="SZH548" s="60"/>
      <c r="SZI548" s="61"/>
      <c r="SZJ548" s="83"/>
      <c r="SZK548" s="57"/>
      <c r="SZL548" s="56"/>
      <c r="SZM548" s="59"/>
      <c r="SZN548" s="60"/>
      <c r="SZO548" s="61"/>
      <c r="SZP548" s="83"/>
      <c r="SZQ548" s="57"/>
      <c r="SZR548" s="56"/>
      <c r="SZS548" s="59"/>
      <c r="SZT548" s="60"/>
      <c r="SZU548" s="61"/>
      <c r="SZV548" s="83"/>
      <c r="SZW548" s="57"/>
      <c r="SZX548" s="56"/>
      <c r="SZY548" s="59"/>
      <c r="SZZ548" s="60"/>
      <c r="TAA548" s="61"/>
      <c r="TAB548" s="83"/>
      <c r="TAC548" s="57"/>
      <c r="TAD548" s="56"/>
      <c r="TAE548" s="59"/>
      <c r="TAF548" s="60"/>
      <c r="TAG548" s="61"/>
      <c r="TAH548" s="83"/>
      <c r="TAI548" s="57"/>
      <c r="TAJ548" s="56"/>
      <c r="TAK548" s="59"/>
      <c r="TAL548" s="60"/>
      <c r="TAM548" s="61"/>
      <c r="TAN548" s="83"/>
      <c r="TAO548" s="57"/>
      <c r="TAP548" s="56"/>
      <c r="TAQ548" s="59"/>
      <c r="TAR548" s="60"/>
      <c r="TAS548" s="61"/>
      <c r="TAT548" s="83"/>
      <c r="TAU548" s="57"/>
      <c r="TAV548" s="56"/>
      <c r="TAW548" s="59"/>
      <c r="TAX548" s="60"/>
      <c r="TAY548" s="61"/>
      <c r="TAZ548" s="83"/>
      <c r="TBA548" s="57"/>
      <c r="TBB548" s="56"/>
      <c r="TBC548" s="59"/>
      <c r="TBD548" s="60"/>
      <c r="TBE548" s="61"/>
      <c r="TBF548" s="83"/>
      <c r="TBG548" s="57"/>
      <c r="TBH548" s="56"/>
      <c r="TBI548" s="59"/>
      <c r="TBJ548" s="60"/>
      <c r="TBK548" s="61"/>
      <c r="TBL548" s="83"/>
      <c r="TBM548" s="57"/>
      <c r="TBN548" s="56"/>
      <c r="TBO548" s="59"/>
      <c r="TBP548" s="60"/>
      <c r="TBQ548" s="61"/>
      <c r="TBR548" s="83"/>
      <c r="TBS548" s="57"/>
      <c r="TBT548" s="56"/>
      <c r="TBU548" s="59"/>
      <c r="TBV548" s="60"/>
      <c r="TBW548" s="61"/>
      <c r="TBX548" s="83"/>
      <c r="TBY548" s="57"/>
      <c r="TBZ548" s="56"/>
      <c r="TCA548" s="59"/>
      <c r="TCB548" s="60"/>
      <c r="TCC548" s="61"/>
      <c r="TCD548" s="83"/>
      <c r="TCE548" s="57"/>
      <c r="TCF548" s="56"/>
      <c r="TCG548" s="59"/>
      <c r="TCH548" s="60"/>
      <c r="TCI548" s="61"/>
      <c r="TCJ548" s="83"/>
      <c r="TCK548" s="57"/>
      <c r="TCL548" s="56"/>
      <c r="TCM548" s="59"/>
      <c r="TCN548" s="60"/>
      <c r="TCO548" s="61"/>
      <c r="TCP548" s="83"/>
      <c r="TCQ548" s="57"/>
      <c r="TCR548" s="56"/>
      <c r="TCS548" s="59"/>
      <c r="TCT548" s="60"/>
      <c r="TCU548" s="61"/>
      <c r="TCV548" s="83"/>
      <c r="TCW548" s="57"/>
      <c r="TCX548" s="56"/>
      <c r="TCY548" s="59"/>
      <c r="TCZ548" s="60"/>
      <c r="TDA548" s="61"/>
      <c r="TDB548" s="83"/>
      <c r="TDC548" s="57"/>
      <c r="TDD548" s="56"/>
      <c r="TDE548" s="59"/>
      <c r="TDF548" s="60"/>
      <c r="TDG548" s="61"/>
      <c r="TDH548" s="83"/>
      <c r="TDI548" s="57"/>
      <c r="TDJ548" s="56"/>
      <c r="TDK548" s="59"/>
      <c r="TDL548" s="60"/>
      <c r="TDM548" s="61"/>
      <c r="TDN548" s="83"/>
      <c r="TDO548" s="57"/>
      <c r="TDP548" s="56"/>
      <c r="TDQ548" s="59"/>
      <c r="TDR548" s="60"/>
      <c r="TDS548" s="61"/>
      <c r="TDT548" s="83"/>
      <c r="TDU548" s="57"/>
      <c r="TDV548" s="56"/>
      <c r="TDW548" s="59"/>
      <c r="TDX548" s="60"/>
      <c r="TDY548" s="61"/>
      <c r="TDZ548" s="83"/>
      <c r="TEA548" s="57"/>
      <c r="TEB548" s="56"/>
      <c r="TEC548" s="59"/>
      <c r="TED548" s="60"/>
      <c r="TEE548" s="61"/>
      <c r="TEF548" s="83"/>
      <c r="TEG548" s="57"/>
      <c r="TEH548" s="56"/>
      <c r="TEI548" s="59"/>
      <c r="TEJ548" s="60"/>
      <c r="TEK548" s="61"/>
      <c r="TEL548" s="83"/>
      <c r="TEM548" s="57"/>
      <c r="TEN548" s="56"/>
      <c r="TEO548" s="59"/>
      <c r="TEP548" s="60"/>
      <c r="TEQ548" s="61"/>
      <c r="TER548" s="83"/>
      <c r="TES548" s="57"/>
      <c r="TET548" s="56"/>
      <c r="TEU548" s="59"/>
      <c r="TEV548" s="60"/>
      <c r="TEW548" s="61"/>
      <c r="TEX548" s="83"/>
      <c r="TEY548" s="57"/>
      <c r="TEZ548" s="56"/>
      <c r="TFA548" s="59"/>
      <c r="TFB548" s="60"/>
      <c r="TFC548" s="61"/>
      <c r="TFD548" s="83"/>
      <c r="TFE548" s="57"/>
      <c r="TFF548" s="56"/>
      <c r="TFG548" s="59"/>
      <c r="TFH548" s="60"/>
      <c r="TFI548" s="61"/>
      <c r="TFJ548" s="83"/>
      <c r="TFK548" s="57"/>
      <c r="TFL548" s="56"/>
      <c r="TFM548" s="59"/>
      <c r="TFN548" s="60"/>
      <c r="TFO548" s="61"/>
      <c r="TFP548" s="83"/>
      <c r="TFQ548" s="57"/>
      <c r="TFR548" s="56"/>
      <c r="TFS548" s="59"/>
      <c r="TFT548" s="60"/>
      <c r="TFU548" s="61"/>
      <c r="TFV548" s="83"/>
      <c r="TFW548" s="57"/>
      <c r="TFX548" s="56"/>
      <c r="TFY548" s="59"/>
      <c r="TFZ548" s="60"/>
      <c r="TGA548" s="61"/>
      <c r="TGB548" s="83"/>
      <c r="TGC548" s="57"/>
      <c r="TGD548" s="56"/>
      <c r="TGE548" s="59"/>
      <c r="TGF548" s="60"/>
      <c r="TGG548" s="61"/>
      <c r="TGH548" s="83"/>
      <c r="TGI548" s="57"/>
      <c r="TGJ548" s="56"/>
      <c r="TGK548" s="59"/>
      <c r="TGL548" s="60"/>
      <c r="TGM548" s="61"/>
      <c r="TGN548" s="83"/>
      <c r="TGO548" s="57"/>
      <c r="TGP548" s="56"/>
      <c r="TGQ548" s="59"/>
      <c r="TGR548" s="60"/>
      <c r="TGS548" s="61"/>
      <c r="TGT548" s="83"/>
      <c r="TGU548" s="57"/>
      <c r="TGV548" s="56"/>
      <c r="TGW548" s="59"/>
      <c r="TGX548" s="60"/>
      <c r="TGY548" s="61"/>
      <c r="TGZ548" s="83"/>
      <c r="THA548" s="57"/>
      <c r="THB548" s="56"/>
      <c r="THC548" s="59"/>
      <c r="THD548" s="60"/>
      <c r="THE548" s="61"/>
      <c r="THF548" s="83"/>
      <c r="THG548" s="57"/>
      <c r="THH548" s="56"/>
      <c r="THI548" s="59"/>
      <c r="THJ548" s="60"/>
      <c r="THK548" s="61"/>
      <c r="THL548" s="83"/>
      <c r="THM548" s="57"/>
      <c r="THN548" s="56"/>
      <c r="THO548" s="59"/>
      <c r="THP548" s="60"/>
      <c r="THQ548" s="61"/>
      <c r="THR548" s="83"/>
      <c r="THS548" s="57"/>
      <c r="THT548" s="56"/>
      <c r="THU548" s="59"/>
      <c r="THV548" s="60"/>
      <c r="THW548" s="61"/>
      <c r="THX548" s="83"/>
      <c r="THY548" s="57"/>
      <c r="THZ548" s="56"/>
      <c r="TIA548" s="59"/>
      <c r="TIB548" s="60"/>
      <c r="TIC548" s="61"/>
      <c r="TID548" s="83"/>
      <c r="TIE548" s="57"/>
      <c r="TIF548" s="56"/>
      <c r="TIG548" s="59"/>
      <c r="TIH548" s="60"/>
      <c r="TII548" s="61"/>
      <c r="TIJ548" s="83"/>
      <c r="TIK548" s="57"/>
      <c r="TIL548" s="56"/>
      <c r="TIM548" s="59"/>
      <c r="TIN548" s="60"/>
      <c r="TIO548" s="61"/>
      <c r="TIP548" s="83"/>
      <c r="TIQ548" s="57"/>
      <c r="TIR548" s="56"/>
      <c r="TIS548" s="59"/>
      <c r="TIT548" s="60"/>
      <c r="TIU548" s="61"/>
      <c r="TIV548" s="83"/>
      <c r="TIW548" s="57"/>
      <c r="TIX548" s="56"/>
      <c r="TIY548" s="59"/>
      <c r="TIZ548" s="60"/>
      <c r="TJA548" s="61"/>
      <c r="TJB548" s="83"/>
      <c r="TJC548" s="57"/>
      <c r="TJD548" s="56"/>
      <c r="TJE548" s="59"/>
      <c r="TJF548" s="60"/>
      <c r="TJG548" s="61"/>
      <c r="TJH548" s="83"/>
      <c r="TJI548" s="57"/>
      <c r="TJJ548" s="56"/>
      <c r="TJK548" s="59"/>
      <c r="TJL548" s="60"/>
      <c r="TJM548" s="61"/>
      <c r="TJN548" s="83"/>
      <c r="TJO548" s="57"/>
      <c r="TJP548" s="56"/>
      <c r="TJQ548" s="59"/>
      <c r="TJR548" s="60"/>
      <c r="TJS548" s="61"/>
      <c r="TJT548" s="83"/>
      <c r="TJU548" s="57"/>
      <c r="TJV548" s="56"/>
      <c r="TJW548" s="59"/>
      <c r="TJX548" s="60"/>
      <c r="TJY548" s="61"/>
      <c r="TJZ548" s="83"/>
      <c r="TKA548" s="57"/>
      <c r="TKB548" s="56"/>
      <c r="TKC548" s="59"/>
      <c r="TKD548" s="60"/>
      <c r="TKE548" s="61"/>
      <c r="TKF548" s="83"/>
      <c r="TKG548" s="57"/>
      <c r="TKH548" s="56"/>
      <c r="TKI548" s="59"/>
      <c r="TKJ548" s="60"/>
      <c r="TKK548" s="61"/>
      <c r="TKL548" s="83"/>
      <c r="TKM548" s="57"/>
      <c r="TKN548" s="56"/>
      <c r="TKO548" s="59"/>
      <c r="TKP548" s="60"/>
      <c r="TKQ548" s="61"/>
      <c r="TKR548" s="83"/>
      <c r="TKS548" s="57"/>
      <c r="TKT548" s="56"/>
      <c r="TKU548" s="59"/>
      <c r="TKV548" s="60"/>
      <c r="TKW548" s="61"/>
      <c r="TKX548" s="83"/>
      <c r="TKY548" s="57"/>
      <c r="TKZ548" s="56"/>
      <c r="TLA548" s="59"/>
      <c r="TLB548" s="60"/>
      <c r="TLC548" s="61"/>
      <c r="TLD548" s="83"/>
      <c r="TLE548" s="57"/>
      <c r="TLF548" s="56"/>
      <c r="TLG548" s="59"/>
      <c r="TLH548" s="60"/>
      <c r="TLI548" s="61"/>
      <c r="TLJ548" s="83"/>
      <c r="TLK548" s="57"/>
      <c r="TLL548" s="56"/>
      <c r="TLM548" s="59"/>
      <c r="TLN548" s="60"/>
      <c r="TLO548" s="61"/>
      <c r="TLP548" s="83"/>
      <c r="TLQ548" s="57"/>
      <c r="TLR548" s="56"/>
      <c r="TLS548" s="59"/>
      <c r="TLT548" s="60"/>
      <c r="TLU548" s="61"/>
      <c r="TLV548" s="83"/>
      <c r="TLW548" s="57"/>
      <c r="TLX548" s="56"/>
      <c r="TLY548" s="59"/>
      <c r="TLZ548" s="60"/>
      <c r="TMA548" s="61"/>
      <c r="TMB548" s="83"/>
      <c r="TMC548" s="57"/>
      <c r="TMD548" s="56"/>
      <c r="TME548" s="59"/>
      <c r="TMF548" s="60"/>
      <c r="TMG548" s="61"/>
      <c r="TMH548" s="83"/>
      <c r="TMI548" s="57"/>
      <c r="TMJ548" s="56"/>
      <c r="TMK548" s="59"/>
      <c r="TML548" s="60"/>
      <c r="TMM548" s="61"/>
      <c r="TMN548" s="83"/>
      <c r="TMO548" s="57"/>
      <c r="TMP548" s="56"/>
      <c r="TMQ548" s="59"/>
      <c r="TMR548" s="60"/>
      <c r="TMS548" s="61"/>
      <c r="TMT548" s="83"/>
      <c r="TMU548" s="57"/>
      <c r="TMV548" s="56"/>
      <c r="TMW548" s="59"/>
      <c r="TMX548" s="60"/>
      <c r="TMY548" s="61"/>
      <c r="TMZ548" s="83"/>
      <c r="TNA548" s="57"/>
      <c r="TNB548" s="56"/>
      <c r="TNC548" s="59"/>
      <c r="TND548" s="60"/>
      <c r="TNE548" s="61"/>
      <c r="TNF548" s="83"/>
      <c r="TNG548" s="57"/>
      <c r="TNH548" s="56"/>
      <c r="TNI548" s="59"/>
      <c r="TNJ548" s="60"/>
      <c r="TNK548" s="61"/>
      <c r="TNL548" s="83"/>
      <c r="TNM548" s="57"/>
      <c r="TNN548" s="56"/>
      <c r="TNO548" s="59"/>
      <c r="TNP548" s="60"/>
      <c r="TNQ548" s="61"/>
      <c r="TNR548" s="83"/>
      <c r="TNS548" s="57"/>
      <c r="TNT548" s="56"/>
      <c r="TNU548" s="59"/>
      <c r="TNV548" s="60"/>
      <c r="TNW548" s="61"/>
      <c r="TNX548" s="83"/>
      <c r="TNY548" s="57"/>
      <c r="TNZ548" s="56"/>
      <c r="TOA548" s="59"/>
      <c r="TOB548" s="60"/>
      <c r="TOC548" s="61"/>
      <c r="TOD548" s="83"/>
      <c r="TOE548" s="57"/>
      <c r="TOF548" s="56"/>
      <c r="TOG548" s="59"/>
      <c r="TOH548" s="60"/>
      <c r="TOI548" s="61"/>
      <c r="TOJ548" s="83"/>
      <c r="TOK548" s="57"/>
      <c r="TOL548" s="56"/>
      <c r="TOM548" s="59"/>
      <c r="TON548" s="60"/>
      <c r="TOO548" s="61"/>
      <c r="TOP548" s="83"/>
      <c r="TOQ548" s="57"/>
      <c r="TOR548" s="56"/>
      <c r="TOS548" s="59"/>
      <c r="TOT548" s="60"/>
      <c r="TOU548" s="61"/>
      <c r="TOV548" s="83"/>
      <c r="TOW548" s="57"/>
      <c r="TOX548" s="56"/>
      <c r="TOY548" s="59"/>
      <c r="TOZ548" s="60"/>
      <c r="TPA548" s="61"/>
      <c r="TPB548" s="83"/>
      <c r="TPC548" s="57"/>
      <c r="TPD548" s="56"/>
      <c r="TPE548" s="59"/>
      <c r="TPF548" s="60"/>
      <c r="TPG548" s="61"/>
      <c r="TPH548" s="83"/>
      <c r="TPI548" s="57"/>
      <c r="TPJ548" s="56"/>
      <c r="TPK548" s="59"/>
      <c r="TPL548" s="60"/>
      <c r="TPM548" s="61"/>
      <c r="TPN548" s="83"/>
      <c r="TPO548" s="57"/>
      <c r="TPP548" s="56"/>
      <c r="TPQ548" s="59"/>
      <c r="TPR548" s="60"/>
      <c r="TPS548" s="61"/>
      <c r="TPT548" s="83"/>
      <c r="TPU548" s="57"/>
      <c r="TPV548" s="56"/>
      <c r="TPW548" s="59"/>
      <c r="TPX548" s="60"/>
      <c r="TPY548" s="61"/>
      <c r="TPZ548" s="83"/>
      <c r="TQA548" s="57"/>
      <c r="TQB548" s="56"/>
      <c r="TQC548" s="59"/>
      <c r="TQD548" s="60"/>
      <c r="TQE548" s="61"/>
      <c r="TQF548" s="83"/>
      <c r="TQG548" s="57"/>
      <c r="TQH548" s="56"/>
      <c r="TQI548" s="59"/>
      <c r="TQJ548" s="60"/>
      <c r="TQK548" s="61"/>
      <c r="TQL548" s="83"/>
      <c r="TQM548" s="57"/>
      <c r="TQN548" s="56"/>
      <c r="TQO548" s="59"/>
      <c r="TQP548" s="60"/>
      <c r="TQQ548" s="61"/>
      <c r="TQR548" s="83"/>
      <c r="TQS548" s="57"/>
      <c r="TQT548" s="56"/>
      <c r="TQU548" s="59"/>
      <c r="TQV548" s="60"/>
      <c r="TQW548" s="61"/>
      <c r="TQX548" s="83"/>
      <c r="TQY548" s="57"/>
      <c r="TQZ548" s="56"/>
      <c r="TRA548" s="59"/>
      <c r="TRB548" s="60"/>
      <c r="TRC548" s="61"/>
      <c r="TRD548" s="83"/>
      <c r="TRE548" s="57"/>
      <c r="TRF548" s="56"/>
      <c r="TRG548" s="59"/>
      <c r="TRH548" s="60"/>
      <c r="TRI548" s="61"/>
      <c r="TRJ548" s="83"/>
      <c r="TRK548" s="57"/>
      <c r="TRL548" s="56"/>
      <c r="TRM548" s="59"/>
      <c r="TRN548" s="60"/>
      <c r="TRO548" s="61"/>
      <c r="TRP548" s="83"/>
      <c r="TRQ548" s="57"/>
      <c r="TRR548" s="56"/>
      <c r="TRS548" s="59"/>
      <c r="TRT548" s="60"/>
      <c r="TRU548" s="61"/>
      <c r="TRV548" s="83"/>
      <c r="TRW548" s="57"/>
      <c r="TRX548" s="56"/>
      <c r="TRY548" s="59"/>
      <c r="TRZ548" s="60"/>
      <c r="TSA548" s="61"/>
      <c r="TSB548" s="83"/>
      <c r="TSC548" s="57"/>
      <c r="TSD548" s="56"/>
      <c r="TSE548" s="59"/>
      <c r="TSF548" s="60"/>
      <c r="TSG548" s="61"/>
      <c r="TSH548" s="83"/>
      <c r="TSI548" s="57"/>
      <c r="TSJ548" s="56"/>
      <c r="TSK548" s="59"/>
      <c r="TSL548" s="60"/>
      <c r="TSM548" s="61"/>
      <c r="TSN548" s="83"/>
      <c r="TSO548" s="57"/>
      <c r="TSP548" s="56"/>
      <c r="TSQ548" s="59"/>
      <c r="TSR548" s="60"/>
      <c r="TSS548" s="61"/>
      <c r="TST548" s="83"/>
      <c r="TSU548" s="57"/>
      <c r="TSV548" s="56"/>
      <c r="TSW548" s="59"/>
      <c r="TSX548" s="60"/>
      <c r="TSY548" s="61"/>
      <c r="TSZ548" s="83"/>
      <c r="TTA548" s="57"/>
      <c r="TTB548" s="56"/>
      <c r="TTC548" s="59"/>
      <c r="TTD548" s="60"/>
      <c r="TTE548" s="61"/>
      <c r="TTF548" s="83"/>
      <c r="TTG548" s="57"/>
      <c r="TTH548" s="56"/>
      <c r="TTI548" s="59"/>
      <c r="TTJ548" s="60"/>
      <c r="TTK548" s="61"/>
      <c r="TTL548" s="83"/>
      <c r="TTM548" s="57"/>
      <c r="TTN548" s="56"/>
      <c r="TTO548" s="59"/>
      <c r="TTP548" s="60"/>
      <c r="TTQ548" s="61"/>
      <c r="TTR548" s="83"/>
      <c r="TTS548" s="57"/>
      <c r="TTT548" s="56"/>
      <c r="TTU548" s="59"/>
      <c r="TTV548" s="60"/>
      <c r="TTW548" s="61"/>
      <c r="TTX548" s="83"/>
      <c r="TTY548" s="57"/>
      <c r="TTZ548" s="56"/>
      <c r="TUA548" s="59"/>
      <c r="TUB548" s="60"/>
      <c r="TUC548" s="61"/>
      <c r="TUD548" s="83"/>
      <c r="TUE548" s="57"/>
      <c r="TUF548" s="56"/>
      <c r="TUG548" s="59"/>
      <c r="TUH548" s="60"/>
      <c r="TUI548" s="61"/>
      <c r="TUJ548" s="83"/>
      <c r="TUK548" s="57"/>
      <c r="TUL548" s="56"/>
      <c r="TUM548" s="59"/>
      <c r="TUN548" s="60"/>
      <c r="TUO548" s="61"/>
      <c r="TUP548" s="83"/>
      <c r="TUQ548" s="57"/>
      <c r="TUR548" s="56"/>
      <c r="TUS548" s="59"/>
      <c r="TUT548" s="60"/>
      <c r="TUU548" s="61"/>
      <c r="TUV548" s="83"/>
      <c r="TUW548" s="57"/>
      <c r="TUX548" s="56"/>
      <c r="TUY548" s="59"/>
      <c r="TUZ548" s="60"/>
      <c r="TVA548" s="61"/>
      <c r="TVB548" s="83"/>
      <c r="TVC548" s="57"/>
      <c r="TVD548" s="56"/>
      <c r="TVE548" s="59"/>
      <c r="TVF548" s="60"/>
      <c r="TVG548" s="61"/>
      <c r="TVH548" s="83"/>
      <c r="TVI548" s="57"/>
      <c r="TVJ548" s="56"/>
      <c r="TVK548" s="59"/>
      <c r="TVL548" s="60"/>
      <c r="TVM548" s="61"/>
      <c r="TVN548" s="83"/>
      <c r="TVO548" s="57"/>
      <c r="TVP548" s="56"/>
      <c r="TVQ548" s="59"/>
      <c r="TVR548" s="60"/>
      <c r="TVS548" s="61"/>
      <c r="TVT548" s="83"/>
      <c r="TVU548" s="57"/>
      <c r="TVV548" s="56"/>
      <c r="TVW548" s="59"/>
      <c r="TVX548" s="60"/>
      <c r="TVY548" s="61"/>
      <c r="TVZ548" s="83"/>
      <c r="TWA548" s="57"/>
      <c r="TWB548" s="56"/>
      <c r="TWC548" s="59"/>
      <c r="TWD548" s="60"/>
      <c r="TWE548" s="61"/>
      <c r="TWF548" s="83"/>
      <c r="TWG548" s="57"/>
      <c r="TWH548" s="56"/>
      <c r="TWI548" s="59"/>
      <c r="TWJ548" s="60"/>
      <c r="TWK548" s="61"/>
      <c r="TWL548" s="83"/>
      <c r="TWM548" s="57"/>
      <c r="TWN548" s="56"/>
      <c r="TWO548" s="59"/>
      <c r="TWP548" s="60"/>
      <c r="TWQ548" s="61"/>
      <c r="TWR548" s="83"/>
      <c r="TWS548" s="57"/>
      <c r="TWT548" s="56"/>
      <c r="TWU548" s="59"/>
      <c r="TWV548" s="60"/>
      <c r="TWW548" s="61"/>
      <c r="TWX548" s="83"/>
      <c r="TWY548" s="57"/>
      <c r="TWZ548" s="56"/>
      <c r="TXA548" s="59"/>
      <c r="TXB548" s="60"/>
      <c r="TXC548" s="61"/>
      <c r="TXD548" s="83"/>
      <c r="TXE548" s="57"/>
      <c r="TXF548" s="56"/>
      <c r="TXG548" s="59"/>
      <c r="TXH548" s="60"/>
      <c r="TXI548" s="61"/>
      <c r="TXJ548" s="83"/>
      <c r="TXK548" s="57"/>
      <c r="TXL548" s="56"/>
      <c r="TXM548" s="59"/>
      <c r="TXN548" s="60"/>
      <c r="TXO548" s="61"/>
      <c r="TXP548" s="83"/>
      <c r="TXQ548" s="57"/>
      <c r="TXR548" s="56"/>
      <c r="TXS548" s="59"/>
      <c r="TXT548" s="60"/>
      <c r="TXU548" s="61"/>
      <c r="TXV548" s="83"/>
      <c r="TXW548" s="57"/>
      <c r="TXX548" s="56"/>
      <c r="TXY548" s="59"/>
      <c r="TXZ548" s="60"/>
      <c r="TYA548" s="61"/>
      <c r="TYB548" s="83"/>
      <c r="TYC548" s="57"/>
      <c r="TYD548" s="56"/>
      <c r="TYE548" s="59"/>
      <c r="TYF548" s="60"/>
      <c r="TYG548" s="61"/>
      <c r="TYH548" s="83"/>
      <c r="TYI548" s="57"/>
      <c r="TYJ548" s="56"/>
      <c r="TYK548" s="59"/>
      <c r="TYL548" s="60"/>
      <c r="TYM548" s="61"/>
      <c r="TYN548" s="83"/>
      <c r="TYO548" s="57"/>
      <c r="TYP548" s="56"/>
      <c r="TYQ548" s="59"/>
      <c r="TYR548" s="60"/>
      <c r="TYS548" s="61"/>
      <c r="TYT548" s="83"/>
      <c r="TYU548" s="57"/>
      <c r="TYV548" s="56"/>
      <c r="TYW548" s="59"/>
      <c r="TYX548" s="60"/>
      <c r="TYY548" s="61"/>
      <c r="TYZ548" s="83"/>
      <c r="TZA548" s="57"/>
      <c r="TZB548" s="56"/>
      <c r="TZC548" s="59"/>
      <c r="TZD548" s="60"/>
      <c r="TZE548" s="61"/>
      <c r="TZF548" s="83"/>
      <c r="TZG548" s="57"/>
      <c r="TZH548" s="56"/>
      <c r="TZI548" s="59"/>
      <c r="TZJ548" s="60"/>
      <c r="TZK548" s="61"/>
      <c r="TZL548" s="83"/>
      <c r="TZM548" s="57"/>
      <c r="TZN548" s="56"/>
      <c r="TZO548" s="59"/>
      <c r="TZP548" s="60"/>
      <c r="TZQ548" s="61"/>
      <c r="TZR548" s="83"/>
      <c r="TZS548" s="57"/>
      <c r="TZT548" s="56"/>
      <c r="TZU548" s="59"/>
      <c r="TZV548" s="60"/>
      <c r="TZW548" s="61"/>
      <c r="TZX548" s="83"/>
      <c r="TZY548" s="57"/>
      <c r="TZZ548" s="56"/>
      <c r="UAA548" s="59"/>
      <c r="UAB548" s="60"/>
      <c r="UAC548" s="61"/>
      <c r="UAD548" s="83"/>
      <c r="UAE548" s="57"/>
      <c r="UAF548" s="56"/>
      <c r="UAG548" s="59"/>
      <c r="UAH548" s="60"/>
      <c r="UAI548" s="61"/>
      <c r="UAJ548" s="83"/>
      <c r="UAK548" s="57"/>
      <c r="UAL548" s="56"/>
      <c r="UAM548" s="59"/>
      <c r="UAN548" s="60"/>
      <c r="UAO548" s="61"/>
      <c r="UAP548" s="83"/>
      <c r="UAQ548" s="57"/>
      <c r="UAR548" s="56"/>
      <c r="UAS548" s="59"/>
      <c r="UAT548" s="60"/>
      <c r="UAU548" s="61"/>
      <c r="UAV548" s="83"/>
      <c r="UAW548" s="57"/>
      <c r="UAX548" s="56"/>
      <c r="UAY548" s="59"/>
      <c r="UAZ548" s="60"/>
      <c r="UBA548" s="61"/>
      <c r="UBB548" s="83"/>
      <c r="UBC548" s="57"/>
      <c r="UBD548" s="56"/>
      <c r="UBE548" s="59"/>
      <c r="UBF548" s="60"/>
      <c r="UBG548" s="61"/>
      <c r="UBH548" s="83"/>
      <c r="UBI548" s="57"/>
      <c r="UBJ548" s="56"/>
      <c r="UBK548" s="59"/>
      <c r="UBL548" s="60"/>
      <c r="UBM548" s="61"/>
      <c r="UBN548" s="83"/>
      <c r="UBO548" s="57"/>
      <c r="UBP548" s="56"/>
      <c r="UBQ548" s="59"/>
      <c r="UBR548" s="60"/>
      <c r="UBS548" s="61"/>
      <c r="UBT548" s="83"/>
      <c r="UBU548" s="57"/>
      <c r="UBV548" s="56"/>
      <c r="UBW548" s="59"/>
      <c r="UBX548" s="60"/>
      <c r="UBY548" s="61"/>
      <c r="UBZ548" s="83"/>
      <c r="UCA548" s="57"/>
      <c r="UCB548" s="56"/>
      <c r="UCC548" s="59"/>
      <c r="UCD548" s="60"/>
      <c r="UCE548" s="61"/>
      <c r="UCF548" s="83"/>
      <c r="UCG548" s="57"/>
      <c r="UCH548" s="56"/>
      <c r="UCI548" s="59"/>
      <c r="UCJ548" s="60"/>
      <c r="UCK548" s="61"/>
      <c r="UCL548" s="83"/>
      <c r="UCM548" s="57"/>
      <c r="UCN548" s="56"/>
      <c r="UCO548" s="59"/>
      <c r="UCP548" s="60"/>
      <c r="UCQ548" s="61"/>
      <c r="UCR548" s="83"/>
      <c r="UCS548" s="57"/>
      <c r="UCT548" s="56"/>
      <c r="UCU548" s="59"/>
      <c r="UCV548" s="60"/>
      <c r="UCW548" s="61"/>
      <c r="UCX548" s="83"/>
      <c r="UCY548" s="57"/>
      <c r="UCZ548" s="56"/>
      <c r="UDA548" s="59"/>
      <c r="UDB548" s="60"/>
      <c r="UDC548" s="61"/>
      <c r="UDD548" s="83"/>
      <c r="UDE548" s="57"/>
      <c r="UDF548" s="56"/>
      <c r="UDG548" s="59"/>
      <c r="UDH548" s="60"/>
      <c r="UDI548" s="61"/>
      <c r="UDJ548" s="83"/>
      <c r="UDK548" s="57"/>
      <c r="UDL548" s="56"/>
      <c r="UDM548" s="59"/>
      <c r="UDN548" s="60"/>
      <c r="UDO548" s="61"/>
      <c r="UDP548" s="83"/>
      <c r="UDQ548" s="57"/>
      <c r="UDR548" s="56"/>
      <c r="UDS548" s="59"/>
      <c r="UDT548" s="60"/>
      <c r="UDU548" s="61"/>
      <c r="UDV548" s="83"/>
      <c r="UDW548" s="57"/>
      <c r="UDX548" s="56"/>
      <c r="UDY548" s="59"/>
      <c r="UDZ548" s="60"/>
      <c r="UEA548" s="61"/>
      <c r="UEB548" s="83"/>
      <c r="UEC548" s="57"/>
      <c r="UED548" s="56"/>
      <c r="UEE548" s="59"/>
      <c r="UEF548" s="60"/>
      <c r="UEG548" s="61"/>
      <c r="UEH548" s="83"/>
      <c r="UEI548" s="57"/>
      <c r="UEJ548" s="56"/>
      <c r="UEK548" s="59"/>
      <c r="UEL548" s="60"/>
      <c r="UEM548" s="61"/>
      <c r="UEN548" s="83"/>
      <c r="UEO548" s="57"/>
      <c r="UEP548" s="56"/>
      <c r="UEQ548" s="59"/>
      <c r="UER548" s="60"/>
      <c r="UES548" s="61"/>
      <c r="UET548" s="83"/>
      <c r="UEU548" s="57"/>
      <c r="UEV548" s="56"/>
      <c r="UEW548" s="59"/>
      <c r="UEX548" s="60"/>
      <c r="UEY548" s="61"/>
      <c r="UEZ548" s="83"/>
      <c r="UFA548" s="57"/>
      <c r="UFB548" s="56"/>
      <c r="UFC548" s="59"/>
      <c r="UFD548" s="60"/>
      <c r="UFE548" s="61"/>
      <c r="UFF548" s="83"/>
      <c r="UFG548" s="57"/>
      <c r="UFH548" s="56"/>
      <c r="UFI548" s="59"/>
      <c r="UFJ548" s="60"/>
      <c r="UFK548" s="61"/>
      <c r="UFL548" s="83"/>
      <c r="UFM548" s="57"/>
      <c r="UFN548" s="56"/>
      <c r="UFO548" s="59"/>
      <c r="UFP548" s="60"/>
      <c r="UFQ548" s="61"/>
      <c r="UFR548" s="83"/>
      <c r="UFS548" s="57"/>
      <c r="UFT548" s="56"/>
      <c r="UFU548" s="59"/>
      <c r="UFV548" s="60"/>
      <c r="UFW548" s="61"/>
      <c r="UFX548" s="83"/>
      <c r="UFY548" s="57"/>
      <c r="UFZ548" s="56"/>
      <c r="UGA548" s="59"/>
      <c r="UGB548" s="60"/>
      <c r="UGC548" s="61"/>
      <c r="UGD548" s="83"/>
      <c r="UGE548" s="57"/>
      <c r="UGF548" s="56"/>
      <c r="UGG548" s="59"/>
      <c r="UGH548" s="60"/>
      <c r="UGI548" s="61"/>
      <c r="UGJ548" s="83"/>
      <c r="UGK548" s="57"/>
      <c r="UGL548" s="56"/>
      <c r="UGM548" s="59"/>
      <c r="UGN548" s="60"/>
      <c r="UGO548" s="61"/>
      <c r="UGP548" s="83"/>
      <c r="UGQ548" s="57"/>
      <c r="UGR548" s="56"/>
      <c r="UGS548" s="59"/>
      <c r="UGT548" s="60"/>
      <c r="UGU548" s="61"/>
      <c r="UGV548" s="83"/>
      <c r="UGW548" s="57"/>
      <c r="UGX548" s="56"/>
      <c r="UGY548" s="59"/>
      <c r="UGZ548" s="60"/>
      <c r="UHA548" s="61"/>
      <c r="UHB548" s="83"/>
      <c r="UHC548" s="57"/>
      <c r="UHD548" s="56"/>
      <c r="UHE548" s="59"/>
      <c r="UHF548" s="60"/>
      <c r="UHG548" s="61"/>
      <c r="UHH548" s="83"/>
      <c r="UHI548" s="57"/>
      <c r="UHJ548" s="56"/>
      <c r="UHK548" s="59"/>
      <c r="UHL548" s="60"/>
      <c r="UHM548" s="61"/>
      <c r="UHN548" s="83"/>
      <c r="UHO548" s="57"/>
      <c r="UHP548" s="56"/>
      <c r="UHQ548" s="59"/>
      <c r="UHR548" s="60"/>
      <c r="UHS548" s="61"/>
      <c r="UHT548" s="83"/>
      <c r="UHU548" s="57"/>
      <c r="UHV548" s="56"/>
      <c r="UHW548" s="59"/>
      <c r="UHX548" s="60"/>
      <c r="UHY548" s="61"/>
      <c r="UHZ548" s="83"/>
      <c r="UIA548" s="57"/>
      <c r="UIB548" s="56"/>
      <c r="UIC548" s="59"/>
      <c r="UID548" s="60"/>
      <c r="UIE548" s="61"/>
      <c r="UIF548" s="83"/>
      <c r="UIG548" s="57"/>
      <c r="UIH548" s="56"/>
      <c r="UII548" s="59"/>
      <c r="UIJ548" s="60"/>
      <c r="UIK548" s="61"/>
      <c r="UIL548" s="83"/>
      <c r="UIM548" s="57"/>
      <c r="UIN548" s="56"/>
      <c r="UIO548" s="59"/>
      <c r="UIP548" s="60"/>
      <c r="UIQ548" s="61"/>
      <c r="UIR548" s="83"/>
      <c r="UIS548" s="57"/>
      <c r="UIT548" s="56"/>
      <c r="UIU548" s="59"/>
      <c r="UIV548" s="60"/>
      <c r="UIW548" s="61"/>
      <c r="UIX548" s="83"/>
      <c r="UIY548" s="57"/>
      <c r="UIZ548" s="56"/>
      <c r="UJA548" s="59"/>
      <c r="UJB548" s="60"/>
      <c r="UJC548" s="61"/>
      <c r="UJD548" s="83"/>
      <c r="UJE548" s="57"/>
      <c r="UJF548" s="56"/>
      <c r="UJG548" s="59"/>
      <c r="UJH548" s="60"/>
      <c r="UJI548" s="61"/>
      <c r="UJJ548" s="83"/>
      <c r="UJK548" s="57"/>
      <c r="UJL548" s="56"/>
      <c r="UJM548" s="59"/>
      <c r="UJN548" s="60"/>
      <c r="UJO548" s="61"/>
      <c r="UJP548" s="83"/>
      <c r="UJQ548" s="57"/>
      <c r="UJR548" s="56"/>
      <c r="UJS548" s="59"/>
      <c r="UJT548" s="60"/>
      <c r="UJU548" s="61"/>
      <c r="UJV548" s="83"/>
      <c r="UJW548" s="57"/>
      <c r="UJX548" s="56"/>
      <c r="UJY548" s="59"/>
      <c r="UJZ548" s="60"/>
      <c r="UKA548" s="61"/>
      <c r="UKB548" s="83"/>
      <c r="UKC548" s="57"/>
      <c r="UKD548" s="56"/>
      <c r="UKE548" s="59"/>
      <c r="UKF548" s="60"/>
      <c r="UKG548" s="61"/>
      <c r="UKH548" s="83"/>
      <c r="UKI548" s="57"/>
      <c r="UKJ548" s="56"/>
      <c r="UKK548" s="59"/>
      <c r="UKL548" s="60"/>
      <c r="UKM548" s="61"/>
      <c r="UKN548" s="83"/>
      <c r="UKO548" s="57"/>
      <c r="UKP548" s="56"/>
      <c r="UKQ548" s="59"/>
      <c r="UKR548" s="60"/>
      <c r="UKS548" s="61"/>
      <c r="UKT548" s="83"/>
      <c r="UKU548" s="57"/>
      <c r="UKV548" s="56"/>
      <c r="UKW548" s="59"/>
      <c r="UKX548" s="60"/>
      <c r="UKY548" s="61"/>
      <c r="UKZ548" s="83"/>
      <c r="ULA548" s="57"/>
      <c r="ULB548" s="56"/>
      <c r="ULC548" s="59"/>
      <c r="ULD548" s="60"/>
      <c r="ULE548" s="61"/>
      <c r="ULF548" s="83"/>
      <c r="ULG548" s="57"/>
      <c r="ULH548" s="56"/>
      <c r="ULI548" s="59"/>
      <c r="ULJ548" s="60"/>
      <c r="ULK548" s="61"/>
      <c r="ULL548" s="83"/>
      <c r="ULM548" s="57"/>
      <c r="ULN548" s="56"/>
      <c r="ULO548" s="59"/>
      <c r="ULP548" s="60"/>
      <c r="ULQ548" s="61"/>
      <c r="ULR548" s="83"/>
      <c r="ULS548" s="57"/>
      <c r="ULT548" s="56"/>
      <c r="ULU548" s="59"/>
      <c r="ULV548" s="60"/>
      <c r="ULW548" s="61"/>
      <c r="ULX548" s="83"/>
      <c r="ULY548" s="57"/>
      <c r="ULZ548" s="56"/>
      <c r="UMA548" s="59"/>
      <c r="UMB548" s="60"/>
      <c r="UMC548" s="61"/>
      <c r="UMD548" s="83"/>
      <c r="UME548" s="57"/>
      <c r="UMF548" s="56"/>
      <c r="UMG548" s="59"/>
      <c r="UMH548" s="60"/>
      <c r="UMI548" s="61"/>
      <c r="UMJ548" s="83"/>
      <c r="UMK548" s="57"/>
      <c r="UML548" s="56"/>
      <c r="UMM548" s="59"/>
      <c r="UMN548" s="60"/>
      <c r="UMO548" s="61"/>
      <c r="UMP548" s="83"/>
      <c r="UMQ548" s="57"/>
      <c r="UMR548" s="56"/>
      <c r="UMS548" s="59"/>
      <c r="UMT548" s="60"/>
      <c r="UMU548" s="61"/>
      <c r="UMV548" s="83"/>
      <c r="UMW548" s="57"/>
      <c r="UMX548" s="56"/>
      <c r="UMY548" s="59"/>
      <c r="UMZ548" s="60"/>
      <c r="UNA548" s="61"/>
      <c r="UNB548" s="83"/>
      <c r="UNC548" s="57"/>
      <c r="UND548" s="56"/>
      <c r="UNE548" s="59"/>
      <c r="UNF548" s="60"/>
      <c r="UNG548" s="61"/>
      <c r="UNH548" s="83"/>
      <c r="UNI548" s="57"/>
      <c r="UNJ548" s="56"/>
      <c r="UNK548" s="59"/>
      <c r="UNL548" s="60"/>
      <c r="UNM548" s="61"/>
      <c r="UNN548" s="83"/>
      <c r="UNO548" s="57"/>
      <c r="UNP548" s="56"/>
      <c r="UNQ548" s="59"/>
      <c r="UNR548" s="60"/>
      <c r="UNS548" s="61"/>
      <c r="UNT548" s="83"/>
      <c r="UNU548" s="57"/>
      <c r="UNV548" s="56"/>
      <c r="UNW548" s="59"/>
      <c r="UNX548" s="60"/>
      <c r="UNY548" s="61"/>
      <c r="UNZ548" s="83"/>
      <c r="UOA548" s="57"/>
      <c r="UOB548" s="56"/>
      <c r="UOC548" s="59"/>
      <c r="UOD548" s="60"/>
      <c r="UOE548" s="61"/>
      <c r="UOF548" s="83"/>
      <c r="UOG548" s="57"/>
      <c r="UOH548" s="56"/>
      <c r="UOI548" s="59"/>
      <c r="UOJ548" s="60"/>
      <c r="UOK548" s="61"/>
      <c r="UOL548" s="83"/>
      <c r="UOM548" s="57"/>
      <c r="UON548" s="56"/>
      <c r="UOO548" s="59"/>
      <c r="UOP548" s="60"/>
      <c r="UOQ548" s="61"/>
      <c r="UOR548" s="83"/>
      <c r="UOS548" s="57"/>
      <c r="UOT548" s="56"/>
      <c r="UOU548" s="59"/>
      <c r="UOV548" s="60"/>
      <c r="UOW548" s="61"/>
      <c r="UOX548" s="83"/>
      <c r="UOY548" s="57"/>
      <c r="UOZ548" s="56"/>
      <c r="UPA548" s="59"/>
      <c r="UPB548" s="60"/>
      <c r="UPC548" s="61"/>
      <c r="UPD548" s="83"/>
      <c r="UPE548" s="57"/>
      <c r="UPF548" s="56"/>
      <c r="UPG548" s="59"/>
      <c r="UPH548" s="60"/>
      <c r="UPI548" s="61"/>
      <c r="UPJ548" s="83"/>
      <c r="UPK548" s="57"/>
      <c r="UPL548" s="56"/>
      <c r="UPM548" s="59"/>
      <c r="UPN548" s="60"/>
      <c r="UPO548" s="61"/>
      <c r="UPP548" s="83"/>
      <c r="UPQ548" s="57"/>
      <c r="UPR548" s="56"/>
      <c r="UPS548" s="59"/>
      <c r="UPT548" s="60"/>
      <c r="UPU548" s="61"/>
      <c r="UPV548" s="83"/>
      <c r="UPW548" s="57"/>
      <c r="UPX548" s="56"/>
      <c r="UPY548" s="59"/>
      <c r="UPZ548" s="60"/>
      <c r="UQA548" s="61"/>
      <c r="UQB548" s="83"/>
      <c r="UQC548" s="57"/>
      <c r="UQD548" s="56"/>
      <c r="UQE548" s="59"/>
      <c r="UQF548" s="60"/>
      <c r="UQG548" s="61"/>
      <c r="UQH548" s="83"/>
      <c r="UQI548" s="57"/>
      <c r="UQJ548" s="56"/>
      <c r="UQK548" s="59"/>
      <c r="UQL548" s="60"/>
      <c r="UQM548" s="61"/>
      <c r="UQN548" s="83"/>
      <c r="UQO548" s="57"/>
      <c r="UQP548" s="56"/>
      <c r="UQQ548" s="59"/>
      <c r="UQR548" s="60"/>
      <c r="UQS548" s="61"/>
      <c r="UQT548" s="83"/>
      <c r="UQU548" s="57"/>
      <c r="UQV548" s="56"/>
      <c r="UQW548" s="59"/>
      <c r="UQX548" s="60"/>
      <c r="UQY548" s="61"/>
      <c r="UQZ548" s="83"/>
      <c r="URA548" s="57"/>
      <c r="URB548" s="56"/>
      <c r="URC548" s="59"/>
      <c r="URD548" s="60"/>
      <c r="URE548" s="61"/>
      <c r="URF548" s="83"/>
      <c r="URG548" s="57"/>
      <c r="URH548" s="56"/>
      <c r="URI548" s="59"/>
      <c r="URJ548" s="60"/>
      <c r="URK548" s="61"/>
      <c r="URL548" s="83"/>
      <c r="URM548" s="57"/>
      <c r="URN548" s="56"/>
      <c r="URO548" s="59"/>
      <c r="URP548" s="60"/>
      <c r="URQ548" s="61"/>
      <c r="URR548" s="83"/>
      <c r="URS548" s="57"/>
      <c r="URT548" s="56"/>
      <c r="URU548" s="59"/>
      <c r="URV548" s="60"/>
      <c r="URW548" s="61"/>
      <c r="URX548" s="83"/>
      <c r="URY548" s="57"/>
      <c r="URZ548" s="56"/>
      <c r="USA548" s="59"/>
      <c r="USB548" s="60"/>
      <c r="USC548" s="61"/>
      <c r="USD548" s="83"/>
      <c r="USE548" s="57"/>
      <c r="USF548" s="56"/>
      <c r="USG548" s="59"/>
      <c r="USH548" s="60"/>
      <c r="USI548" s="61"/>
      <c r="USJ548" s="83"/>
      <c r="USK548" s="57"/>
      <c r="USL548" s="56"/>
      <c r="USM548" s="59"/>
      <c r="USN548" s="60"/>
      <c r="USO548" s="61"/>
      <c r="USP548" s="83"/>
      <c r="USQ548" s="57"/>
      <c r="USR548" s="56"/>
      <c r="USS548" s="59"/>
      <c r="UST548" s="60"/>
      <c r="USU548" s="61"/>
      <c r="USV548" s="83"/>
      <c r="USW548" s="57"/>
      <c r="USX548" s="56"/>
      <c r="USY548" s="59"/>
      <c r="USZ548" s="60"/>
      <c r="UTA548" s="61"/>
      <c r="UTB548" s="83"/>
      <c r="UTC548" s="57"/>
      <c r="UTD548" s="56"/>
      <c r="UTE548" s="59"/>
      <c r="UTF548" s="60"/>
      <c r="UTG548" s="61"/>
      <c r="UTH548" s="83"/>
      <c r="UTI548" s="57"/>
      <c r="UTJ548" s="56"/>
      <c r="UTK548" s="59"/>
      <c r="UTL548" s="60"/>
      <c r="UTM548" s="61"/>
      <c r="UTN548" s="83"/>
      <c r="UTO548" s="57"/>
      <c r="UTP548" s="56"/>
      <c r="UTQ548" s="59"/>
      <c r="UTR548" s="60"/>
      <c r="UTS548" s="61"/>
      <c r="UTT548" s="83"/>
      <c r="UTU548" s="57"/>
      <c r="UTV548" s="56"/>
      <c r="UTW548" s="59"/>
      <c r="UTX548" s="60"/>
      <c r="UTY548" s="61"/>
      <c r="UTZ548" s="83"/>
      <c r="UUA548" s="57"/>
      <c r="UUB548" s="56"/>
      <c r="UUC548" s="59"/>
      <c r="UUD548" s="60"/>
      <c r="UUE548" s="61"/>
      <c r="UUF548" s="83"/>
      <c r="UUG548" s="57"/>
      <c r="UUH548" s="56"/>
      <c r="UUI548" s="59"/>
      <c r="UUJ548" s="60"/>
      <c r="UUK548" s="61"/>
      <c r="UUL548" s="83"/>
      <c r="UUM548" s="57"/>
      <c r="UUN548" s="56"/>
      <c r="UUO548" s="59"/>
      <c r="UUP548" s="60"/>
      <c r="UUQ548" s="61"/>
      <c r="UUR548" s="83"/>
      <c r="UUS548" s="57"/>
      <c r="UUT548" s="56"/>
      <c r="UUU548" s="59"/>
      <c r="UUV548" s="60"/>
      <c r="UUW548" s="61"/>
      <c r="UUX548" s="83"/>
      <c r="UUY548" s="57"/>
      <c r="UUZ548" s="56"/>
      <c r="UVA548" s="59"/>
      <c r="UVB548" s="60"/>
      <c r="UVC548" s="61"/>
      <c r="UVD548" s="83"/>
      <c r="UVE548" s="57"/>
      <c r="UVF548" s="56"/>
      <c r="UVG548" s="59"/>
      <c r="UVH548" s="60"/>
      <c r="UVI548" s="61"/>
      <c r="UVJ548" s="83"/>
      <c r="UVK548" s="57"/>
      <c r="UVL548" s="56"/>
      <c r="UVM548" s="59"/>
      <c r="UVN548" s="60"/>
      <c r="UVO548" s="61"/>
      <c r="UVP548" s="83"/>
      <c r="UVQ548" s="57"/>
      <c r="UVR548" s="56"/>
      <c r="UVS548" s="59"/>
      <c r="UVT548" s="60"/>
      <c r="UVU548" s="61"/>
      <c r="UVV548" s="83"/>
      <c r="UVW548" s="57"/>
      <c r="UVX548" s="56"/>
      <c r="UVY548" s="59"/>
      <c r="UVZ548" s="60"/>
      <c r="UWA548" s="61"/>
      <c r="UWB548" s="83"/>
      <c r="UWC548" s="57"/>
      <c r="UWD548" s="56"/>
      <c r="UWE548" s="59"/>
      <c r="UWF548" s="60"/>
      <c r="UWG548" s="61"/>
      <c r="UWH548" s="83"/>
      <c r="UWI548" s="57"/>
      <c r="UWJ548" s="56"/>
      <c r="UWK548" s="59"/>
      <c r="UWL548" s="60"/>
      <c r="UWM548" s="61"/>
      <c r="UWN548" s="83"/>
      <c r="UWO548" s="57"/>
      <c r="UWP548" s="56"/>
      <c r="UWQ548" s="59"/>
      <c r="UWR548" s="60"/>
      <c r="UWS548" s="61"/>
      <c r="UWT548" s="83"/>
      <c r="UWU548" s="57"/>
      <c r="UWV548" s="56"/>
      <c r="UWW548" s="59"/>
      <c r="UWX548" s="60"/>
      <c r="UWY548" s="61"/>
      <c r="UWZ548" s="83"/>
      <c r="UXA548" s="57"/>
      <c r="UXB548" s="56"/>
      <c r="UXC548" s="59"/>
      <c r="UXD548" s="60"/>
      <c r="UXE548" s="61"/>
      <c r="UXF548" s="83"/>
      <c r="UXG548" s="57"/>
      <c r="UXH548" s="56"/>
      <c r="UXI548" s="59"/>
      <c r="UXJ548" s="60"/>
      <c r="UXK548" s="61"/>
      <c r="UXL548" s="83"/>
      <c r="UXM548" s="57"/>
      <c r="UXN548" s="56"/>
      <c r="UXO548" s="59"/>
      <c r="UXP548" s="60"/>
      <c r="UXQ548" s="61"/>
      <c r="UXR548" s="83"/>
      <c r="UXS548" s="57"/>
      <c r="UXT548" s="56"/>
      <c r="UXU548" s="59"/>
      <c r="UXV548" s="60"/>
      <c r="UXW548" s="61"/>
      <c r="UXX548" s="83"/>
      <c r="UXY548" s="57"/>
      <c r="UXZ548" s="56"/>
      <c r="UYA548" s="59"/>
      <c r="UYB548" s="60"/>
      <c r="UYC548" s="61"/>
      <c r="UYD548" s="83"/>
      <c r="UYE548" s="57"/>
      <c r="UYF548" s="56"/>
      <c r="UYG548" s="59"/>
      <c r="UYH548" s="60"/>
      <c r="UYI548" s="61"/>
      <c r="UYJ548" s="83"/>
      <c r="UYK548" s="57"/>
      <c r="UYL548" s="56"/>
      <c r="UYM548" s="59"/>
      <c r="UYN548" s="60"/>
      <c r="UYO548" s="61"/>
      <c r="UYP548" s="83"/>
      <c r="UYQ548" s="57"/>
      <c r="UYR548" s="56"/>
      <c r="UYS548" s="59"/>
      <c r="UYT548" s="60"/>
      <c r="UYU548" s="61"/>
      <c r="UYV548" s="83"/>
      <c r="UYW548" s="57"/>
      <c r="UYX548" s="56"/>
      <c r="UYY548" s="59"/>
      <c r="UYZ548" s="60"/>
      <c r="UZA548" s="61"/>
      <c r="UZB548" s="83"/>
      <c r="UZC548" s="57"/>
      <c r="UZD548" s="56"/>
      <c r="UZE548" s="59"/>
      <c r="UZF548" s="60"/>
      <c r="UZG548" s="61"/>
      <c r="UZH548" s="83"/>
      <c r="UZI548" s="57"/>
      <c r="UZJ548" s="56"/>
      <c r="UZK548" s="59"/>
      <c r="UZL548" s="60"/>
      <c r="UZM548" s="61"/>
      <c r="UZN548" s="83"/>
      <c r="UZO548" s="57"/>
      <c r="UZP548" s="56"/>
      <c r="UZQ548" s="59"/>
      <c r="UZR548" s="60"/>
      <c r="UZS548" s="61"/>
      <c r="UZT548" s="83"/>
      <c r="UZU548" s="57"/>
      <c r="UZV548" s="56"/>
      <c r="UZW548" s="59"/>
      <c r="UZX548" s="60"/>
      <c r="UZY548" s="61"/>
      <c r="UZZ548" s="83"/>
      <c r="VAA548" s="57"/>
      <c r="VAB548" s="56"/>
      <c r="VAC548" s="59"/>
      <c r="VAD548" s="60"/>
      <c r="VAE548" s="61"/>
      <c r="VAF548" s="83"/>
      <c r="VAG548" s="57"/>
      <c r="VAH548" s="56"/>
      <c r="VAI548" s="59"/>
      <c r="VAJ548" s="60"/>
      <c r="VAK548" s="61"/>
      <c r="VAL548" s="83"/>
      <c r="VAM548" s="57"/>
      <c r="VAN548" s="56"/>
      <c r="VAO548" s="59"/>
      <c r="VAP548" s="60"/>
      <c r="VAQ548" s="61"/>
      <c r="VAR548" s="83"/>
      <c r="VAS548" s="57"/>
      <c r="VAT548" s="56"/>
      <c r="VAU548" s="59"/>
      <c r="VAV548" s="60"/>
      <c r="VAW548" s="61"/>
      <c r="VAX548" s="83"/>
      <c r="VAY548" s="57"/>
      <c r="VAZ548" s="56"/>
      <c r="VBA548" s="59"/>
      <c r="VBB548" s="60"/>
      <c r="VBC548" s="61"/>
      <c r="VBD548" s="83"/>
      <c r="VBE548" s="57"/>
      <c r="VBF548" s="56"/>
      <c r="VBG548" s="59"/>
      <c r="VBH548" s="60"/>
      <c r="VBI548" s="61"/>
      <c r="VBJ548" s="83"/>
      <c r="VBK548" s="57"/>
      <c r="VBL548" s="56"/>
      <c r="VBM548" s="59"/>
      <c r="VBN548" s="60"/>
      <c r="VBO548" s="61"/>
      <c r="VBP548" s="83"/>
      <c r="VBQ548" s="57"/>
      <c r="VBR548" s="56"/>
      <c r="VBS548" s="59"/>
      <c r="VBT548" s="60"/>
      <c r="VBU548" s="61"/>
      <c r="VBV548" s="83"/>
      <c r="VBW548" s="57"/>
      <c r="VBX548" s="56"/>
      <c r="VBY548" s="59"/>
      <c r="VBZ548" s="60"/>
      <c r="VCA548" s="61"/>
      <c r="VCB548" s="83"/>
      <c r="VCC548" s="57"/>
      <c r="VCD548" s="56"/>
      <c r="VCE548" s="59"/>
      <c r="VCF548" s="60"/>
      <c r="VCG548" s="61"/>
      <c r="VCH548" s="83"/>
      <c r="VCI548" s="57"/>
      <c r="VCJ548" s="56"/>
      <c r="VCK548" s="59"/>
      <c r="VCL548" s="60"/>
      <c r="VCM548" s="61"/>
      <c r="VCN548" s="83"/>
      <c r="VCO548" s="57"/>
      <c r="VCP548" s="56"/>
      <c r="VCQ548" s="59"/>
      <c r="VCR548" s="60"/>
      <c r="VCS548" s="61"/>
      <c r="VCT548" s="83"/>
      <c r="VCU548" s="57"/>
      <c r="VCV548" s="56"/>
      <c r="VCW548" s="59"/>
      <c r="VCX548" s="60"/>
      <c r="VCY548" s="61"/>
      <c r="VCZ548" s="83"/>
      <c r="VDA548" s="57"/>
      <c r="VDB548" s="56"/>
      <c r="VDC548" s="59"/>
      <c r="VDD548" s="60"/>
      <c r="VDE548" s="61"/>
      <c r="VDF548" s="83"/>
      <c r="VDG548" s="57"/>
      <c r="VDH548" s="56"/>
      <c r="VDI548" s="59"/>
      <c r="VDJ548" s="60"/>
      <c r="VDK548" s="61"/>
      <c r="VDL548" s="83"/>
      <c r="VDM548" s="57"/>
      <c r="VDN548" s="56"/>
      <c r="VDO548" s="59"/>
      <c r="VDP548" s="60"/>
      <c r="VDQ548" s="61"/>
      <c r="VDR548" s="83"/>
      <c r="VDS548" s="57"/>
      <c r="VDT548" s="56"/>
      <c r="VDU548" s="59"/>
      <c r="VDV548" s="60"/>
      <c r="VDW548" s="61"/>
      <c r="VDX548" s="83"/>
      <c r="VDY548" s="57"/>
      <c r="VDZ548" s="56"/>
      <c r="VEA548" s="59"/>
      <c r="VEB548" s="60"/>
      <c r="VEC548" s="61"/>
      <c r="VED548" s="83"/>
      <c r="VEE548" s="57"/>
      <c r="VEF548" s="56"/>
      <c r="VEG548" s="59"/>
      <c r="VEH548" s="60"/>
      <c r="VEI548" s="61"/>
      <c r="VEJ548" s="83"/>
      <c r="VEK548" s="57"/>
      <c r="VEL548" s="56"/>
      <c r="VEM548" s="59"/>
      <c r="VEN548" s="60"/>
      <c r="VEO548" s="61"/>
      <c r="VEP548" s="83"/>
      <c r="VEQ548" s="57"/>
      <c r="VER548" s="56"/>
      <c r="VES548" s="59"/>
      <c r="VET548" s="60"/>
      <c r="VEU548" s="61"/>
      <c r="VEV548" s="83"/>
      <c r="VEW548" s="57"/>
      <c r="VEX548" s="56"/>
      <c r="VEY548" s="59"/>
      <c r="VEZ548" s="60"/>
      <c r="VFA548" s="61"/>
      <c r="VFB548" s="83"/>
      <c r="VFC548" s="57"/>
      <c r="VFD548" s="56"/>
      <c r="VFE548" s="59"/>
      <c r="VFF548" s="60"/>
      <c r="VFG548" s="61"/>
      <c r="VFH548" s="83"/>
      <c r="VFI548" s="57"/>
      <c r="VFJ548" s="56"/>
      <c r="VFK548" s="59"/>
      <c r="VFL548" s="60"/>
      <c r="VFM548" s="61"/>
      <c r="VFN548" s="83"/>
      <c r="VFO548" s="57"/>
      <c r="VFP548" s="56"/>
      <c r="VFQ548" s="59"/>
      <c r="VFR548" s="60"/>
      <c r="VFS548" s="61"/>
      <c r="VFT548" s="83"/>
      <c r="VFU548" s="57"/>
      <c r="VFV548" s="56"/>
      <c r="VFW548" s="59"/>
      <c r="VFX548" s="60"/>
      <c r="VFY548" s="61"/>
      <c r="VFZ548" s="83"/>
      <c r="VGA548" s="57"/>
      <c r="VGB548" s="56"/>
      <c r="VGC548" s="59"/>
      <c r="VGD548" s="60"/>
      <c r="VGE548" s="61"/>
      <c r="VGF548" s="83"/>
      <c r="VGG548" s="57"/>
      <c r="VGH548" s="56"/>
      <c r="VGI548" s="59"/>
      <c r="VGJ548" s="60"/>
      <c r="VGK548" s="61"/>
      <c r="VGL548" s="83"/>
      <c r="VGM548" s="57"/>
      <c r="VGN548" s="56"/>
      <c r="VGO548" s="59"/>
      <c r="VGP548" s="60"/>
      <c r="VGQ548" s="61"/>
      <c r="VGR548" s="83"/>
      <c r="VGS548" s="57"/>
      <c r="VGT548" s="56"/>
      <c r="VGU548" s="59"/>
      <c r="VGV548" s="60"/>
      <c r="VGW548" s="61"/>
      <c r="VGX548" s="83"/>
      <c r="VGY548" s="57"/>
      <c r="VGZ548" s="56"/>
      <c r="VHA548" s="59"/>
      <c r="VHB548" s="60"/>
      <c r="VHC548" s="61"/>
      <c r="VHD548" s="83"/>
      <c r="VHE548" s="57"/>
      <c r="VHF548" s="56"/>
      <c r="VHG548" s="59"/>
      <c r="VHH548" s="60"/>
      <c r="VHI548" s="61"/>
      <c r="VHJ548" s="83"/>
      <c r="VHK548" s="57"/>
      <c r="VHL548" s="56"/>
      <c r="VHM548" s="59"/>
      <c r="VHN548" s="60"/>
      <c r="VHO548" s="61"/>
      <c r="VHP548" s="83"/>
      <c r="VHQ548" s="57"/>
      <c r="VHR548" s="56"/>
      <c r="VHS548" s="59"/>
      <c r="VHT548" s="60"/>
      <c r="VHU548" s="61"/>
      <c r="VHV548" s="83"/>
      <c r="VHW548" s="57"/>
      <c r="VHX548" s="56"/>
      <c r="VHY548" s="59"/>
      <c r="VHZ548" s="60"/>
      <c r="VIA548" s="61"/>
      <c r="VIB548" s="83"/>
      <c r="VIC548" s="57"/>
      <c r="VID548" s="56"/>
      <c r="VIE548" s="59"/>
      <c r="VIF548" s="60"/>
      <c r="VIG548" s="61"/>
      <c r="VIH548" s="83"/>
      <c r="VII548" s="57"/>
      <c r="VIJ548" s="56"/>
      <c r="VIK548" s="59"/>
      <c r="VIL548" s="60"/>
      <c r="VIM548" s="61"/>
      <c r="VIN548" s="83"/>
      <c r="VIO548" s="57"/>
      <c r="VIP548" s="56"/>
      <c r="VIQ548" s="59"/>
      <c r="VIR548" s="60"/>
      <c r="VIS548" s="61"/>
      <c r="VIT548" s="83"/>
      <c r="VIU548" s="57"/>
      <c r="VIV548" s="56"/>
      <c r="VIW548" s="59"/>
      <c r="VIX548" s="60"/>
      <c r="VIY548" s="61"/>
      <c r="VIZ548" s="83"/>
      <c r="VJA548" s="57"/>
      <c r="VJB548" s="56"/>
      <c r="VJC548" s="59"/>
      <c r="VJD548" s="60"/>
      <c r="VJE548" s="61"/>
      <c r="VJF548" s="83"/>
      <c r="VJG548" s="57"/>
      <c r="VJH548" s="56"/>
      <c r="VJI548" s="59"/>
      <c r="VJJ548" s="60"/>
      <c r="VJK548" s="61"/>
      <c r="VJL548" s="83"/>
      <c r="VJM548" s="57"/>
      <c r="VJN548" s="56"/>
      <c r="VJO548" s="59"/>
      <c r="VJP548" s="60"/>
      <c r="VJQ548" s="61"/>
      <c r="VJR548" s="83"/>
      <c r="VJS548" s="57"/>
      <c r="VJT548" s="56"/>
      <c r="VJU548" s="59"/>
      <c r="VJV548" s="60"/>
      <c r="VJW548" s="61"/>
      <c r="VJX548" s="83"/>
      <c r="VJY548" s="57"/>
      <c r="VJZ548" s="56"/>
      <c r="VKA548" s="59"/>
      <c r="VKB548" s="60"/>
      <c r="VKC548" s="61"/>
      <c r="VKD548" s="83"/>
      <c r="VKE548" s="57"/>
      <c r="VKF548" s="56"/>
      <c r="VKG548" s="59"/>
      <c r="VKH548" s="60"/>
      <c r="VKI548" s="61"/>
      <c r="VKJ548" s="83"/>
      <c r="VKK548" s="57"/>
      <c r="VKL548" s="56"/>
      <c r="VKM548" s="59"/>
      <c r="VKN548" s="60"/>
      <c r="VKO548" s="61"/>
      <c r="VKP548" s="83"/>
      <c r="VKQ548" s="57"/>
      <c r="VKR548" s="56"/>
      <c r="VKS548" s="59"/>
      <c r="VKT548" s="60"/>
      <c r="VKU548" s="61"/>
      <c r="VKV548" s="83"/>
      <c r="VKW548" s="57"/>
      <c r="VKX548" s="56"/>
      <c r="VKY548" s="59"/>
      <c r="VKZ548" s="60"/>
      <c r="VLA548" s="61"/>
      <c r="VLB548" s="83"/>
      <c r="VLC548" s="57"/>
      <c r="VLD548" s="56"/>
      <c r="VLE548" s="59"/>
      <c r="VLF548" s="60"/>
      <c r="VLG548" s="61"/>
      <c r="VLH548" s="83"/>
      <c r="VLI548" s="57"/>
      <c r="VLJ548" s="56"/>
      <c r="VLK548" s="59"/>
      <c r="VLL548" s="60"/>
      <c r="VLM548" s="61"/>
      <c r="VLN548" s="83"/>
      <c r="VLO548" s="57"/>
      <c r="VLP548" s="56"/>
      <c r="VLQ548" s="59"/>
      <c r="VLR548" s="60"/>
      <c r="VLS548" s="61"/>
      <c r="VLT548" s="83"/>
      <c r="VLU548" s="57"/>
      <c r="VLV548" s="56"/>
      <c r="VLW548" s="59"/>
      <c r="VLX548" s="60"/>
      <c r="VLY548" s="61"/>
      <c r="VLZ548" s="83"/>
      <c r="VMA548" s="57"/>
      <c r="VMB548" s="56"/>
      <c r="VMC548" s="59"/>
      <c r="VMD548" s="60"/>
      <c r="VME548" s="61"/>
      <c r="VMF548" s="83"/>
      <c r="VMG548" s="57"/>
      <c r="VMH548" s="56"/>
      <c r="VMI548" s="59"/>
      <c r="VMJ548" s="60"/>
      <c r="VMK548" s="61"/>
      <c r="VML548" s="83"/>
      <c r="VMM548" s="57"/>
      <c r="VMN548" s="56"/>
      <c r="VMO548" s="59"/>
      <c r="VMP548" s="60"/>
      <c r="VMQ548" s="61"/>
      <c r="VMR548" s="83"/>
      <c r="VMS548" s="57"/>
      <c r="VMT548" s="56"/>
      <c r="VMU548" s="59"/>
      <c r="VMV548" s="60"/>
      <c r="VMW548" s="61"/>
      <c r="VMX548" s="83"/>
      <c r="VMY548" s="57"/>
      <c r="VMZ548" s="56"/>
      <c r="VNA548" s="59"/>
      <c r="VNB548" s="60"/>
      <c r="VNC548" s="61"/>
      <c r="VND548" s="83"/>
      <c r="VNE548" s="57"/>
      <c r="VNF548" s="56"/>
      <c r="VNG548" s="59"/>
      <c r="VNH548" s="60"/>
      <c r="VNI548" s="61"/>
      <c r="VNJ548" s="83"/>
      <c r="VNK548" s="57"/>
      <c r="VNL548" s="56"/>
      <c r="VNM548" s="59"/>
      <c r="VNN548" s="60"/>
      <c r="VNO548" s="61"/>
      <c r="VNP548" s="83"/>
      <c r="VNQ548" s="57"/>
      <c r="VNR548" s="56"/>
      <c r="VNS548" s="59"/>
      <c r="VNT548" s="60"/>
      <c r="VNU548" s="61"/>
      <c r="VNV548" s="83"/>
      <c r="VNW548" s="57"/>
      <c r="VNX548" s="56"/>
      <c r="VNY548" s="59"/>
      <c r="VNZ548" s="60"/>
      <c r="VOA548" s="61"/>
      <c r="VOB548" s="83"/>
      <c r="VOC548" s="57"/>
      <c r="VOD548" s="56"/>
      <c r="VOE548" s="59"/>
      <c r="VOF548" s="60"/>
      <c r="VOG548" s="61"/>
      <c r="VOH548" s="83"/>
      <c r="VOI548" s="57"/>
      <c r="VOJ548" s="56"/>
      <c r="VOK548" s="59"/>
      <c r="VOL548" s="60"/>
      <c r="VOM548" s="61"/>
      <c r="VON548" s="83"/>
      <c r="VOO548" s="57"/>
      <c r="VOP548" s="56"/>
      <c r="VOQ548" s="59"/>
      <c r="VOR548" s="60"/>
      <c r="VOS548" s="61"/>
      <c r="VOT548" s="83"/>
      <c r="VOU548" s="57"/>
      <c r="VOV548" s="56"/>
      <c r="VOW548" s="59"/>
      <c r="VOX548" s="60"/>
      <c r="VOY548" s="61"/>
      <c r="VOZ548" s="83"/>
      <c r="VPA548" s="57"/>
      <c r="VPB548" s="56"/>
      <c r="VPC548" s="59"/>
      <c r="VPD548" s="60"/>
      <c r="VPE548" s="61"/>
      <c r="VPF548" s="83"/>
      <c r="VPG548" s="57"/>
      <c r="VPH548" s="56"/>
      <c r="VPI548" s="59"/>
      <c r="VPJ548" s="60"/>
      <c r="VPK548" s="61"/>
      <c r="VPL548" s="83"/>
      <c r="VPM548" s="57"/>
      <c r="VPN548" s="56"/>
      <c r="VPO548" s="59"/>
      <c r="VPP548" s="60"/>
      <c r="VPQ548" s="61"/>
      <c r="VPR548" s="83"/>
      <c r="VPS548" s="57"/>
      <c r="VPT548" s="56"/>
      <c r="VPU548" s="59"/>
      <c r="VPV548" s="60"/>
      <c r="VPW548" s="61"/>
      <c r="VPX548" s="83"/>
      <c r="VPY548" s="57"/>
      <c r="VPZ548" s="56"/>
      <c r="VQA548" s="59"/>
      <c r="VQB548" s="60"/>
      <c r="VQC548" s="61"/>
      <c r="VQD548" s="83"/>
      <c r="VQE548" s="57"/>
      <c r="VQF548" s="56"/>
      <c r="VQG548" s="59"/>
      <c r="VQH548" s="60"/>
      <c r="VQI548" s="61"/>
      <c r="VQJ548" s="83"/>
      <c r="VQK548" s="57"/>
      <c r="VQL548" s="56"/>
      <c r="VQM548" s="59"/>
      <c r="VQN548" s="60"/>
      <c r="VQO548" s="61"/>
      <c r="VQP548" s="83"/>
      <c r="VQQ548" s="57"/>
      <c r="VQR548" s="56"/>
      <c r="VQS548" s="59"/>
      <c r="VQT548" s="60"/>
      <c r="VQU548" s="61"/>
      <c r="VQV548" s="83"/>
      <c r="VQW548" s="57"/>
      <c r="VQX548" s="56"/>
      <c r="VQY548" s="59"/>
      <c r="VQZ548" s="60"/>
      <c r="VRA548" s="61"/>
      <c r="VRB548" s="83"/>
      <c r="VRC548" s="57"/>
      <c r="VRD548" s="56"/>
      <c r="VRE548" s="59"/>
      <c r="VRF548" s="60"/>
      <c r="VRG548" s="61"/>
      <c r="VRH548" s="83"/>
      <c r="VRI548" s="57"/>
      <c r="VRJ548" s="56"/>
      <c r="VRK548" s="59"/>
      <c r="VRL548" s="60"/>
      <c r="VRM548" s="61"/>
      <c r="VRN548" s="83"/>
      <c r="VRO548" s="57"/>
      <c r="VRP548" s="56"/>
      <c r="VRQ548" s="59"/>
      <c r="VRR548" s="60"/>
      <c r="VRS548" s="61"/>
      <c r="VRT548" s="83"/>
      <c r="VRU548" s="57"/>
      <c r="VRV548" s="56"/>
      <c r="VRW548" s="59"/>
      <c r="VRX548" s="60"/>
      <c r="VRY548" s="61"/>
      <c r="VRZ548" s="83"/>
      <c r="VSA548" s="57"/>
      <c r="VSB548" s="56"/>
      <c r="VSC548" s="59"/>
      <c r="VSD548" s="60"/>
      <c r="VSE548" s="61"/>
      <c r="VSF548" s="83"/>
      <c r="VSG548" s="57"/>
      <c r="VSH548" s="56"/>
      <c r="VSI548" s="59"/>
      <c r="VSJ548" s="60"/>
      <c r="VSK548" s="61"/>
      <c r="VSL548" s="83"/>
      <c r="VSM548" s="57"/>
      <c r="VSN548" s="56"/>
      <c r="VSO548" s="59"/>
      <c r="VSP548" s="60"/>
      <c r="VSQ548" s="61"/>
      <c r="VSR548" s="83"/>
      <c r="VSS548" s="57"/>
      <c r="VST548" s="56"/>
      <c r="VSU548" s="59"/>
      <c r="VSV548" s="60"/>
      <c r="VSW548" s="61"/>
      <c r="VSX548" s="83"/>
      <c r="VSY548" s="57"/>
      <c r="VSZ548" s="56"/>
      <c r="VTA548" s="59"/>
      <c r="VTB548" s="60"/>
      <c r="VTC548" s="61"/>
      <c r="VTD548" s="83"/>
      <c r="VTE548" s="57"/>
      <c r="VTF548" s="56"/>
      <c r="VTG548" s="59"/>
      <c r="VTH548" s="60"/>
      <c r="VTI548" s="61"/>
      <c r="VTJ548" s="83"/>
      <c r="VTK548" s="57"/>
      <c r="VTL548" s="56"/>
      <c r="VTM548" s="59"/>
      <c r="VTN548" s="60"/>
      <c r="VTO548" s="61"/>
      <c r="VTP548" s="83"/>
      <c r="VTQ548" s="57"/>
      <c r="VTR548" s="56"/>
      <c r="VTS548" s="59"/>
      <c r="VTT548" s="60"/>
      <c r="VTU548" s="61"/>
      <c r="VTV548" s="83"/>
      <c r="VTW548" s="57"/>
      <c r="VTX548" s="56"/>
      <c r="VTY548" s="59"/>
      <c r="VTZ548" s="60"/>
      <c r="VUA548" s="61"/>
      <c r="VUB548" s="83"/>
      <c r="VUC548" s="57"/>
      <c r="VUD548" s="56"/>
      <c r="VUE548" s="59"/>
      <c r="VUF548" s="60"/>
      <c r="VUG548" s="61"/>
      <c r="VUH548" s="83"/>
      <c r="VUI548" s="57"/>
      <c r="VUJ548" s="56"/>
      <c r="VUK548" s="59"/>
      <c r="VUL548" s="60"/>
      <c r="VUM548" s="61"/>
      <c r="VUN548" s="83"/>
      <c r="VUO548" s="57"/>
      <c r="VUP548" s="56"/>
      <c r="VUQ548" s="59"/>
      <c r="VUR548" s="60"/>
      <c r="VUS548" s="61"/>
      <c r="VUT548" s="83"/>
      <c r="VUU548" s="57"/>
      <c r="VUV548" s="56"/>
      <c r="VUW548" s="59"/>
      <c r="VUX548" s="60"/>
      <c r="VUY548" s="61"/>
      <c r="VUZ548" s="83"/>
      <c r="VVA548" s="57"/>
      <c r="VVB548" s="56"/>
      <c r="VVC548" s="59"/>
      <c r="VVD548" s="60"/>
      <c r="VVE548" s="61"/>
      <c r="VVF548" s="83"/>
      <c r="VVG548" s="57"/>
      <c r="VVH548" s="56"/>
      <c r="VVI548" s="59"/>
      <c r="VVJ548" s="60"/>
      <c r="VVK548" s="61"/>
      <c r="VVL548" s="83"/>
      <c r="VVM548" s="57"/>
      <c r="VVN548" s="56"/>
      <c r="VVO548" s="59"/>
      <c r="VVP548" s="60"/>
      <c r="VVQ548" s="61"/>
      <c r="VVR548" s="83"/>
      <c r="VVS548" s="57"/>
      <c r="VVT548" s="56"/>
      <c r="VVU548" s="59"/>
      <c r="VVV548" s="60"/>
      <c r="VVW548" s="61"/>
      <c r="VVX548" s="83"/>
      <c r="VVY548" s="57"/>
      <c r="VVZ548" s="56"/>
      <c r="VWA548" s="59"/>
      <c r="VWB548" s="60"/>
      <c r="VWC548" s="61"/>
      <c r="VWD548" s="83"/>
      <c r="VWE548" s="57"/>
      <c r="VWF548" s="56"/>
      <c r="VWG548" s="59"/>
      <c r="VWH548" s="60"/>
      <c r="VWI548" s="61"/>
      <c r="VWJ548" s="83"/>
      <c r="VWK548" s="57"/>
      <c r="VWL548" s="56"/>
      <c r="VWM548" s="59"/>
      <c r="VWN548" s="60"/>
      <c r="VWO548" s="61"/>
      <c r="VWP548" s="83"/>
      <c r="VWQ548" s="57"/>
      <c r="VWR548" s="56"/>
      <c r="VWS548" s="59"/>
      <c r="VWT548" s="60"/>
      <c r="VWU548" s="61"/>
      <c r="VWV548" s="83"/>
      <c r="VWW548" s="57"/>
      <c r="VWX548" s="56"/>
      <c r="VWY548" s="59"/>
      <c r="VWZ548" s="60"/>
      <c r="VXA548" s="61"/>
      <c r="VXB548" s="83"/>
      <c r="VXC548" s="57"/>
      <c r="VXD548" s="56"/>
      <c r="VXE548" s="59"/>
      <c r="VXF548" s="60"/>
      <c r="VXG548" s="61"/>
      <c r="VXH548" s="83"/>
      <c r="VXI548" s="57"/>
      <c r="VXJ548" s="56"/>
      <c r="VXK548" s="59"/>
      <c r="VXL548" s="60"/>
      <c r="VXM548" s="61"/>
      <c r="VXN548" s="83"/>
      <c r="VXO548" s="57"/>
      <c r="VXP548" s="56"/>
      <c r="VXQ548" s="59"/>
      <c r="VXR548" s="60"/>
      <c r="VXS548" s="61"/>
      <c r="VXT548" s="83"/>
      <c r="VXU548" s="57"/>
      <c r="VXV548" s="56"/>
      <c r="VXW548" s="59"/>
      <c r="VXX548" s="60"/>
      <c r="VXY548" s="61"/>
      <c r="VXZ548" s="83"/>
      <c r="VYA548" s="57"/>
      <c r="VYB548" s="56"/>
      <c r="VYC548" s="59"/>
      <c r="VYD548" s="60"/>
      <c r="VYE548" s="61"/>
      <c r="VYF548" s="83"/>
      <c r="VYG548" s="57"/>
      <c r="VYH548" s="56"/>
      <c r="VYI548" s="59"/>
      <c r="VYJ548" s="60"/>
      <c r="VYK548" s="61"/>
      <c r="VYL548" s="83"/>
      <c r="VYM548" s="57"/>
      <c r="VYN548" s="56"/>
      <c r="VYO548" s="59"/>
      <c r="VYP548" s="60"/>
      <c r="VYQ548" s="61"/>
      <c r="VYR548" s="83"/>
      <c r="VYS548" s="57"/>
      <c r="VYT548" s="56"/>
      <c r="VYU548" s="59"/>
      <c r="VYV548" s="60"/>
      <c r="VYW548" s="61"/>
      <c r="VYX548" s="83"/>
      <c r="VYY548" s="57"/>
      <c r="VYZ548" s="56"/>
      <c r="VZA548" s="59"/>
      <c r="VZB548" s="60"/>
      <c r="VZC548" s="61"/>
      <c r="VZD548" s="83"/>
      <c r="VZE548" s="57"/>
      <c r="VZF548" s="56"/>
      <c r="VZG548" s="59"/>
      <c r="VZH548" s="60"/>
      <c r="VZI548" s="61"/>
      <c r="VZJ548" s="83"/>
      <c r="VZK548" s="57"/>
      <c r="VZL548" s="56"/>
      <c r="VZM548" s="59"/>
      <c r="VZN548" s="60"/>
      <c r="VZO548" s="61"/>
      <c r="VZP548" s="83"/>
      <c r="VZQ548" s="57"/>
      <c r="VZR548" s="56"/>
      <c r="VZS548" s="59"/>
      <c r="VZT548" s="60"/>
      <c r="VZU548" s="61"/>
      <c r="VZV548" s="83"/>
      <c r="VZW548" s="57"/>
      <c r="VZX548" s="56"/>
      <c r="VZY548" s="59"/>
      <c r="VZZ548" s="60"/>
      <c r="WAA548" s="61"/>
      <c r="WAB548" s="83"/>
      <c r="WAC548" s="57"/>
      <c r="WAD548" s="56"/>
      <c r="WAE548" s="59"/>
      <c r="WAF548" s="60"/>
      <c r="WAG548" s="61"/>
      <c r="WAH548" s="83"/>
      <c r="WAI548" s="57"/>
      <c r="WAJ548" s="56"/>
      <c r="WAK548" s="59"/>
      <c r="WAL548" s="60"/>
      <c r="WAM548" s="61"/>
      <c r="WAN548" s="83"/>
      <c r="WAO548" s="57"/>
      <c r="WAP548" s="56"/>
      <c r="WAQ548" s="59"/>
      <c r="WAR548" s="60"/>
      <c r="WAS548" s="61"/>
      <c r="WAT548" s="83"/>
      <c r="WAU548" s="57"/>
      <c r="WAV548" s="56"/>
      <c r="WAW548" s="59"/>
      <c r="WAX548" s="60"/>
      <c r="WAY548" s="61"/>
      <c r="WAZ548" s="83"/>
      <c r="WBA548" s="57"/>
      <c r="WBB548" s="56"/>
      <c r="WBC548" s="59"/>
      <c r="WBD548" s="60"/>
      <c r="WBE548" s="61"/>
      <c r="WBF548" s="83"/>
      <c r="WBG548" s="57"/>
      <c r="WBH548" s="56"/>
      <c r="WBI548" s="59"/>
      <c r="WBJ548" s="60"/>
      <c r="WBK548" s="61"/>
      <c r="WBL548" s="83"/>
      <c r="WBM548" s="57"/>
      <c r="WBN548" s="56"/>
      <c r="WBO548" s="59"/>
      <c r="WBP548" s="60"/>
      <c r="WBQ548" s="61"/>
      <c r="WBR548" s="83"/>
      <c r="WBS548" s="57"/>
      <c r="WBT548" s="56"/>
      <c r="WBU548" s="59"/>
      <c r="WBV548" s="60"/>
      <c r="WBW548" s="61"/>
      <c r="WBX548" s="83"/>
      <c r="WBY548" s="57"/>
      <c r="WBZ548" s="56"/>
      <c r="WCA548" s="59"/>
      <c r="WCB548" s="60"/>
      <c r="WCC548" s="61"/>
      <c r="WCD548" s="83"/>
      <c r="WCE548" s="57"/>
      <c r="WCF548" s="56"/>
      <c r="WCG548" s="59"/>
      <c r="WCH548" s="60"/>
      <c r="WCI548" s="61"/>
      <c r="WCJ548" s="83"/>
      <c r="WCK548" s="57"/>
      <c r="WCL548" s="56"/>
      <c r="WCM548" s="59"/>
      <c r="WCN548" s="60"/>
      <c r="WCO548" s="61"/>
      <c r="WCP548" s="83"/>
      <c r="WCQ548" s="57"/>
      <c r="WCR548" s="56"/>
      <c r="WCS548" s="59"/>
      <c r="WCT548" s="60"/>
      <c r="WCU548" s="61"/>
      <c r="WCV548" s="83"/>
      <c r="WCW548" s="57"/>
      <c r="WCX548" s="56"/>
      <c r="WCY548" s="59"/>
      <c r="WCZ548" s="60"/>
      <c r="WDA548" s="61"/>
      <c r="WDB548" s="83"/>
      <c r="WDC548" s="57"/>
      <c r="WDD548" s="56"/>
      <c r="WDE548" s="59"/>
      <c r="WDF548" s="60"/>
      <c r="WDG548" s="61"/>
      <c r="WDH548" s="83"/>
      <c r="WDI548" s="57"/>
      <c r="WDJ548" s="56"/>
      <c r="WDK548" s="59"/>
      <c r="WDL548" s="60"/>
      <c r="WDM548" s="61"/>
      <c r="WDN548" s="83"/>
      <c r="WDO548" s="57"/>
      <c r="WDP548" s="56"/>
      <c r="WDQ548" s="59"/>
      <c r="WDR548" s="60"/>
      <c r="WDS548" s="61"/>
      <c r="WDT548" s="83"/>
      <c r="WDU548" s="57"/>
      <c r="WDV548" s="56"/>
      <c r="WDW548" s="59"/>
      <c r="WDX548" s="60"/>
      <c r="WDY548" s="61"/>
      <c r="WDZ548" s="83"/>
      <c r="WEA548" s="57"/>
      <c r="WEB548" s="56"/>
      <c r="WEC548" s="59"/>
      <c r="WED548" s="60"/>
      <c r="WEE548" s="61"/>
      <c r="WEF548" s="83"/>
      <c r="WEG548" s="57"/>
      <c r="WEH548" s="56"/>
      <c r="WEI548" s="59"/>
      <c r="WEJ548" s="60"/>
      <c r="WEK548" s="61"/>
      <c r="WEL548" s="83"/>
      <c r="WEM548" s="57"/>
      <c r="WEN548" s="56"/>
      <c r="WEO548" s="59"/>
      <c r="WEP548" s="60"/>
      <c r="WEQ548" s="61"/>
      <c r="WER548" s="83"/>
      <c r="WES548" s="57"/>
      <c r="WET548" s="56"/>
      <c r="WEU548" s="59"/>
      <c r="WEV548" s="60"/>
      <c r="WEW548" s="61"/>
      <c r="WEX548" s="83"/>
      <c r="WEY548" s="57"/>
      <c r="WEZ548" s="56"/>
      <c r="WFA548" s="59"/>
      <c r="WFB548" s="60"/>
      <c r="WFC548" s="61"/>
      <c r="WFD548" s="83"/>
      <c r="WFE548" s="57"/>
      <c r="WFF548" s="56"/>
      <c r="WFG548" s="59"/>
      <c r="WFH548" s="60"/>
      <c r="WFI548" s="61"/>
      <c r="WFJ548" s="83"/>
      <c r="WFK548" s="57"/>
      <c r="WFL548" s="56"/>
      <c r="WFM548" s="59"/>
      <c r="WFN548" s="60"/>
      <c r="WFO548" s="61"/>
      <c r="WFP548" s="83"/>
      <c r="WFQ548" s="57"/>
      <c r="WFR548" s="56"/>
      <c r="WFS548" s="59"/>
      <c r="WFT548" s="60"/>
      <c r="WFU548" s="61"/>
      <c r="WFV548" s="83"/>
      <c r="WFW548" s="57"/>
      <c r="WFX548" s="56"/>
      <c r="WFY548" s="59"/>
      <c r="WFZ548" s="60"/>
      <c r="WGA548" s="61"/>
      <c r="WGB548" s="83"/>
      <c r="WGC548" s="57"/>
      <c r="WGD548" s="56"/>
      <c r="WGE548" s="59"/>
      <c r="WGF548" s="60"/>
      <c r="WGG548" s="61"/>
      <c r="WGH548" s="83"/>
      <c r="WGI548" s="57"/>
      <c r="WGJ548" s="56"/>
      <c r="WGK548" s="59"/>
      <c r="WGL548" s="60"/>
      <c r="WGM548" s="61"/>
      <c r="WGN548" s="83"/>
      <c r="WGO548" s="57"/>
      <c r="WGP548" s="56"/>
      <c r="WGQ548" s="59"/>
      <c r="WGR548" s="60"/>
      <c r="WGS548" s="61"/>
      <c r="WGT548" s="83"/>
      <c r="WGU548" s="57"/>
      <c r="WGV548" s="56"/>
      <c r="WGW548" s="59"/>
      <c r="WGX548" s="60"/>
      <c r="WGY548" s="61"/>
      <c r="WGZ548" s="83"/>
      <c r="WHA548" s="57"/>
      <c r="WHB548" s="56"/>
      <c r="WHC548" s="59"/>
      <c r="WHD548" s="60"/>
      <c r="WHE548" s="61"/>
      <c r="WHF548" s="83"/>
      <c r="WHG548" s="57"/>
      <c r="WHH548" s="56"/>
      <c r="WHI548" s="59"/>
      <c r="WHJ548" s="60"/>
      <c r="WHK548" s="61"/>
      <c r="WHL548" s="83"/>
      <c r="WHM548" s="57"/>
      <c r="WHN548" s="56"/>
      <c r="WHO548" s="59"/>
      <c r="WHP548" s="60"/>
      <c r="WHQ548" s="61"/>
      <c r="WHR548" s="83"/>
      <c r="WHS548" s="57"/>
      <c r="WHT548" s="56"/>
      <c r="WHU548" s="59"/>
      <c r="WHV548" s="60"/>
      <c r="WHW548" s="61"/>
      <c r="WHX548" s="83"/>
      <c r="WHY548" s="57"/>
      <c r="WHZ548" s="56"/>
      <c r="WIA548" s="59"/>
      <c r="WIB548" s="60"/>
      <c r="WIC548" s="61"/>
      <c r="WID548" s="83"/>
      <c r="WIE548" s="57"/>
      <c r="WIF548" s="56"/>
      <c r="WIG548" s="59"/>
      <c r="WIH548" s="60"/>
      <c r="WII548" s="61"/>
      <c r="WIJ548" s="83"/>
      <c r="WIK548" s="57"/>
      <c r="WIL548" s="56"/>
      <c r="WIM548" s="59"/>
      <c r="WIN548" s="60"/>
      <c r="WIO548" s="61"/>
      <c r="WIP548" s="83"/>
      <c r="WIQ548" s="57"/>
      <c r="WIR548" s="56"/>
      <c r="WIS548" s="59"/>
      <c r="WIT548" s="60"/>
      <c r="WIU548" s="61"/>
      <c r="WIV548" s="83"/>
      <c r="WIW548" s="57"/>
      <c r="WIX548" s="56"/>
      <c r="WIY548" s="59"/>
      <c r="WIZ548" s="60"/>
      <c r="WJA548" s="61"/>
      <c r="WJB548" s="83"/>
      <c r="WJC548" s="57"/>
      <c r="WJD548" s="56"/>
      <c r="WJE548" s="59"/>
      <c r="WJF548" s="60"/>
      <c r="WJG548" s="61"/>
      <c r="WJH548" s="83"/>
      <c r="WJI548" s="57"/>
      <c r="WJJ548" s="56"/>
      <c r="WJK548" s="59"/>
      <c r="WJL548" s="60"/>
      <c r="WJM548" s="61"/>
      <c r="WJN548" s="83"/>
      <c r="WJO548" s="57"/>
      <c r="WJP548" s="56"/>
      <c r="WJQ548" s="59"/>
      <c r="WJR548" s="60"/>
      <c r="WJS548" s="61"/>
      <c r="WJT548" s="83"/>
      <c r="WJU548" s="57"/>
      <c r="WJV548" s="56"/>
      <c r="WJW548" s="59"/>
      <c r="WJX548" s="60"/>
      <c r="WJY548" s="61"/>
      <c r="WJZ548" s="83"/>
      <c r="WKA548" s="57"/>
      <c r="WKB548" s="56"/>
      <c r="WKC548" s="59"/>
      <c r="WKD548" s="60"/>
      <c r="WKE548" s="61"/>
      <c r="WKF548" s="83"/>
      <c r="WKG548" s="57"/>
      <c r="WKH548" s="56"/>
      <c r="WKI548" s="59"/>
      <c r="WKJ548" s="60"/>
      <c r="WKK548" s="61"/>
      <c r="WKL548" s="83"/>
      <c r="WKM548" s="57"/>
      <c r="WKN548" s="56"/>
      <c r="WKO548" s="59"/>
      <c r="WKP548" s="60"/>
      <c r="WKQ548" s="61"/>
      <c r="WKR548" s="83"/>
      <c r="WKS548" s="57"/>
      <c r="WKT548" s="56"/>
      <c r="WKU548" s="59"/>
      <c r="WKV548" s="60"/>
      <c r="WKW548" s="61"/>
      <c r="WKX548" s="83"/>
      <c r="WKY548" s="57"/>
      <c r="WKZ548" s="56"/>
      <c r="WLA548" s="59"/>
      <c r="WLB548" s="60"/>
      <c r="WLC548" s="61"/>
      <c r="WLD548" s="83"/>
      <c r="WLE548" s="57"/>
      <c r="WLF548" s="56"/>
      <c r="WLG548" s="59"/>
      <c r="WLH548" s="60"/>
      <c r="WLI548" s="61"/>
      <c r="WLJ548" s="83"/>
      <c r="WLK548" s="57"/>
      <c r="WLL548" s="56"/>
      <c r="WLM548" s="59"/>
      <c r="WLN548" s="60"/>
      <c r="WLO548" s="61"/>
      <c r="WLP548" s="83"/>
      <c r="WLQ548" s="57"/>
      <c r="WLR548" s="56"/>
      <c r="WLS548" s="59"/>
      <c r="WLT548" s="60"/>
      <c r="WLU548" s="61"/>
      <c r="WLV548" s="83"/>
      <c r="WLW548" s="57"/>
      <c r="WLX548" s="56"/>
      <c r="WLY548" s="59"/>
      <c r="WLZ548" s="60"/>
      <c r="WMA548" s="61"/>
      <c r="WMB548" s="83"/>
      <c r="WMC548" s="57"/>
      <c r="WMD548" s="56"/>
      <c r="WME548" s="59"/>
      <c r="WMF548" s="60"/>
      <c r="WMG548" s="61"/>
      <c r="WMH548" s="83"/>
      <c r="WMI548" s="57"/>
      <c r="WMJ548" s="56"/>
      <c r="WMK548" s="59"/>
      <c r="WML548" s="60"/>
      <c r="WMM548" s="61"/>
      <c r="WMN548" s="83"/>
      <c r="WMO548" s="57"/>
      <c r="WMP548" s="56"/>
      <c r="WMQ548" s="59"/>
      <c r="WMR548" s="60"/>
      <c r="WMS548" s="61"/>
      <c r="WMT548" s="83"/>
      <c r="WMU548" s="57"/>
      <c r="WMV548" s="56"/>
      <c r="WMW548" s="59"/>
      <c r="WMX548" s="60"/>
      <c r="WMY548" s="61"/>
      <c r="WMZ548" s="83"/>
      <c r="WNA548" s="57"/>
      <c r="WNB548" s="56"/>
      <c r="WNC548" s="59"/>
      <c r="WND548" s="60"/>
      <c r="WNE548" s="61"/>
      <c r="WNF548" s="83"/>
      <c r="WNG548" s="57"/>
      <c r="WNH548" s="56"/>
      <c r="WNI548" s="59"/>
      <c r="WNJ548" s="60"/>
      <c r="WNK548" s="61"/>
      <c r="WNL548" s="83"/>
      <c r="WNM548" s="57"/>
      <c r="WNN548" s="56"/>
      <c r="WNO548" s="59"/>
      <c r="WNP548" s="60"/>
      <c r="WNQ548" s="61"/>
      <c r="WNR548" s="83"/>
      <c r="WNS548" s="57"/>
      <c r="WNT548" s="56"/>
      <c r="WNU548" s="59"/>
      <c r="WNV548" s="60"/>
      <c r="WNW548" s="61"/>
      <c r="WNX548" s="83"/>
      <c r="WNY548" s="57"/>
      <c r="WNZ548" s="56"/>
      <c r="WOA548" s="59"/>
      <c r="WOB548" s="60"/>
      <c r="WOC548" s="61"/>
      <c r="WOD548" s="83"/>
      <c r="WOE548" s="57"/>
      <c r="WOF548" s="56"/>
      <c r="WOG548" s="59"/>
      <c r="WOH548" s="60"/>
      <c r="WOI548" s="61"/>
      <c r="WOJ548" s="83"/>
      <c r="WOK548" s="57"/>
      <c r="WOL548" s="56"/>
      <c r="WOM548" s="59"/>
      <c r="WON548" s="60"/>
      <c r="WOO548" s="61"/>
      <c r="WOP548" s="83"/>
      <c r="WOQ548" s="57"/>
      <c r="WOR548" s="56"/>
      <c r="WOS548" s="59"/>
      <c r="WOT548" s="60"/>
      <c r="WOU548" s="61"/>
      <c r="WOV548" s="83"/>
      <c r="WOW548" s="57"/>
      <c r="WOX548" s="56"/>
      <c r="WOY548" s="59"/>
      <c r="WOZ548" s="60"/>
      <c r="WPA548" s="61"/>
      <c r="WPB548" s="83"/>
      <c r="WPC548" s="57"/>
      <c r="WPD548" s="56"/>
      <c r="WPE548" s="59"/>
      <c r="WPF548" s="60"/>
      <c r="WPG548" s="61"/>
      <c r="WPH548" s="83"/>
      <c r="WPI548" s="57"/>
      <c r="WPJ548" s="56"/>
      <c r="WPK548" s="59"/>
      <c r="WPL548" s="60"/>
      <c r="WPM548" s="61"/>
      <c r="WPN548" s="83"/>
      <c r="WPO548" s="57"/>
      <c r="WPP548" s="56"/>
      <c r="WPQ548" s="59"/>
      <c r="WPR548" s="60"/>
      <c r="WPS548" s="61"/>
      <c r="WPT548" s="83"/>
      <c r="WPU548" s="57"/>
      <c r="WPV548" s="56"/>
      <c r="WPW548" s="59"/>
      <c r="WPX548" s="60"/>
      <c r="WPY548" s="61"/>
      <c r="WPZ548" s="83"/>
      <c r="WQA548" s="57"/>
      <c r="WQB548" s="56"/>
      <c r="WQC548" s="59"/>
      <c r="WQD548" s="60"/>
      <c r="WQE548" s="61"/>
      <c r="WQF548" s="83"/>
      <c r="WQG548" s="57"/>
      <c r="WQH548" s="56"/>
      <c r="WQI548" s="59"/>
      <c r="WQJ548" s="60"/>
      <c r="WQK548" s="61"/>
      <c r="WQL548" s="83"/>
      <c r="WQM548" s="57"/>
      <c r="WQN548" s="56"/>
      <c r="WQO548" s="59"/>
      <c r="WQP548" s="60"/>
      <c r="WQQ548" s="61"/>
      <c r="WQR548" s="83"/>
      <c r="WQS548" s="57"/>
      <c r="WQT548" s="56"/>
      <c r="WQU548" s="59"/>
      <c r="WQV548" s="60"/>
      <c r="WQW548" s="61"/>
      <c r="WQX548" s="83"/>
      <c r="WQY548" s="57"/>
      <c r="WQZ548" s="56"/>
      <c r="WRA548" s="59"/>
      <c r="WRB548" s="60"/>
      <c r="WRC548" s="61"/>
      <c r="WRD548" s="83"/>
      <c r="WRE548" s="57"/>
      <c r="WRF548" s="56"/>
      <c r="WRG548" s="59"/>
      <c r="WRH548" s="60"/>
      <c r="WRI548" s="61"/>
      <c r="WRJ548" s="83"/>
      <c r="WRK548" s="57"/>
      <c r="WRL548" s="56"/>
      <c r="WRM548" s="59"/>
      <c r="WRN548" s="60"/>
      <c r="WRO548" s="61"/>
      <c r="WRP548" s="83"/>
      <c r="WRQ548" s="57"/>
      <c r="WRR548" s="56"/>
      <c r="WRS548" s="59"/>
      <c r="WRT548" s="60"/>
      <c r="WRU548" s="61"/>
      <c r="WRV548" s="83"/>
      <c r="WRW548" s="57"/>
      <c r="WRX548" s="56"/>
      <c r="WRY548" s="59"/>
      <c r="WRZ548" s="60"/>
      <c r="WSA548" s="61"/>
      <c r="WSB548" s="83"/>
      <c r="WSC548" s="57"/>
      <c r="WSD548" s="56"/>
      <c r="WSE548" s="59"/>
      <c r="WSF548" s="60"/>
      <c r="WSG548" s="61"/>
      <c r="WSH548" s="83"/>
      <c r="WSI548" s="57"/>
      <c r="WSJ548" s="56"/>
      <c r="WSK548" s="59"/>
      <c r="WSL548" s="60"/>
      <c r="WSM548" s="61"/>
      <c r="WSN548" s="83"/>
      <c r="WSO548" s="57"/>
      <c r="WSP548" s="56"/>
      <c r="WSQ548" s="59"/>
      <c r="WSR548" s="60"/>
      <c r="WSS548" s="61"/>
      <c r="WST548" s="83"/>
      <c r="WSU548" s="57"/>
      <c r="WSV548" s="56"/>
      <c r="WSW548" s="59"/>
      <c r="WSX548" s="60"/>
      <c r="WSY548" s="61"/>
      <c r="WSZ548" s="83"/>
      <c r="WTA548" s="57"/>
      <c r="WTB548" s="56"/>
      <c r="WTC548" s="59"/>
      <c r="WTD548" s="60"/>
      <c r="WTE548" s="61"/>
      <c r="WTF548" s="83"/>
      <c r="WTG548" s="57"/>
      <c r="WTH548" s="56"/>
      <c r="WTI548" s="59"/>
      <c r="WTJ548" s="60"/>
      <c r="WTK548" s="61"/>
      <c r="WTL548" s="83"/>
      <c r="WTM548" s="57"/>
      <c r="WTN548" s="56"/>
      <c r="WTO548" s="59"/>
      <c r="WTP548" s="60"/>
      <c r="WTQ548" s="61"/>
      <c r="WTR548" s="83"/>
      <c r="WTS548" s="57"/>
      <c r="WTT548" s="56"/>
      <c r="WTU548" s="59"/>
      <c r="WTV548" s="60"/>
      <c r="WTW548" s="61"/>
      <c r="WTX548" s="83"/>
      <c r="WTY548" s="57"/>
      <c r="WTZ548" s="56"/>
      <c r="WUA548" s="59"/>
      <c r="WUB548" s="60"/>
      <c r="WUC548" s="61"/>
      <c r="WUD548" s="83"/>
      <c r="WUE548" s="57"/>
      <c r="WUF548" s="56"/>
      <c r="WUG548" s="59"/>
      <c r="WUH548" s="60"/>
      <c r="WUI548" s="61"/>
      <c r="WUJ548" s="83"/>
      <c r="WUK548" s="57"/>
      <c r="WUL548" s="56"/>
      <c r="WUM548" s="59"/>
      <c r="WUN548" s="60"/>
      <c r="WUO548" s="61"/>
      <c r="WUP548" s="83"/>
      <c r="WUQ548" s="57"/>
      <c r="WUR548" s="56"/>
      <c r="WUS548" s="59"/>
      <c r="WUT548" s="60"/>
      <c r="WUU548" s="61"/>
      <c r="WUV548" s="83"/>
      <c r="WUW548" s="57"/>
      <c r="WUX548" s="56"/>
      <c r="WUY548" s="59"/>
      <c r="WUZ548" s="60"/>
      <c r="WVA548" s="61"/>
      <c r="WVB548" s="83"/>
      <c r="WVC548" s="57"/>
      <c r="WVD548" s="56"/>
      <c r="WVE548" s="59"/>
      <c r="WVF548" s="60"/>
      <c r="WVG548" s="61"/>
      <c r="WVH548" s="83"/>
      <c r="WVI548" s="57"/>
      <c r="WVJ548" s="56"/>
      <c r="WVK548" s="59"/>
      <c r="WVL548" s="60"/>
      <c r="WVM548" s="61"/>
      <c r="WVN548" s="83"/>
      <c r="WVO548" s="57"/>
      <c r="WVP548" s="56"/>
      <c r="WVQ548" s="59"/>
      <c r="WVR548" s="60"/>
      <c r="WVS548" s="61"/>
      <c r="WVT548" s="83"/>
      <c r="WVU548" s="57"/>
      <c r="WVV548" s="56"/>
      <c r="WVW548" s="59"/>
      <c r="WVX548" s="60"/>
      <c r="WVY548" s="61"/>
      <c r="WVZ548" s="83"/>
      <c r="WWA548" s="57"/>
      <c r="WWB548" s="56"/>
      <c r="WWC548" s="59"/>
      <c r="WWD548" s="60"/>
      <c r="WWE548" s="61"/>
      <c r="WWF548" s="83"/>
      <c r="WWG548" s="57"/>
      <c r="WWH548" s="56"/>
      <c r="WWI548" s="59"/>
      <c r="WWJ548" s="60"/>
      <c r="WWK548" s="61"/>
      <c r="WWL548" s="83"/>
      <c r="WWM548" s="57"/>
      <c r="WWN548" s="56"/>
      <c r="WWO548" s="59"/>
      <c r="WWP548" s="60"/>
      <c r="WWQ548" s="61"/>
      <c r="WWR548" s="83"/>
      <c r="WWS548" s="57"/>
      <c r="WWT548" s="56"/>
      <c r="WWU548" s="59"/>
      <c r="WWV548" s="60"/>
      <c r="WWW548" s="61"/>
      <c r="WWX548" s="83"/>
      <c r="WWY548" s="57"/>
      <c r="WWZ548" s="56"/>
      <c r="WXA548" s="59"/>
      <c r="WXB548" s="60"/>
      <c r="WXC548" s="61"/>
      <c r="WXD548" s="83"/>
      <c r="WXE548" s="57"/>
      <c r="WXF548" s="56"/>
      <c r="WXG548" s="59"/>
      <c r="WXH548" s="60"/>
      <c r="WXI548" s="61"/>
      <c r="WXJ548" s="83"/>
      <c r="WXK548" s="57"/>
      <c r="WXL548" s="56"/>
      <c r="WXM548" s="59"/>
      <c r="WXN548" s="60"/>
      <c r="WXO548" s="61"/>
      <c r="WXP548" s="83"/>
      <c r="WXQ548" s="57"/>
      <c r="WXR548" s="56"/>
      <c r="WXS548" s="59"/>
      <c r="WXT548" s="60"/>
      <c r="WXU548" s="61"/>
      <c r="WXV548" s="83"/>
      <c r="WXW548" s="57"/>
      <c r="WXX548" s="56"/>
      <c r="WXY548" s="59"/>
      <c r="WXZ548" s="60"/>
      <c r="WYA548" s="61"/>
      <c r="WYB548" s="83"/>
      <c r="WYC548" s="57"/>
      <c r="WYD548" s="56"/>
      <c r="WYE548" s="59"/>
      <c r="WYF548" s="60"/>
      <c r="WYG548" s="61"/>
      <c r="WYH548" s="83"/>
      <c r="WYI548" s="57"/>
      <c r="WYJ548" s="56"/>
      <c r="WYK548" s="59"/>
      <c r="WYL548" s="60"/>
      <c r="WYM548" s="61"/>
      <c r="WYN548" s="83"/>
      <c r="WYO548" s="57"/>
      <c r="WYP548" s="56"/>
      <c r="WYQ548" s="59"/>
      <c r="WYR548" s="60"/>
      <c r="WYS548" s="61"/>
      <c r="WYT548" s="83"/>
      <c r="WYU548" s="57"/>
      <c r="WYV548" s="56"/>
      <c r="WYW548" s="59"/>
      <c r="WYX548" s="60"/>
      <c r="WYY548" s="61"/>
      <c r="WYZ548" s="83"/>
      <c r="WZA548" s="57"/>
      <c r="WZB548" s="56"/>
      <c r="WZC548" s="59"/>
      <c r="WZD548" s="60"/>
      <c r="WZE548" s="61"/>
      <c r="WZF548" s="83"/>
      <c r="WZG548" s="57"/>
      <c r="WZH548" s="56"/>
      <c r="WZI548" s="59"/>
      <c r="WZJ548" s="60"/>
      <c r="WZK548" s="61"/>
      <c r="WZL548" s="83"/>
      <c r="WZM548" s="57"/>
      <c r="WZN548" s="56"/>
      <c r="WZO548" s="59"/>
      <c r="WZP548" s="60"/>
      <c r="WZQ548" s="61"/>
      <c r="WZR548" s="83"/>
      <c r="WZS548" s="57"/>
      <c r="WZT548" s="56"/>
      <c r="WZU548" s="59"/>
      <c r="WZV548" s="60"/>
      <c r="WZW548" s="61"/>
      <c r="WZX548" s="83"/>
      <c r="WZY548" s="57"/>
      <c r="WZZ548" s="56"/>
      <c r="XAA548" s="59"/>
      <c r="XAB548" s="60"/>
      <c r="XAC548" s="61"/>
      <c r="XAD548" s="83"/>
      <c r="XAE548" s="57"/>
      <c r="XAF548" s="56"/>
      <c r="XAG548" s="59"/>
      <c r="XAH548" s="60"/>
      <c r="XAI548" s="61"/>
      <c r="XAJ548" s="83"/>
      <c r="XAK548" s="57"/>
      <c r="XAL548" s="56"/>
      <c r="XAM548" s="59"/>
      <c r="XAN548" s="60"/>
      <c r="XAO548" s="61"/>
      <c r="XAP548" s="83"/>
      <c r="XAQ548" s="57"/>
      <c r="XAR548" s="56"/>
      <c r="XAS548" s="59"/>
      <c r="XAT548" s="60"/>
      <c r="XAU548" s="61"/>
      <c r="XAV548" s="83"/>
      <c r="XAW548" s="57"/>
      <c r="XAX548" s="56"/>
      <c r="XAY548" s="59"/>
      <c r="XAZ548" s="60"/>
      <c r="XBA548" s="61"/>
      <c r="XBB548" s="83"/>
      <c r="XBC548" s="57"/>
      <c r="XBD548" s="56"/>
      <c r="XBE548" s="59"/>
      <c r="XBF548" s="60"/>
      <c r="XBG548" s="61"/>
      <c r="XBH548" s="83"/>
      <c r="XBI548" s="57"/>
      <c r="XBJ548" s="56"/>
      <c r="XBK548" s="59"/>
      <c r="XBL548" s="60"/>
      <c r="XBM548" s="61"/>
      <c r="XBN548" s="83"/>
      <c r="XBO548" s="57"/>
      <c r="XBP548" s="56"/>
      <c r="XBQ548" s="59"/>
      <c r="XBR548" s="60"/>
      <c r="XBS548" s="61"/>
      <c r="XBT548" s="83"/>
      <c r="XBU548" s="57"/>
      <c r="XBV548" s="56"/>
      <c r="XBW548" s="59"/>
      <c r="XBX548" s="60"/>
      <c r="XBY548" s="61"/>
      <c r="XBZ548" s="83"/>
      <c r="XCA548" s="57"/>
      <c r="XCB548" s="56"/>
      <c r="XCC548" s="59"/>
      <c r="XCD548" s="60"/>
      <c r="XCE548" s="61"/>
      <c r="XCF548" s="83"/>
      <c r="XCG548" s="57"/>
      <c r="XCH548" s="56"/>
      <c r="XCI548" s="59"/>
      <c r="XCJ548" s="60"/>
      <c r="XCK548" s="61"/>
      <c r="XCL548" s="83"/>
      <c r="XCM548" s="57"/>
      <c r="XCN548" s="56"/>
      <c r="XCO548" s="59"/>
      <c r="XCP548" s="60"/>
      <c r="XCQ548" s="61"/>
      <c r="XCR548" s="83"/>
      <c r="XCS548" s="57"/>
      <c r="XCT548" s="56"/>
      <c r="XCU548" s="59"/>
      <c r="XCV548" s="60"/>
      <c r="XCW548" s="61"/>
      <c r="XCX548" s="83"/>
      <c r="XCY548" s="57"/>
      <c r="XCZ548" s="56"/>
      <c r="XDA548" s="59"/>
      <c r="XDB548" s="60"/>
      <c r="XDC548" s="61"/>
      <c r="XDD548" s="83"/>
      <c r="XDE548" s="57"/>
      <c r="XDF548" s="56"/>
      <c r="XDG548" s="59"/>
      <c r="XDH548" s="60"/>
      <c r="XDI548" s="61"/>
      <c r="XDJ548" s="83"/>
      <c r="XDK548" s="57"/>
      <c r="XDL548" s="56"/>
      <c r="XDM548" s="59"/>
      <c r="XDN548" s="60"/>
      <c r="XDO548" s="61"/>
      <c r="XDP548" s="83"/>
      <c r="XDQ548" s="57"/>
      <c r="XDR548" s="56"/>
      <c r="XDS548" s="59"/>
      <c r="XDT548" s="60"/>
      <c r="XDU548" s="61"/>
      <c r="XDV548" s="83"/>
      <c r="XDW548" s="57"/>
      <c r="XDX548" s="56"/>
      <c r="XDY548" s="59"/>
      <c r="XDZ548" s="60"/>
      <c r="XEA548" s="61"/>
      <c r="XEB548" s="83"/>
      <c r="XEC548" s="57"/>
      <c r="XED548" s="56"/>
      <c r="XEE548" s="59"/>
      <c r="XEF548" s="60"/>
      <c r="XEG548" s="61"/>
      <c r="XEH548" s="83"/>
      <c r="XEI548" s="57"/>
      <c r="XEJ548" s="56"/>
      <c r="XEK548" s="59"/>
      <c r="XEL548" s="60"/>
      <c r="XEM548" s="61"/>
      <c r="XEN548" s="83"/>
      <c r="XEO548" s="57"/>
      <c r="XEP548" s="56"/>
      <c r="XEQ548" s="59"/>
      <c r="XER548" s="60"/>
      <c r="XES548" s="61"/>
      <c r="XET548" s="83"/>
      <c r="XEU548" s="57"/>
      <c r="XEV548" s="56"/>
      <c r="XEW548" s="59"/>
      <c r="XEX548" s="60"/>
      <c r="XEY548" s="61"/>
      <c r="XEZ548" s="83"/>
      <c r="XFA548" s="57"/>
      <c r="XFB548" s="56"/>
      <c r="XFC548" s="59"/>
      <c r="XFD548" s="60"/>
    </row>
    <row r="549" spans="1:16384" ht="15" customHeight="1" x14ac:dyDescent="0.25">
      <c r="A549" s="18"/>
      <c r="B549" s="8"/>
      <c r="C549" s="8"/>
      <c r="D549" s="8"/>
      <c r="E549" s="300" t="s">
        <v>340</v>
      </c>
      <c r="F549" s="717" t="s">
        <v>324</v>
      </c>
      <c r="G549" s="717"/>
      <c r="H549" s="717"/>
      <c r="I549" s="717"/>
      <c r="J549" s="718"/>
      <c r="K549" s="191" t="s">
        <v>2</v>
      </c>
      <c r="L549" s="167">
        <v>4</v>
      </c>
      <c r="M549" s="55">
        <v>1</v>
      </c>
      <c r="N549" s="30">
        <f t="shared" ref="N549:N550" si="47">+L549*M549</f>
        <v>4</v>
      </c>
      <c r="O549" s="30">
        <v>1</v>
      </c>
      <c r="P549" s="89">
        <f t="shared" ref="P549:P550" si="48">+L549*O549</f>
        <v>4</v>
      </c>
      <c r="Q549" s="90"/>
      <c r="R549" s="8"/>
      <c r="S549" s="791"/>
      <c r="T549" s="45"/>
      <c r="U549" s="45"/>
      <c r="V549" s="45"/>
      <c r="W549" s="45"/>
      <c r="X549" s="45"/>
      <c r="Y549" s="45"/>
      <c r="Z549" s="45"/>
      <c r="AA549" s="45"/>
      <c r="AB549" s="45"/>
      <c r="AC549" s="45"/>
      <c r="AD549" s="45"/>
      <c r="AE549" s="45"/>
      <c r="AF549" s="45"/>
      <c r="AG549" s="45"/>
      <c r="AH549" s="45"/>
      <c r="AI549" s="45"/>
      <c r="AJ549" s="45"/>
      <c r="AK549" s="45"/>
      <c r="AL549" s="45"/>
      <c r="AM549" s="45"/>
      <c r="AN549" s="45"/>
      <c r="AO549" s="45"/>
      <c r="AP549" s="45"/>
      <c r="AQ549" s="45"/>
      <c r="AR549" s="45"/>
      <c r="AS549" s="45"/>
      <c r="CJ549" s="45"/>
      <c r="CK549" s="45"/>
      <c r="CL549" s="45"/>
      <c r="CM549" s="45"/>
      <c r="CN549" s="45"/>
      <c r="CO549" s="45"/>
      <c r="CP549" s="45"/>
      <c r="CQ549" s="45"/>
      <c r="CR549" s="45"/>
      <c r="CS549" s="45"/>
      <c r="CT549" s="45"/>
      <c r="CU549" s="45"/>
      <c r="CV549" s="45"/>
      <c r="CW549" s="45"/>
      <c r="CX549" s="45"/>
      <c r="CY549" s="45"/>
      <c r="CZ549" s="45"/>
      <c r="DA549" s="45"/>
      <c r="DB549" s="45"/>
      <c r="DC549" s="45"/>
      <c r="DD549" s="45"/>
      <c r="DE549" s="45"/>
      <c r="DF549" s="45"/>
      <c r="DG549" s="45"/>
      <c r="DH549" s="45"/>
      <c r="DI549" s="45"/>
      <c r="DJ549" s="45"/>
      <c r="DK549" s="45"/>
      <c r="DL549" s="45"/>
      <c r="DM549" s="45"/>
      <c r="DN549" s="45"/>
      <c r="DO549" s="45"/>
      <c r="DP549" s="45"/>
      <c r="DQ549" s="45"/>
      <c r="DR549" s="45"/>
      <c r="DS549" s="45"/>
      <c r="DT549" s="45"/>
      <c r="DU549" s="45"/>
      <c r="DV549" s="45"/>
      <c r="DW549" s="45"/>
      <c r="DX549" s="45"/>
      <c r="DY549" s="45"/>
      <c r="DZ549" s="45"/>
      <c r="EA549" s="45"/>
      <c r="EB549" s="45"/>
      <c r="EC549" s="45"/>
      <c r="ED549" s="45"/>
      <c r="EE549" s="45"/>
      <c r="EF549" s="45"/>
      <c r="EG549" s="45"/>
      <c r="EH549" s="45"/>
      <c r="EI549" s="45"/>
      <c r="EJ549" s="45"/>
      <c r="EK549" s="45"/>
      <c r="EL549" s="45"/>
      <c r="EM549" s="45"/>
      <c r="EN549" s="45"/>
      <c r="EO549" s="45"/>
      <c r="EP549" s="45"/>
      <c r="EQ549" s="45"/>
      <c r="ER549" s="45"/>
      <c r="ES549" s="45"/>
      <c r="ET549" s="45"/>
      <c r="EU549" s="45"/>
      <c r="EV549" s="45"/>
      <c r="EW549" s="45"/>
      <c r="EX549" s="45"/>
      <c r="EY549" s="45"/>
      <c r="EZ549" s="45"/>
      <c r="FA549" s="45"/>
      <c r="FB549" s="45"/>
      <c r="FC549" s="45"/>
      <c r="FD549" s="45"/>
      <c r="FE549" s="45"/>
      <c r="FF549" s="45"/>
      <c r="FG549" s="45"/>
      <c r="FH549" s="45"/>
      <c r="FI549" s="45"/>
      <c r="FJ549" s="45"/>
      <c r="FK549" s="45"/>
      <c r="FL549" s="45"/>
      <c r="FM549" s="45"/>
      <c r="FN549" s="45"/>
      <c r="FO549" s="45"/>
      <c r="FP549" s="45"/>
      <c r="FQ549" s="45"/>
      <c r="FR549" s="45"/>
      <c r="FS549" s="45"/>
      <c r="FT549" s="45"/>
      <c r="FU549" s="45"/>
      <c r="FV549" s="45"/>
      <c r="FW549" s="45"/>
      <c r="FX549" s="45"/>
      <c r="FY549" s="45"/>
      <c r="FZ549" s="45"/>
      <c r="GA549" s="45"/>
      <c r="GB549" s="45"/>
      <c r="GC549" s="45"/>
      <c r="GD549" s="45"/>
      <c r="GE549" s="45"/>
      <c r="GF549" s="45"/>
      <c r="GG549" s="45"/>
      <c r="GH549" s="45"/>
      <c r="GI549" s="45"/>
      <c r="GJ549" s="45"/>
      <c r="GK549" s="45"/>
      <c r="GL549" s="45"/>
      <c r="GM549" s="45"/>
      <c r="GN549" s="45"/>
      <c r="GO549" s="45"/>
      <c r="GP549" s="45"/>
      <c r="GQ549" s="45"/>
      <c r="GR549" s="45"/>
      <c r="GS549" s="45"/>
      <c r="GT549" s="45"/>
      <c r="GU549" s="45"/>
      <c r="GV549" s="45"/>
      <c r="GW549" s="45"/>
      <c r="GX549" s="45"/>
      <c r="GY549" s="45"/>
      <c r="GZ549" s="45"/>
      <c r="HA549" s="45"/>
      <c r="HB549" s="45"/>
      <c r="HC549" s="45"/>
      <c r="HD549" s="45"/>
      <c r="HE549" s="45"/>
      <c r="HF549" s="45"/>
      <c r="HG549" s="45"/>
      <c r="HH549" s="45"/>
      <c r="HI549" s="45"/>
      <c r="HJ549" s="45"/>
      <c r="HK549" s="45"/>
      <c r="HL549" s="45"/>
      <c r="HM549" s="45"/>
      <c r="HN549" s="45"/>
      <c r="HO549" s="45"/>
      <c r="HP549" s="45"/>
      <c r="HQ549" s="45"/>
      <c r="HR549" s="45"/>
      <c r="HS549" s="45"/>
      <c r="HT549" s="45"/>
      <c r="HU549" s="45"/>
      <c r="HV549" s="45"/>
      <c r="HW549" s="45"/>
      <c r="HX549" s="45"/>
      <c r="HY549" s="45"/>
      <c r="HZ549" s="45"/>
      <c r="IA549" s="45"/>
      <c r="IB549" s="45"/>
      <c r="IC549" s="45"/>
      <c r="ID549" s="45"/>
      <c r="IE549" s="45"/>
      <c r="IF549" s="45"/>
      <c r="IG549" s="45"/>
      <c r="IH549" s="45"/>
      <c r="II549" s="45"/>
      <c r="IJ549" s="45"/>
      <c r="IK549" s="45"/>
      <c r="IL549" s="45"/>
      <c r="IM549" s="45"/>
      <c r="IN549" s="45"/>
      <c r="IO549" s="45"/>
      <c r="IP549" s="45"/>
      <c r="IQ549" s="45"/>
      <c r="IR549" s="45"/>
      <c r="IS549" s="45"/>
      <c r="IT549" s="45"/>
      <c r="IU549" s="45"/>
      <c r="IV549" s="45"/>
      <c r="IW549" s="45"/>
      <c r="IX549" s="45"/>
      <c r="IY549" s="45"/>
      <c r="IZ549" s="45"/>
      <c r="JA549" s="45"/>
      <c r="JB549" s="45"/>
      <c r="JC549" s="45"/>
      <c r="JD549" s="45"/>
      <c r="JE549" s="45"/>
      <c r="JF549" s="45"/>
      <c r="JG549" s="45"/>
      <c r="JH549" s="45"/>
      <c r="JI549" s="45"/>
      <c r="JJ549" s="45"/>
      <c r="JK549" s="45"/>
      <c r="JL549" s="45"/>
      <c r="JM549" s="45"/>
      <c r="JN549" s="45"/>
      <c r="JO549" s="45"/>
      <c r="JP549" s="45"/>
      <c r="JQ549" s="45"/>
      <c r="JR549" s="45"/>
      <c r="JS549" s="45"/>
      <c r="JT549" s="45"/>
      <c r="JU549" s="45"/>
      <c r="JV549" s="45"/>
      <c r="JW549" s="45"/>
      <c r="JX549" s="45"/>
      <c r="JY549" s="45"/>
      <c r="JZ549" s="45"/>
      <c r="KA549" s="45"/>
      <c r="KB549" s="45"/>
      <c r="KC549" s="45"/>
      <c r="KD549" s="45"/>
      <c r="KE549" s="45"/>
      <c r="KF549" s="45"/>
      <c r="KG549" s="45"/>
      <c r="KH549" s="45"/>
      <c r="KI549" s="45"/>
      <c r="KJ549" s="45"/>
      <c r="KK549" s="45"/>
      <c r="KL549" s="45"/>
      <c r="KM549" s="45"/>
      <c r="KN549" s="45"/>
      <c r="KO549" s="45"/>
      <c r="KP549" s="45"/>
      <c r="KQ549" s="45"/>
      <c r="KR549" s="45"/>
      <c r="KS549" s="45"/>
      <c r="KT549" s="45"/>
      <c r="KU549" s="45"/>
    </row>
    <row r="550" spans="1:16384" x14ac:dyDescent="0.25">
      <c r="A550" s="18"/>
      <c r="B550" s="8"/>
      <c r="C550" s="8"/>
      <c r="D550" s="8"/>
      <c r="E550" s="299" t="s">
        <v>341</v>
      </c>
      <c r="F550" s="863" t="s">
        <v>140</v>
      </c>
      <c r="G550" s="863"/>
      <c r="H550" s="863"/>
      <c r="I550" s="863"/>
      <c r="J550" s="864"/>
      <c r="K550" s="191" t="s">
        <v>2</v>
      </c>
      <c r="L550" s="167">
        <v>3</v>
      </c>
      <c r="M550" s="55">
        <v>1</v>
      </c>
      <c r="N550" s="30">
        <f t="shared" si="47"/>
        <v>3</v>
      </c>
      <c r="O550" s="30">
        <v>1</v>
      </c>
      <c r="P550" s="89">
        <f t="shared" si="48"/>
        <v>3</v>
      </c>
      <c r="Q550" s="722" t="s">
        <v>219</v>
      </c>
      <c r="R550" s="788"/>
      <c r="S550" s="791"/>
      <c r="T550" s="45"/>
      <c r="U550" s="45"/>
      <c r="V550" s="45"/>
      <c r="W550" s="45"/>
      <c r="X550" s="45"/>
      <c r="Y550" s="45"/>
      <c r="Z550" s="45"/>
      <c r="AA550" s="45"/>
      <c r="AB550" s="45"/>
      <c r="AC550" s="45"/>
      <c r="AD550" s="45"/>
      <c r="AE550" s="45"/>
      <c r="AF550" s="45"/>
      <c r="AG550" s="45"/>
      <c r="AH550" s="45"/>
      <c r="AI550" s="45"/>
      <c r="AJ550" s="45"/>
      <c r="AK550" s="45"/>
      <c r="AL550" s="45"/>
      <c r="AM550" s="45"/>
      <c r="AN550" s="45"/>
      <c r="AO550" s="45"/>
      <c r="AP550" s="45"/>
      <c r="AQ550" s="45"/>
      <c r="AR550" s="45"/>
      <c r="AS550" s="45"/>
      <c r="CJ550" s="45"/>
      <c r="CK550" s="45"/>
      <c r="CL550" s="45"/>
      <c r="CM550" s="45"/>
      <c r="CN550" s="45"/>
      <c r="CO550" s="45"/>
      <c r="CP550" s="45"/>
      <c r="CQ550" s="45"/>
      <c r="CR550" s="45"/>
      <c r="CS550" s="45"/>
      <c r="CT550" s="45"/>
      <c r="CU550" s="45"/>
      <c r="CV550" s="45"/>
      <c r="CW550" s="45"/>
      <c r="CX550" s="45"/>
      <c r="CY550" s="45"/>
      <c r="CZ550" s="45"/>
      <c r="DA550" s="45"/>
      <c r="DB550" s="45"/>
      <c r="DC550" s="45"/>
      <c r="DD550" s="45"/>
      <c r="DE550" s="45"/>
      <c r="DF550" s="45"/>
      <c r="DG550" s="45"/>
      <c r="DH550" s="45"/>
      <c r="DI550" s="45"/>
      <c r="DJ550" s="45"/>
      <c r="DK550" s="45"/>
      <c r="DL550" s="45"/>
      <c r="DM550" s="45"/>
      <c r="DN550" s="45"/>
      <c r="DO550" s="45"/>
      <c r="DP550" s="45"/>
      <c r="DQ550" s="45"/>
      <c r="DR550" s="45"/>
      <c r="DS550" s="45"/>
      <c r="DT550" s="45"/>
      <c r="DU550" s="45"/>
      <c r="DV550" s="45"/>
      <c r="DW550" s="45"/>
      <c r="DX550" s="45"/>
      <c r="DY550" s="45"/>
      <c r="DZ550" s="45"/>
      <c r="EA550" s="45"/>
      <c r="EB550" s="45"/>
      <c r="EC550" s="45"/>
      <c r="ED550" s="45"/>
      <c r="EE550" s="45"/>
      <c r="EF550" s="45"/>
      <c r="EG550" s="45"/>
      <c r="EH550" s="45"/>
      <c r="EI550" s="45"/>
      <c r="EJ550" s="45"/>
      <c r="EK550" s="45"/>
      <c r="EL550" s="45"/>
      <c r="EM550" s="45"/>
      <c r="EN550" s="45"/>
      <c r="EO550" s="45"/>
      <c r="EP550" s="45"/>
      <c r="EQ550" s="45"/>
      <c r="ER550" s="45"/>
      <c r="ES550" s="45"/>
      <c r="ET550" s="45"/>
      <c r="EU550" s="45"/>
      <c r="EV550" s="45"/>
      <c r="EW550" s="45"/>
      <c r="EX550" s="45"/>
      <c r="EY550" s="45"/>
      <c r="EZ550" s="45"/>
      <c r="FA550" s="45"/>
      <c r="FB550" s="45"/>
      <c r="FC550" s="45"/>
      <c r="FD550" s="45"/>
      <c r="FE550" s="45"/>
      <c r="FF550" s="45"/>
      <c r="FG550" s="45"/>
      <c r="FH550" s="45"/>
      <c r="FI550" s="45"/>
      <c r="FJ550" s="45"/>
      <c r="FK550" s="45"/>
      <c r="FL550" s="45"/>
      <c r="FM550" s="45"/>
      <c r="FN550" s="45"/>
      <c r="FO550" s="45"/>
      <c r="FP550" s="45"/>
      <c r="FQ550" s="45"/>
      <c r="FR550" s="45"/>
      <c r="FS550" s="45"/>
      <c r="FT550" s="45"/>
      <c r="FU550" s="45"/>
      <c r="FV550" s="45"/>
      <c r="FW550" s="45"/>
      <c r="FX550" s="45"/>
      <c r="FY550" s="45"/>
      <c r="FZ550" s="45"/>
      <c r="GA550" s="45"/>
      <c r="GB550" s="45"/>
      <c r="GC550" s="45"/>
      <c r="GD550" s="45"/>
      <c r="GE550" s="45"/>
      <c r="GF550" s="45"/>
      <c r="GG550" s="45"/>
      <c r="GH550" s="45"/>
      <c r="GI550" s="45"/>
      <c r="GJ550" s="45"/>
      <c r="GK550" s="45"/>
      <c r="GL550" s="45"/>
      <c r="GM550" s="45"/>
      <c r="GN550" s="45"/>
      <c r="GO550" s="45"/>
      <c r="GP550" s="45"/>
      <c r="GQ550" s="45"/>
      <c r="GR550" s="45"/>
      <c r="GS550" s="45"/>
      <c r="GT550" s="45"/>
      <c r="GU550" s="45"/>
      <c r="GV550" s="45"/>
      <c r="GW550" s="45"/>
      <c r="GX550" s="45"/>
      <c r="GY550" s="45"/>
      <c r="GZ550" s="45"/>
      <c r="HA550" s="45"/>
      <c r="HB550" s="45"/>
      <c r="HC550" s="45"/>
      <c r="HD550" s="45"/>
      <c r="HE550" s="45"/>
      <c r="HF550" s="45"/>
      <c r="HG550" s="45"/>
      <c r="HH550" s="45"/>
      <c r="HI550" s="45"/>
      <c r="HJ550" s="45"/>
      <c r="HK550" s="45"/>
      <c r="HL550" s="45"/>
      <c r="HM550" s="45"/>
      <c r="HN550" s="45"/>
      <c r="HO550" s="45"/>
      <c r="HP550" s="45"/>
      <c r="HQ550" s="45"/>
      <c r="HR550" s="45"/>
      <c r="HS550" s="45"/>
      <c r="HT550" s="45"/>
      <c r="HU550" s="45"/>
      <c r="HV550" s="45"/>
      <c r="HW550" s="45"/>
      <c r="HX550" s="45"/>
      <c r="HY550" s="45"/>
      <c r="HZ550" s="45"/>
      <c r="IA550" s="45"/>
      <c r="IB550" s="45"/>
      <c r="IC550" s="45"/>
      <c r="ID550" s="45"/>
      <c r="IE550" s="45"/>
      <c r="IF550" s="45"/>
      <c r="IG550" s="45"/>
      <c r="IH550" s="45"/>
      <c r="II550" s="45"/>
      <c r="IJ550" s="45"/>
      <c r="IK550" s="45"/>
      <c r="IL550" s="45"/>
      <c r="IM550" s="45"/>
      <c r="IN550" s="45"/>
      <c r="IO550" s="45"/>
      <c r="IP550" s="45"/>
      <c r="IQ550" s="45"/>
      <c r="IR550" s="45"/>
      <c r="IS550" s="45"/>
      <c r="IT550" s="45"/>
      <c r="IU550" s="45"/>
      <c r="IV550" s="45"/>
      <c r="IW550" s="45"/>
      <c r="IX550" s="45"/>
      <c r="IY550" s="45"/>
      <c r="IZ550" s="45"/>
      <c r="JA550" s="45"/>
      <c r="JB550" s="45"/>
      <c r="JC550" s="45"/>
      <c r="JD550" s="45"/>
      <c r="JE550" s="45"/>
      <c r="JF550" s="45"/>
      <c r="JG550" s="45"/>
      <c r="JH550" s="45"/>
      <c r="JI550" s="45"/>
      <c r="JJ550" s="45"/>
      <c r="JK550" s="45"/>
      <c r="JL550" s="45"/>
      <c r="JM550" s="45"/>
      <c r="JN550" s="45"/>
      <c r="JO550" s="45"/>
      <c r="JP550" s="45"/>
      <c r="JQ550" s="45"/>
      <c r="JR550" s="45"/>
      <c r="JS550" s="45"/>
      <c r="JT550" s="45"/>
      <c r="JU550" s="45"/>
      <c r="JV550" s="45"/>
      <c r="JW550" s="45"/>
      <c r="JX550" s="45"/>
      <c r="JY550" s="45"/>
      <c r="JZ550" s="45"/>
      <c r="KA550" s="45"/>
      <c r="KB550" s="45"/>
      <c r="KC550" s="45"/>
      <c r="KD550" s="45"/>
      <c r="KE550" s="45"/>
      <c r="KF550" s="45"/>
      <c r="KG550" s="45"/>
      <c r="KH550" s="45"/>
      <c r="KI550" s="45"/>
      <c r="KJ550" s="45"/>
      <c r="KK550" s="45"/>
      <c r="KL550" s="45"/>
      <c r="KM550" s="45"/>
      <c r="KN550" s="45"/>
      <c r="KO550" s="45"/>
      <c r="KP550" s="45"/>
      <c r="KQ550" s="45"/>
      <c r="KR550" s="45"/>
      <c r="KS550" s="45"/>
      <c r="KT550" s="45"/>
      <c r="KU550" s="45"/>
    </row>
    <row r="551" spans="1:16384" ht="15.75" thickBot="1" x14ac:dyDescent="0.3">
      <c r="A551" s="181"/>
      <c r="B551" s="13"/>
      <c r="C551" s="13"/>
      <c r="D551" s="13"/>
      <c r="E551" s="13"/>
      <c r="F551" s="182"/>
      <c r="G551" s="13"/>
      <c r="H551" s="66"/>
      <c r="I551" s="67"/>
      <c r="J551" s="285"/>
      <c r="K551" s="183"/>
      <c r="L551" s="152"/>
      <c r="M551" s="160" t="s">
        <v>174</v>
      </c>
      <c r="N551" s="161">
        <f>SUM(N548:N550)</f>
        <v>12</v>
      </c>
      <c r="O551" s="160" t="s">
        <v>175</v>
      </c>
      <c r="P551" s="162">
        <f>SUM(P548:P550)</f>
        <v>12</v>
      </c>
      <c r="Q551" s="130">
        <f>+N551/P551*10</f>
        <v>10</v>
      </c>
      <c r="R551" s="163" t="str">
        <f>+IF(Q551&lt;7,"INACEPTABLE","ACEPTABLE")</f>
        <v>ACEPTABLE</v>
      </c>
      <c r="S551" s="792"/>
      <c r="T551" s="45"/>
      <c r="U551" s="45"/>
      <c r="V551" s="45"/>
      <c r="W551" s="45"/>
      <c r="AA551" s="45"/>
      <c r="AB551" s="45"/>
      <c r="AC551" s="45"/>
      <c r="AD551" s="45"/>
      <c r="AE551" s="45"/>
      <c r="AF551" s="45"/>
      <c r="AG551" s="45"/>
      <c r="AH551" s="45"/>
      <c r="AI551" s="45"/>
      <c r="AJ551" s="45"/>
      <c r="AK551" s="45"/>
      <c r="AL551" s="45"/>
      <c r="AM551" s="45"/>
      <c r="AN551" s="45"/>
      <c r="AO551" s="45"/>
      <c r="AP551" s="45"/>
      <c r="AQ551" s="45"/>
      <c r="AR551" s="45"/>
      <c r="AS551" s="45"/>
      <c r="CJ551" s="45"/>
      <c r="CK551" s="45"/>
      <c r="CL551" s="45"/>
      <c r="CM551" s="45"/>
      <c r="CN551" s="45"/>
      <c r="CO551" s="45"/>
      <c r="CP551" s="45"/>
      <c r="CQ551" s="45"/>
      <c r="CR551" s="45"/>
      <c r="CS551" s="45"/>
      <c r="CT551" s="45"/>
      <c r="CU551" s="45"/>
      <c r="CV551" s="45"/>
      <c r="CW551" s="45"/>
      <c r="CX551" s="45"/>
      <c r="CY551" s="45"/>
      <c r="CZ551" s="45"/>
      <c r="DA551" s="45"/>
      <c r="DB551" s="45"/>
      <c r="DC551" s="45"/>
      <c r="DD551" s="45"/>
      <c r="DE551" s="45"/>
      <c r="DF551" s="45"/>
      <c r="DG551" s="45"/>
      <c r="DH551" s="45"/>
      <c r="DI551" s="45"/>
      <c r="DJ551" s="45"/>
      <c r="DK551" s="45"/>
      <c r="DL551" s="45"/>
      <c r="DM551" s="45"/>
      <c r="DN551" s="45"/>
      <c r="DO551" s="45"/>
      <c r="DP551" s="45"/>
      <c r="DQ551" s="45"/>
      <c r="DR551" s="45"/>
      <c r="DS551" s="45"/>
      <c r="DT551" s="45"/>
      <c r="DU551" s="45"/>
      <c r="DV551" s="45"/>
      <c r="DW551" s="45"/>
      <c r="DX551" s="45"/>
      <c r="DY551" s="45"/>
      <c r="DZ551" s="45"/>
      <c r="EA551" s="45"/>
      <c r="EB551" s="45"/>
      <c r="EC551" s="45"/>
      <c r="ED551" s="45"/>
      <c r="EE551" s="45"/>
      <c r="EF551" s="45"/>
      <c r="EG551" s="45"/>
      <c r="EH551" s="45"/>
      <c r="EI551" s="45"/>
      <c r="EJ551" s="45"/>
      <c r="EK551" s="45"/>
      <c r="EL551" s="45"/>
      <c r="EM551" s="45"/>
      <c r="EN551" s="45"/>
      <c r="EO551" s="45"/>
      <c r="EP551" s="45"/>
      <c r="EQ551" s="45"/>
      <c r="ER551" s="45"/>
      <c r="ES551" s="45"/>
      <c r="ET551" s="45"/>
      <c r="EU551" s="45"/>
      <c r="EV551" s="45"/>
      <c r="EW551" s="45"/>
      <c r="EX551" s="45"/>
      <c r="EY551" s="45"/>
      <c r="EZ551" s="45"/>
      <c r="FA551" s="45"/>
      <c r="FB551" s="45"/>
      <c r="FC551" s="45"/>
      <c r="FD551" s="45"/>
      <c r="FE551" s="45"/>
      <c r="FF551" s="45"/>
      <c r="FG551" s="45"/>
      <c r="FH551" s="45"/>
      <c r="FI551" s="45"/>
      <c r="FJ551" s="45"/>
      <c r="FK551" s="45"/>
      <c r="FL551" s="45"/>
      <c r="FM551" s="45"/>
      <c r="FN551" s="45"/>
      <c r="FO551" s="45"/>
      <c r="FP551" s="45"/>
      <c r="FQ551" s="45"/>
      <c r="FR551" s="45"/>
      <c r="FS551" s="45"/>
      <c r="FT551" s="45"/>
      <c r="FU551" s="45"/>
      <c r="FV551" s="45"/>
      <c r="FW551" s="45"/>
      <c r="FX551" s="45"/>
      <c r="FY551" s="45"/>
      <c r="FZ551" s="45"/>
      <c r="GA551" s="45"/>
      <c r="GB551" s="45"/>
      <c r="GC551" s="45"/>
      <c r="GD551" s="45"/>
      <c r="GE551" s="45"/>
      <c r="GF551" s="45"/>
      <c r="GG551" s="45"/>
      <c r="GH551" s="45"/>
      <c r="GI551" s="45"/>
      <c r="GJ551" s="45"/>
      <c r="GK551" s="45"/>
      <c r="GL551" s="45"/>
      <c r="GM551" s="45"/>
      <c r="GN551" s="45"/>
      <c r="GO551" s="45"/>
      <c r="GP551" s="45"/>
      <c r="GQ551" s="45"/>
      <c r="GR551" s="45"/>
      <c r="GS551" s="45"/>
      <c r="GT551" s="45"/>
      <c r="GU551" s="45"/>
      <c r="GV551" s="45"/>
      <c r="GW551" s="45"/>
      <c r="GX551" s="45"/>
      <c r="GY551" s="45"/>
      <c r="GZ551" s="45"/>
      <c r="HA551" s="45"/>
      <c r="HB551" s="45"/>
      <c r="HC551" s="45"/>
      <c r="HD551" s="45"/>
      <c r="HE551" s="45"/>
      <c r="HF551" s="45"/>
      <c r="HG551" s="45"/>
      <c r="HH551" s="45"/>
      <c r="HI551" s="45"/>
      <c r="HJ551" s="45"/>
      <c r="HK551" s="45"/>
      <c r="HL551" s="45"/>
      <c r="HM551" s="45"/>
      <c r="HN551" s="45"/>
      <c r="HO551" s="45"/>
      <c r="HP551" s="45"/>
      <c r="HQ551" s="45"/>
      <c r="HR551" s="45"/>
      <c r="HS551" s="45"/>
      <c r="HT551" s="45"/>
      <c r="HU551" s="45"/>
      <c r="HV551" s="45"/>
      <c r="HW551" s="45"/>
      <c r="HX551" s="45"/>
      <c r="HY551" s="45"/>
      <c r="HZ551" s="45"/>
      <c r="IA551" s="45"/>
      <c r="IB551" s="45"/>
      <c r="IC551" s="45"/>
      <c r="ID551" s="45"/>
      <c r="IE551" s="45"/>
      <c r="IF551" s="45"/>
      <c r="IG551" s="45"/>
      <c r="IH551" s="45"/>
      <c r="II551" s="45"/>
      <c r="IJ551" s="45"/>
      <c r="IK551" s="45"/>
      <c r="IL551" s="45"/>
      <c r="IM551" s="45"/>
      <c r="IN551" s="45"/>
      <c r="IO551" s="45"/>
      <c r="IP551" s="45"/>
      <c r="IQ551" s="45"/>
      <c r="IR551" s="45"/>
      <c r="IS551" s="45"/>
      <c r="IT551" s="45"/>
      <c r="IU551" s="45"/>
      <c r="IV551" s="45"/>
      <c r="IW551" s="45"/>
      <c r="IX551" s="45"/>
      <c r="IY551" s="45"/>
      <c r="IZ551" s="45"/>
      <c r="JA551" s="45"/>
      <c r="JB551" s="45"/>
      <c r="JC551" s="45"/>
      <c r="JD551" s="45"/>
      <c r="JE551" s="45"/>
      <c r="JF551" s="45"/>
      <c r="JG551" s="45"/>
      <c r="JH551" s="45"/>
      <c r="JI551" s="45"/>
      <c r="JJ551" s="45"/>
      <c r="JK551" s="45"/>
      <c r="JL551" s="45"/>
      <c r="JM551" s="45"/>
      <c r="JN551" s="45"/>
      <c r="JO551" s="45"/>
      <c r="JP551" s="45"/>
      <c r="JQ551" s="45"/>
      <c r="JR551" s="45"/>
      <c r="JS551" s="45"/>
      <c r="JT551" s="45"/>
      <c r="JU551" s="45"/>
      <c r="JV551" s="45"/>
      <c r="JW551" s="45"/>
      <c r="JX551" s="45"/>
      <c r="JY551" s="45"/>
      <c r="JZ551" s="45"/>
      <c r="KA551" s="45"/>
      <c r="KB551" s="45"/>
      <c r="KC551" s="45"/>
      <c r="KD551" s="45"/>
      <c r="KE551" s="45"/>
      <c r="KF551" s="45"/>
      <c r="KG551" s="45"/>
      <c r="KH551" s="45"/>
      <c r="KI551" s="45"/>
      <c r="KJ551" s="45"/>
      <c r="KK551" s="45"/>
      <c r="KL551" s="45"/>
      <c r="KM551" s="45"/>
      <c r="KN551" s="45"/>
      <c r="KO551" s="45"/>
      <c r="KP551" s="45"/>
      <c r="KQ551" s="45"/>
      <c r="KR551" s="45"/>
      <c r="KS551" s="45"/>
      <c r="KT551" s="45"/>
      <c r="KU551" s="45"/>
    </row>
    <row r="552" spans="1:16384" ht="15.75" thickBot="1" x14ac:dyDescent="0.3"/>
    <row r="553" spans="1:16384" ht="15.75" thickBot="1" x14ac:dyDescent="0.3">
      <c r="L553" s="727" t="s">
        <v>179</v>
      </c>
      <c r="M553" s="728"/>
      <c r="N553" s="728"/>
      <c r="O553" s="125" t="s">
        <v>180</v>
      </c>
      <c r="P553" s="125" t="s">
        <v>181</v>
      </c>
      <c r="Q553" s="125" t="s">
        <v>212</v>
      </c>
      <c r="R553" s="125" t="s">
        <v>219</v>
      </c>
    </row>
    <row r="554" spans="1:16384" x14ac:dyDescent="0.25">
      <c r="L554" s="375" t="s">
        <v>339</v>
      </c>
      <c r="M554" s="370">
        <v>7</v>
      </c>
      <c r="N554" s="115" t="str">
        <f>+IF(AND(M554&lt;7,M554&gt;0),"INACEPTABLE",IF(M554=0,"No Valor","ACEPTABLE"))</f>
        <v>ACEPTABLE</v>
      </c>
      <c r="O554" s="729">
        <f>(COUNTIF(N554:N558,"INACEPTABLE"))</f>
        <v>0</v>
      </c>
      <c r="P554" s="729" t="str">
        <f>+IF(O554=1,"PENALIZACIÓN 1",IF(O554&gt;1,"PENALIZACIÓN 1 + 2","ACEPTABLE"))</f>
        <v>ACEPTABLE</v>
      </c>
      <c r="Q554" s="724">
        <f>+IF(AND(M554&gt;0,M555&gt;0,M556&gt;0,M557&gt;0,M558&gt;0),5,IF(AND(M554&gt;0,M555&gt;0,M556&gt;0,M557&gt;0,M558=0),4,IF(AND(M554&gt;0,M555&gt;0,M556&gt;0,M557=0,M558=0),3,IF(AND(M554&gt;0,M555&gt;0,M556=0,M557=0,M558=0),2,IF(AND(M554&gt;0,M555=0,M556=0,M557=0,M558=0),1,0)))))</f>
        <v>4</v>
      </c>
      <c r="R554" s="732">
        <f>IF(AND(O554=0,Q554&gt;0),(SUM(M554:M558)/Q554),0)</f>
        <v>7.53125</v>
      </c>
    </row>
    <row r="555" spans="1:16384" x14ac:dyDescent="0.25">
      <c r="L555" s="376" t="s">
        <v>340</v>
      </c>
      <c r="M555" s="371">
        <v>8</v>
      </c>
      <c r="N555" s="115" t="str">
        <f>+IF(AND(M555&lt;7,M555&gt;0),"INACEPTABLE",IF(M555=0,"No Valor","ACEPTABLE"))</f>
        <v>ACEPTABLE</v>
      </c>
      <c r="O555" s="730"/>
      <c r="P555" s="730"/>
      <c r="Q555" s="725"/>
      <c r="R555" s="733"/>
    </row>
    <row r="556" spans="1:16384" x14ac:dyDescent="0.25">
      <c r="L556" s="377" t="s">
        <v>341</v>
      </c>
      <c r="M556" s="371">
        <f>$Q$454</f>
        <v>8.125</v>
      </c>
      <c r="N556" s="115" t="str">
        <f>+IF(AND(M556&lt;7,M556&gt;0),"INACEPTABLE",IF(M556=0,"No Valor","ACEPTABLE"))</f>
        <v>ACEPTABLE</v>
      </c>
      <c r="O556" s="730"/>
      <c r="P556" s="730"/>
      <c r="Q556" s="725"/>
      <c r="R556" s="733"/>
    </row>
    <row r="557" spans="1:16384" x14ac:dyDescent="0.25">
      <c r="L557" s="376" t="s">
        <v>440</v>
      </c>
      <c r="M557" s="371">
        <v>7</v>
      </c>
      <c r="N557" s="115" t="str">
        <f>+IF(AND(M557&lt;7,M557&gt;0),"INACEPTABLE",IF(M557=0,"No Valor","ACEPTABLE"))</f>
        <v>ACEPTABLE</v>
      </c>
      <c r="O557" s="730"/>
      <c r="P557" s="730"/>
      <c r="Q557" s="725"/>
      <c r="R557" s="733"/>
    </row>
    <row r="558" spans="1:16384" ht="15.75" thickBot="1" x14ac:dyDescent="0.3">
      <c r="L558" s="378" t="s">
        <v>441</v>
      </c>
      <c r="M558" s="372"/>
      <c r="N558" s="341" t="str">
        <f>+IF(AND(M558&lt;7,M558&gt;0),"INACEPTABLE",IF(M558=0,"No Valor","ACEPTABLE"))</f>
        <v>No Valor</v>
      </c>
      <c r="O558" s="731"/>
      <c r="P558" s="731"/>
      <c r="Q558" s="726"/>
      <c r="R558" s="734"/>
    </row>
    <row r="559" spans="1:16384" x14ac:dyDescent="0.25">
      <c r="M559" t="s">
        <v>426</v>
      </c>
    </row>
    <row r="560" spans="1:16384" ht="15.75" thickBot="1" x14ac:dyDescent="0.3"/>
    <row r="561" spans="1:19" ht="15.75" thickBot="1" x14ac:dyDescent="0.3">
      <c r="C561" s="49"/>
      <c r="D561" s="8"/>
      <c r="E561" s="8"/>
      <c r="F561" s="8"/>
      <c r="G561" s="8"/>
      <c r="H561" s="9"/>
      <c r="I561" s="8"/>
      <c r="J561" s="72"/>
      <c r="K561" s="184"/>
      <c r="L561" s="184"/>
      <c r="M561" s="184"/>
      <c r="N561" s="349" t="s">
        <v>261</v>
      </c>
      <c r="O561" s="352" t="s">
        <v>262</v>
      </c>
      <c r="P561" s="352" t="s">
        <v>265</v>
      </c>
      <c r="Q561" s="350" t="s">
        <v>263</v>
      </c>
      <c r="R561" s="350" t="s">
        <v>214</v>
      </c>
    </row>
    <row r="562" spans="1:19" x14ac:dyDescent="0.25">
      <c r="A562" s="853" t="s">
        <v>260</v>
      </c>
      <c r="B562" s="854"/>
      <c r="C562" s="854"/>
      <c r="D562" s="854"/>
      <c r="E562" s="854"/>
      <c r="F562" s="855"/>
      <c r="G562" s="206"/>
      <c r="H562" s="848" t="s">
        <v>231</v>
      </c>
      <c r="I562" s="849"/>
      <c r="J562" s="849"/>
      <c r="K562" s="849"/>
      <c r="L562" s="207"/>
      <c r="M562" s="215"/>
      <c r="N562" s="218">
        <f>$Q$423</f>
        <v>10</v>
      </c>
      <c r="O562" s="218">
        <f>L157</f>
        <v>8.0066666666666659</v>
      </c>
      <c r="P562" s="203">
        <f>+N562*0.6+O562*0.4</f>
        <v>9.2026666666666657</v>
      </c>
      <c r="Q562" s="850">
        <f>+IF(M154="SI",P569,0)</f>
        <v>7.954588827838827</v>
      </c>
      <c r="R562" s="838" t="str">
        <f>+IF(Q562&lt;=8,"PENALIZACIÓN","ACEPTABLE")</f>
        <v>PENALIZACIÓN</v>
      </c>
    </row>
    <row r="563" spans="1:19" x14ac:dyDescent="0.25">
      <c r="A563" s="856"/>
      <c r="B563" s="857"/>
      <c r="C563" s="857"/>
      <c r="D563" s="857"/>
      <c r="E563" s="857"/>
      <c r="F563" s="858"/>
      <c r="G563" s="208"/>
      <c r="H563" s="719" t="s">
        <v>230</v>
      </c>
      <c r="I563" s="720"/>
      <c r="J563" s="720"/>
      <c r="K563" s="720"/>
      <c r="L563" s="84"/>
      <c r="M563" s="216"/>
      <c r="N563" s="219">
        <f>$R$477</f>
        <v>9.21875</v>
      </c>
      <c r="O563" s="219">
        <f>L158</f>
        <v>6.8</v>
      </c>
      <c r="P563" s="203">
        <f t="shared" ref="P563:P568" si="49">+N563*0.6+O563*0.4</f>
        <v>8.2512500000000006</v>
      </c>
      <c r="Q563" s="851"/>
      <c r="R563" s="839"/>
    </row>
    <row r="564" spans="1:19" x14ac:dyDescent="0.25">
      <c r="A564" s="856"/>
      <c r="B564" s="857"/>
      <c r="C564" s="857"/>
      <c r="D564" s="857"/>
      <c r="E564" s="857"/>
      <c r="F564" s="858"/>
      <c r="G564" s="209"/>
      <c r="H564" s="56" t="s">
        <v>419</v>
      </c>
      <c r="I564" s="59"/>
      <c r="J564" s="60"/>
      <c r="K564" s="60"/>
      <c r="L564" s="83"/>
      <c r="M564" s="188"/>
      <c r="N564" s="219">
        <f>$R$491</f>
        <v>7.53125</v>
      </c>
      <c r="O564" s="219">
        <f>L159</f>
        <v>6.6666666666666661</v>
      </c>
      <c r="P564" s="203">
        <f t="shared" si="49"/>
        <v>7.1854166666666668</v>
      </c>
      <c r="Q564" s="851"/>
      <c r="R564" s="839"/>
    </row>
    <row r="565" spans="1:19" x14ac:dyDescent="0.25">
      <c r="A565" s="856"/>
      <c r="B565" s="857"/>
      <c r="C565" s="857"/>
      <c r="D565" s="857"/>
      <c r="E565" s="857"/>
      <c r="F565" s="858"/>
      <c r="G565" s="208"/>
      <c r="H565" s="719" t="s">
        <v>442</v>
      </c>
      <c r="I565" s="720"/>
      <c r="J565" s="720"/>
      <c r="K565" s="720"/>
      <c r="L565" s="84"/>
      <c r="M565" s="216"/>
      <c r="N565" s="218">
        <f>$R$506</f>
        <v>7.53125</v>
      </c>
      <c r="O565" s="218">
        <f>L160</f>
        <v>6.1538461538461542</v>
      </c>
      <c r="P565" s="203">
        <f t="shared" si="49"/>
        <v>6.9802884615384615</v>
      </c>
      <c r="Q565" s="851"/>
      <c r="R565" s="839"/>
    </row>
    <row r="566" spans="1:19" x14ac:dyDescent="0.25">
      <c r="A566" s="856"/>
      <c r="B566" s="857"/>
      <c r="C566" s="857"/>
      <c r="D566" s="857"/>
      <c r="E566" s="857"/>
      <c r="F566" s="858"/>
      <c r="G566" s="209"/>
      <c r="H566" s="56" t="s">
        <v>235</v>
      </c>
      <c r="I566" s="59"/>
      <c r="J566" s="60"/>
      <c r="K566" s="60"/>
      <c r="L566" s="83"/>
      <c r="M566" s="188"/>
      <c r="N566" s="219">
        <f>$R$520</f>
        <v>7.53125</v>
      </c>
      <c r="O566" s="219">
        <f>L161</f>
        <v>7.5</v>
      </c>
      <c r="P566" s="203">
        <f t="shared" si="49"/>
        <v>7.5187499999999998</v>
      </c>
      <c r="Q566" s="851"/>
      <c r="R566" s="839"/>
    </row>
    <row r="567" spans="1:19" x14ac:dyDescent="0.25">
      <c r="A567" s="856"/>
      <c r="B567" s="857"/>
      <c r="C567" s="857"/>
      <c r="D567" s="857"/>
      <c r="E567" s="857"/>
      <c r="F567" s="858"/>
      <c r="G567" s="208"/>
      <c r="H567" s="719" t="s">
        <v>236</v>
      </c>
      <c r="I567" s="720"/>
      <c r="J567" s="720"/>
      <c r="K567" s="720"/>
      <c r="L567" s="84"/>
      <c r="M567" s="216"/>
      <c r="N567" s="219">
        <f>$R$540</f>
        <v>7.53125</v>
      </c>
      <c r="O567" s="219">
        <f>$R$540</f>
        <v>7.53125</v>
      </c>
      <c r="P567" s="203">
        <f t="shared" si="49"/>
        <v>7.53125</v>
      </c>
      <c r="Q567" s="851"/>
      <c r="R567" s="839"/>
    </row>
    <row r="568" spans="1:19" ht="15.75" thickBot="1" x14ac:dyDescent="0.3">
      <c r="A568" s="859"/>
      <c r="B568" s="860"/>
      <c r="C568" s="860"/>
      <c r="D568" s="860"/>
      <c r="E568" s="860"/>
      <c r="F568" s="861"/>
      <c r="G568" s="210"/>
      <c r="H568" s="211" t="s">
        <v>238</v>
      </c>
      <c r="I568" s="212"/>
      <c r="J568" s="213"/>
      <c r="K568" s="213"/>
      <c r="L568" s="214"/>
      <c r="M568" s="217"/>
      <c r="N568" s="220">
        <f>$Q$551</f>
        <v>10</v>
      </c>
      <c r="O568" s="220">
        <f>$R$554</f>
        <v>7.53125</v>
      </c>
      <c r="P568" s="203">
        <f t="shared" si="49"/>
        <v>9.0124999999999993</v>
      </c>
      <c r="Q568" s="852"/>
      <c r="R568" s="840"/>
    </row>
    <row r="569" spans="1:19" ht="15.75" thickBot="1" x14ac:dyDescent="0.3">
      <c r="C569" s="49"/>
      <c r="D569" s="8"/>
      <c r="E569" s="8"/>
      <c r="F569" s="8"/>
      <c r="G569" s="8"/>
      <c r="H569" s="184"/>
      <c r="I569" s="189"/>
      <c r="J569" s="73"/>
      <c r="K569" s="73"/>
      <c r="L569" s="189"/>
      <c r="M569" s="199"/>
      <c r="N569" s="73"/>
      <c r="O569" s="160" t="s">
        <v>264</v>
      </c>
      <c r="P569" s="200">
        <f>SUM(P562:P568)/7</f>
        <v>7.954588827838827</v>
      </c>
      <c r="Q569" s="20"/>
      <c r="R569" s="150"/>
      <c r="S569" s="20"/>
    </row>
  </sheetData>
  <mergeCells count="376">
    <mergeCell ref="F549:J549"/>
    <mergeCell ref="AA12:AA26"/>
    <mergeCell ref="AB12:AB26"/>
    <mergeCell ref="F13:I13"/>
    <mergeCell ref="F15:I15"/>
    <mergeCell ref="F17:I17"/>
    <mergeCell ref="F19:I19"/>
    <mergeCell ref="Q20:R20"/>
    <mergeCell ref="A1:T1"/>
    <mergeCell ref="A3:T3"/>
    <mergeCell ref="Q11:R11"/>
    <mergeCell ref="S11:X11"/>
    <mergeCell ref="Y12:Y26"/>
    <mergeCell ref="Z12:Z26"/>
    <mergeCell ref="F21:I21"/>
    <mergeCell ref="F23:I23"/>
    <mergeCell ref="F24:I24"/>
    <mergeCell ref="Y46:Y50"/>
    <mergeCell ref="F47:I47"/>
    <mergeCell ref="F49:I49"/>
    <mergeCell ref="K28:P28"/>
    <mergeCell ref="Q29:Q43"/>
    <mergeCell ref="R29:R43"/>
    <mergeCell ref="S29:S43"/>
    <mergeCell ref="T29:T43"/>
    <mergeCell ref="Q45:R45"/>
    <mergeCell ref="S45:U45"/>
    <mergeCell ref="F51:I51"/>
    <mergeCell ref="K54:M54"/>
    <mergeCell ref="N55:N59"/>
    <mergeCell ref="O55:O59"/>
    <mergeCell ref="P55:P59"/>
    <mergeCell ref="Q55:Q59"/>
    <mergeCell ref="V46:V50"/>
    <mergeCell ref="W46:W50"/>
    <mergeCell ref="X46:X50"/>
    <mergeCell ref="A75:R75"/>
    <mergeCell ref="F80:I80"/>
    <mergeCell ref="F82:I82"/>
    <mergeCell ref="F84:I84"/>
    <mergeCell ref="F86:I86"/>
    <mergeCell ref="Q61:R61"/>
    <mergeCell ref="S62:S65"/>
    <mergeCell ref="F63:I63"/>
    <mergeCell ref="Q64:R64"/>
    <mergeCell ref="Q68:R68"/>
    <mergeCell ref="S69:S73"/>
    <mergeCell ref="F70:I70"/>
    <mergeCell ref="F72:I72"/>
    <mergeCell ref="Q72:R72"/>
    <mergeCell ref="F101:I101"/>
    <mergeCell ref="F102:I102"/>
    <mergeCell ref="F103:I103"/>
    <mergeCell ref="L103:R103"/>
    <mergeCell ref="E104:I104"/>
    <mergeCell ref="L91:R92"/>
    <mergeCell ref="E93:I93"/>
    <mergeCell ref="F99:I99"/>
    <mergeCell ref="F100:I100"/>
    <mergeCell ref="B126:K128"/>
    <mergeCell ref="M126:N126"/>
    <mergeCell ref="M127:N127"/>
    <mergeCell ref="Q130:R130"/>
    <mergeCell ref="S131:S134"/>
    <mergeCell ref="F132:I132"/>
    <mergeCell ref="Q133:R133"/>
    <mergeCell ref="L106:R107"/>
    <mergeCell ref="F108:I108"/>
    <mergeCell ref="F109:I109"/>
    <mergeCell ref="E110:I110"/>
    <mergeCell ref="A113:R113"/>
    <mergeCell ref="F120:I120"/>
    <mergeCell ref="F145:J145"/>
    <mergeCell ref="Q145:R145"/>
    <mergeCell ref="A148:D148"/>
    <mergeCell ref="Q148:R148"/>
    <mergeCell ref="F149:J149"/>
    <mergeCell ref="S149:S152"/>
    <mergeCell ref="F151:J151"/>
    <mergeCell ref="Q151:R151"/>
    <mergeCell ref="Q136:R136"/>
    <mergeCell ref="F137:J137"/>
    <mergeCell ref="S137:S146"/>
    <mergeCell ref="F138:J138"/>
    <mergeCell ref="F139:J139"/>
    <mergeCell ref="F140:J140"/>
    <mergeCell ref="F141:J141"/>
    <mergeCell ref="F142:J142"/>
    <mergeCell ref="F143:J143"/>
    <mergeCell ref="F144:J144"/>
    <mergeCell ref="F162:K162"/>
    <mergeCell ref="F163:K163"/>
    <mergeCell ref="A168:T168"/>
    <mergeCell ref="A170:T170"/>
    <mergeCell ref="A174:R174"/>
    <mergeCell ref="A176:R176"/>
    <mergeCell ref="D154:K154"/>
    <mergeCell ref="A157:D163"/>
    <mergeCell ref="F157:K157"/>
    <mergeCell ref="O157:O163"/>
    <mergeCell ref="P157:P163"/>
    <mergeCell ref="Q157:Q163"/>
    <mergeCell ref="F158:K158"/>
    <mergeCell ref="F159:K159"/>
    <mergeCell ref="F160:K160"/>
    <mergeCell ref="F161:K161"/>
    <mergeCell ref="A195:H195"/>
    <mergeCell ref="A197:B197"/>
    <mergeCell ref="C197:D197"/>
    <mergeCell ref="E197:E200"/>
    <mergeCell ref="F198:F200"/>
    <mergeCell ref="G198:G200"/>
    <mergeCell ref="A189:F189"/>
    <mergeCell ref="G189:G190"/>
    <mergeCell ref="A190:B190"/>
    <mergeCell ref="A191:B191"/>
    <mergeCell ref="G191:G193"/>
    <mergeCell ref="A192:B192"/>
    <mergeCell ref="A193:B193"/>
    <mergeCell ref="A220:R220"/>
    <mergeCell ref="A222:F222"/>
    <mergeCell ref="D225:D229"/>
    <mergeCell ref="E225:E229"/>
    <mergeCell ref="A231:R231"/>
    <mergeCell ref="A235:C235"/>
    <mergeCell ref="E235:F235"/>
    <mergeCell ref="A203:R203"/>
    <mergeCell ref="A211:E211"/>
    <mergeCell ref="F211:F213"/>
    <mergeCell ref="A212:B213"/>
    <mergeCell ref="C212:E212"/>
    <mergeCell ref="A214:A215"/>
    <mergeCell ref="F214:F216"/>
    <mergeCell ref="A216:B216"/>
    <mergeCell ref="A236:B238"/>
    <mergeCell ref="E236:F236"/>
    <mergeCell ref="G236:G238"/>
    <mergeCell ref="E237:F237"/>
    <mergeCell ref="E238:F238"/>
    <mergeCell ref="A239:B241"/>
    <mergeCell ref="E239:F239"/>
    <mergeCell ref="G239:G241"/>
    <mergeCell ref="E240:F240"/>
    <mergeCell ref="E241:F241"/>
    <mergeCell ref="E248:F248"/>
    <mergeCell ref="A249:C249"/>
    <mergeCell ref="E249:F249"/>
    <mergeCell ref="A242:B243"/>
    <mergeCell ref="E242:F242"/>
    <mergeCell ref="G242:G243"/>
    <mergeCell ref="E243:F243"/>
    <mergeCell ref="A244:B245"/>
    <mergeCell ref="E244:F244"/>
    <mergeCell ref="G244:G245"/>
    <mergeCell ref="E245:F245"/>
    <mergeCell ref="A274:B274"/>
    <mergeCell ref="C274:D274"/>
    <mergeCell ref="E274:F274"/>
    <mergeCell ref="A275:B275"/>
    <mergeCell ref="C275:D275"/>
    <mergeCell ref="E275:F275"/>
    <mergeCell ref="A272:B272"/>
    <mergeCell ref="C272:D272"/>
    <mergeCell ref="E272:F272"/>
    <mergeCell ref="A273:B273"/>
    <mergeCell ref="C273:D273"/>
    <mergeCell ref="E273:F273"/>
    <mergeCell ref="A285:D285"/>
    <mergeCell ref="A286:D286"/>
    <mergeCell ref="A292:D292"/>
    <mergeCell ref="A296:D296"/>
    <mergeCell ref="A298:D298"/>
    <mergeCell ref="A299:D299"/>
    <mergeCell ref="A276:B276"/>
    <mergeCell ref="C276:D276"/>
    <mergeCell ref="E276:F276"/>
    <mergeCell ref="A279:B279"/>
    <mergeCell ref="A283:D283"/>
    <mergeCell ref="A284:D284"/>
    <mergeCell ref="A310:D310"/>
    <mergeCell ref="A311:D311"/>
    <mergeCell ref="D312:E312"/>
    <mergeCell ref="A317:D317"/>
    <mergeCell ref="A319:D319"/>
    <mergeCell ref="A320:D320"/>
    <mergeCell ref="A300:D300"/>
    <mergeCell ref="A301:D301"/>
    <mergeCell ref="D302:E302"/>
    <mergeCell ref="A306:D306"/>
    <mergeCell ref="A308:D308"/>
    <mergeCell ref="A309:D309"/>
    <mergeCell ref="A331:D331"/>
    <mergeCell ref="A332:D332"/>
    <mergeCell ref="D333:E333"/>
    <mergeCell ref="A338:D338"/>
    <mergeCell ref="A340:D340"/>
    <mergeCell ref="A341:D341"/>
    <mergeCell ref="A321:D321"/>
    <mergeCell ref="A322:D322"/>
    <mergeCell ref="D323:E323"/>
    <mergeCell ref="A327:D327"/>
    <mergeCell ref="A329:D329"/>
    <mergeCell ref="A330:D330"/>
    <mergeCell ref="A364:D364"/>
    <mergeCell ref="A365:D365"/>
    <mergeCell ref="D366:E366"/>
    <mergeCell ref="A371:D371"/>
    <mergeCell ref="A373:D373"/>
    <mergeCell ref="A374:D374"/>
    <mergeCell ref="A342:D342"/>
    <mergeCell ref="A343:D343"/>
    <mergeCell ref="D344:E344"/>
    <mergeCell ref="A348:D348"/>
    <mergeCell ref="A362:D362"/>
    <mergeCell ref="A363:D363"/>
    <mergeCell ref="A385:D385"/>
    <mergeCell ref="A386:D386"/>
    <mergeCell ref="D387:E387"/>
    <mergeCell ref="A392:D392"/>
    <mergeCell ref="A394:D394"/>
    <mergeCell ref="A395:D395"/>
    <mergeCell ref="A375:D375"/>
    <mergeCell ref="A376:D376"/>
    <mergeCell ref="D377:E377"/>
    <mergeCell ref="A381:D381"/>
    <mergeCell ref="A383:D383"/>
    <mergeCell ref="A384:D384"/>
    <mergeCell ref="Q422:R422"/>
    <mergeCell ref="Q430:R430"/>
    <mergeCell ref="A406:D406"/>
    <mergeCell ref="A407:D407"/>
    <mergeCell ref="D408:E408"/>
    <mergeCell ref="A413:D413"/>
    <mergeCell ref="Q416:R416"/>
    <mergeCell ref="F418:I418"/>
    <mergeCell ref="A396:D396"/>
    <mergeCell ref="A397:D397"/>
    <mergeCell ref="D398:E398"/>
    <mergeCell ref="A402:D402"/>
    <mergeCell ref="A404:D404"/>
    <mergeCell ref="A405:D405"/>
    <mergeCell ref="Q439:R439"/>
    <mergeCell ref="S439:U439"/>
    <mergeCell ref="V440:V444"/>
    <mergeCell ref="W440:W444"/>
    <mergeCell ref="S430:U430"/>
    <mergeCell ref="V431:V435"/>
    <mergeCell ref="W431:W435"/>
    <mergeCell ref="X431:X435"/>
    <mergeCell ref="Y431:Y435"/>
    <mergeCell ref="Q457:R457"/>
    <mergeCell ref="S457:U457"/>
    <mergeCell ref="Q448:R448"/>
    <mergeCell ref="S448:U448"/>
    <mergeCell ref="V449:V453"/>
    <mergeCell ref="W449:W453"/>
    <mergeCell ref="X449:X453"/>
    <mergeCell ref="Y449:Y453"/>
    <mergeCell ref="X440:X444"/>
    <mergeCell ref="Y440:Y444"/>
    <mergeCell ref="Q466:R466"/>
    <mergeCell ref="S466:U466"/>
    <mergeCell ref="V467:V471"/>
    <mergeCell ref="W467:W471"/>
    <mergeCell ref="V458:V462"/>
    <mergeCell ref="W458:W462"/>
    <mergeCell ref="X458:X462"/>
    <mergeCell ref="Y458:Y462"/>
    <mergeCell ref="F459:I459"/>
    <mergeCell ref="F461:I461"/>
    <mergeCell ref="L476:N476"/>
    <mergeCell ref="O477:O481"/>
    <mergeCell ref="P477:P481"/>
    <mergeCell ref="Q477:Q481"/>
    <mergeCell ref="R477:R481"/>
    <mergeCell ref="Q484:R484"/>
    <mergeCell ref="X467:X471"/>
    <mergeCell ref="Y467:Y471"/>
    <mergeCell ref="F468:I468"/>
    <mergeCell ref="F470:I470"/>
    <mergeCell ref="F472:I472"/>
    <mergeCell ref="S514:S517"/>
    <mergeCell ref="Q498:R498"/>
    <mergeCell ref="S499:S503"/>
    <mergeCell ref="F500:I500"/>
    <mergeCell ref="F502:I502"/>
    <mergeCell ref="Q502:R502"/>
    <mergeCell ref="L505:N505"/>
    <mergeCell ref="S485:S488"/>
    <mergeCell ref="F486:I486"/>
    <mergeCell ref="Q487:R487"/>
    <mergeCell ref="L490:N490"/>
    <mergeCell ref="O491:O495"/>
    <mergeCell ref="P491:P495"/>
    <mergeCell ref="Q491:Q495"/>
    <mergeCell ref="R491:R495"/>
    <mergeCell ref="Q516:R516"/>
    <mergeCell ref="L519:N519"/>
    <mergeCell ref="O520:O524"/>
    <mergeCell ref="P520:P524"/>
    <mergeCell ref="Q520:Q524"/>
    <mergeCell ref="R520:R524"/>
    <mergeCell ref="O506:O510"/>
    <mergeCell ref="P506:P510"/>
    <mergeCell ref="Q506:Q510"/>
    <mergeCell ref="R506:R510"/>
    <mergeCell ref="Q513:R513"/>
    <mergeCell ref="A547:D547"/>
    <mergeCell ref="Q547:R547"/>
    <mergeCell ref="F548:J548"/>
    <mergeCell ref="S548:S551"/>
    <mergeCell ref="F550:J550"/>
    <mergeCell ref="Q550:R550"/>
    <mergeCell ref="A350:D350"/>
    <mergeCell ref="A351:D351"/>
    <mergeCell ref="A352:D352"/>
    <mergeCell ref="A353:D353"/>
    <mergeCell ref="D354:E354"/>
    <mergeCell ref="A359:D359"/>
    <mergeCell ref="F536:J536"/>
    <mergeCell ref="Q536:R536"/>
    <mergeCell ref="L539:N539"/>
    <mergeCell ref="O540:O544"/>
    <mergeCell ref="P540:P544"/>
    <mergeCell ref="Q540:Q544"/>
    <mergeCell ref="R540:R544"/>
    <mergeCell ref="Q527:R527"/>
    <mergeCell ref="F528:J528"/>
    <mergeCell ref="S528:S537"/>
    <mergeCell ref="F529:J529"/>
    <mergeCell ref="F530:J530"/>
    <mergeCell ref="L553:N553"/>
    <mergeCell ref="O554:O558"/>
    <mergeCell ref="P554:P558"/>
    <mergeCell ref="Q554:Q558"/>
    <mergeCell ref="R554:R558"/>
    <mergeCell ref="A562:F568"/>
    <mergeCell ref="H562:K562"/>
    <mergeCell ref="Q562:Q568"/>
    <mergeCell ref="R562:R568"/>
    <mergeCell ref="H563:K563"/>
    <mergeCell ref="H565:K565"/>
    <mergeCell ref="H567:K567"/>
    <mergeCell ref="F88:I88"/>
    <mergeCell ref="F90:I90"/>
    <mergeCell ref="F91:I91"/>
    <mergeCell ref="F424:I424"/>
    <mergeCell ref="F427:I427"/>
    <mergeCell ref="F531:J531"/>
    <mergeCell ref="F532:J532"/>
    <mergeCell ref="F533:J533"/>
    <mergeCell ref="F436:I436"/>
    <mergeCell ref="F432:I432"/>
    <mergeCell ref="F434:I434"/>
    <mergeCell ref="F420:I420"/>
    <mergeCell ref="F422:I422"/>
    <mergeCell ref="A250:F250"/>
    <mergeCell ref="A264:E264"/>
    <mergeCell ref="A267:R267"/>
    <mergeCell ref="A271:B271"/>
    <mergeCell ref="C271:D271"/>
    <mergeCell ref="E271:F271"/>
    <mergeCell ref="E246:F246"/>
    <mergeCell ref="A247:C247"/>
    <mergeCell ref="E247:F247"/>
    <mergeCell ref="A248:C248"/>
    <mergeCell ref="F534:J534"/>
    <mergeCell ref="F535:J535"/>
    <mergeCell ref="F515:I515"/>
    <mergeCell ref="F463:I463"/>
    <mergeCell ref="F450:I450"/>
    <mergeCell ref="F452:I452"/>
    <mergeCell ref="F454:I454"/>
    <mergeCell ref="F441:I441"/>
    <mergeCell ref="F443:I443"/>
    <mergeCell ref="F445:I445"/>
  </mergeCells>
  <conditionalFormatting sqref="U12:U26 X12:X26">
    <cfRule type="cellIs" dxfId="944" priority="314" operator="equal">
      <formula>"INACEPTABLE"</formula>
    </cfRule>
    <cfRule type="cellIs" dxfId="943" priority="319" operator="equal">
      <formula>"PENALIZACIÓN"</formula>
    </cfRule>
    <cfRule type="cellIs" dxfId="942" priority="320" operator="equal">
      <formula>"ACEPTABLE"</formula>
    </cfRule>
  </conditionalFormatting>
  <conditionalFormatting sqref="Y12:AB12">
    <cfRule type="cellIs" dxfId="941" priority="317" operator="equal">
      <formula>"PENALIZACIÓN"</formula>
    </cfRule>
    <cfRule type="cellIs" dxfId="940" priority="318" operator="equal">
      <formula>"ACEPTABLE"</formula>
    </cfRule>
  </conditionalFormatting>
  <conditionalFormatting sqref="R22">
    <cfRule type="cellIs" dxfId="939" priority="315" operator="equal">
      <formula>"INACEPTABLE"</formula>
    </cfRule>
    <cfRule type="cellIs" dxfId="938" priority="316" operator="equal">
      <formula>"ACEPTABLE"</formula>
    </cfRule>
  </conditionalFormatting>
  <conditionalFormatting sqref="Y12:Y26">
    <cfRule type="cellIs" dxfId="937" priority="305" operator="equal">
      <formula>1</formula>
    </cfRule>
    <cfRule type="cellIs" dxfId="936" priority="309" operator="greaterThan">
      <formula>1</formula>
    </cfRule>
    <cfRule type="cellIs" dxfId="935" priority="310" operator="equal">
      <formula>0</formula>
    </cfRule>
  </conditionalFormatting>
  <conditionalFormatting sqref="Z12:AB12 Z13:AA26">
    <cfRule type="cellIs" dxfId="934" priority="306" operator="equal">
      <formula>"PENALIZACIÓN 1 + 2"</formula>
    </cfRule>
    <cfRule type="cellIs" dxfId="933" priority="307" operator="equal">
      <formula>"PENALIZACIÓN 1"</formula>
    </cfRule>
    <cfRule type="cellIs" dxfId="932" priority="308" operator="equal">
      <formula>"ACEPTABLE"</formula>
    </cfRule>
  </conditionalFormatting>
  <conditionalFormatting sqref="R51">
    <cfRule type="cellIs" dxfId="931" priority="303" operator="equal">
      <formula>"INACEPTABLE"</formula>
    </cfRule>
    <cfRule type="cellIs" dxfId="930" priority="304" operator="equal">
      <formula>"ACEPTABLE"</formula>
    </cfRule>
  </conditionalFormatting>
  <conditionalFormatting sqref="U46:U50">
    <cfRule type="cellIs" dxfId="929" priority="300" operator="equal">
      <formula>"INACEPTABLE"</formula>
    </cfRule>
    <cfRule type="cellIs" dxfId="928" priority="301" operator="equal">
      <formula>"PENALIZACIÓN"</formula>
    </cfRule>
    <cfRule type="cellIs" dxfId="927" priority="302" operator="equal">
      <formula>"ACEPTABLE"</formula>
    </cfRule>
  </conditionalFormatting>
  <conditionalFormatting sqref="V46:V50">
    <cfRule type="cellIs" dxfId="926" priority="297" operator="greaterThan">
      <formula>1</formula>
    </cfRule>
    <cfRule type="cellIs" dxfId="925" priority="298" operator="equal">
      <formula>1</formula>
    </cfRule>
    <cfRule type="cellIs" dxfId="924" priority="299" operator="equal">
      <formula>0</formula>
    </cfRule>
  </conditionalFormatting>
  <conditionalFormatting sqref="W46:W50">
    <cfRule type="cellIs" dxfId="923" priority="292" operator="equal">
      <formula>"ACEPTABLE"</formula>
    </cfRule>
    <cfRule type="cellIs" dxfId="922" priority="293" operator="equal">
      <formula>"PENALIZACIÓN 1 + 2"</formula>
    </cfRule>
    <cfRule type="cellIs" dxfId="921" priority="294" operator="equal">
      <formula>"PENALIZACIÓN 1"</formula>
    </cfRule>
    <cfRule type="cellIs" dxfId="920" priority="295" operator="equal">
      <formula>1</formula>
    </cfRule>
    <cfRule type="cellIs" dxfId="919" priority="296" operator="equal">
      <formula>1</formula>
    </cfRule>
  </conditionalFormatting>
  <conditionalFormatting sqref="R65">
    <cfRule type="cellIs" dxfId="918" priority="290" operator="equal">
      <formula>"INACEPTABLE"</formula>
    </cfRule>
    <cfRule type="cellIs" dxfId="917" priority="291" operator="equal">
      <formula>"ACEPTABLE"</formula>
    </cfRule>
  </conditionalFormatting>
  <conditionalFormatting sqref="S62:S65">
    <cfRule type="cellIs" dxfId="916" priority="288" operator="equal">
      <formula>"PENALIZACIÓN"</formula>
    </cfRule>
    <cfRule type="cellIs" dxfId="915" priority="289" operator="equal">
      <formula>"ACEPTABLE"</formula>
    </cfRule>
  </conditionalFormatting>
  <conditionalFormatting sqref="R73">
    <cfRule type="cellIs" dxfId="914" priority="286" operator="equal">
      <formula>"INACEPTABLE"</formula>
    </cfRule>
    <cfRule type="cellIs" dxfId="913" priority="287" operator="equal">
      <formula>"ACEPTABLE"</formula>
    </cfRule>
  </conditionalFormatting>
  <conditionalFormatting sqref="S69:S73">
    <cfRule type="cellIs" dxfId="912" priority="284" operator="equal">
      <formula>"PENALIZACIÓN"</formula>
    </cfRule>
    <cfRule type="cellIs" dxfId="911" priority="285" operator="equal">
      <formula>"ACEPTABLE"</formula>
    </cfRule>
  </conditionalFormatting>
  <conditionalFormatting sqref="Q100">
    <cfRule type="cellIs" dxfId="910" priority="282" operator="equal">
      <formula>"INACEPTABLE"</formula>
    </cfRule>
    <cfRule type="cellIs" dxfId="909" priority="283" operator="equal">
      <formula>"ACEPTABLE"</formula>
    </cfRule>
  </conditionalFormatting>
  <conditionalFormatting sqref="Q109">
    <cfRule type="cellIs" dxfId="908" priority="280" operator="equal">
      <formula>"INACEPTABLE"</formula>
    </cfRule>
    <cfRule type="cellIs" dxfId="907" priority="281" operator="equal">
      <formula>"ACEPTABLE"</formula>
    </cfRule>
  </conditionalFormatting>
  <conditionalFormatting sqref="R134:R135">
    <cfRule type="cellIs" dxfId="906" priority="278" operator="equal">
      <formula>"INACEPTABLE"</formula>
    </cfRule>
    <cfRule type="cellIs" dxfId="905" priority="279" operator="equal">
      <formula>"ACEPTABLE"</formula>
    </cfRule>
  </conditionalFormatting>
  <conditionalFormatting sqref="S131:S135">
    <cfRule type="cellIs" dxfId="904" priority="276" operator="equal">
      <formula>"PENALIZACIÓN"</formula>
    </cfRule>
    <cfRule type="cellIs" dxfId="903" priority="277" operator="equal">
      <formula>"ACEPTABLE"</formula>
    </cfRule>
  </conditionalFormatting>
  <conditionalFormatting sqref="R146">
    <cfRule type="cellIs" dxfId="902" priority="274" operator="equal">
      <formula>"INACEPTABLE"</formula>
    </cfRule>
    <cfRule type="cellIs" dxfId="901" priority="275" operator="equal">
      <formula>"ACEPTABLE"</formula>
    </cfRule>
  </conditionalFormatting>
  <conditionalFormatting sqref="S137">
    <cfRule type="cellIs" dxfId="900" priority="272" operator="equal">
      <formula>"PENALIZACIÓN"</formula>
    </cfRule>
    <cfRule type="cellIs" dxfId="899" priority="273" operator="equal">
      <formula>"ACEPTABLE"</formula>
    </cfRule>
  </conditionalFormatting>
  <conditionalFormatting sqref="R152:R153">
    <cfRule type="cellIs" dxfId="898" priority="270" operator="equal">
      <formula>"INACEPTABLE"</formula>
    </cfRule>
    <cfRule type="cellIs" dxfId="897" priority="271" operator="equal">
      <formula>"ACEPTABLE"</formula>
    </cfRule>
  </conditionalFormatting>
  <conditionalFormatting sqref="S149 S154:S167 S169">
    <cfRule type="cellIs" dxfId="896" priority="268" operator="equal">
      <formula>"PENALIZACIÓN"</formula>
    </cfRule>
    <cfRule type="cellIs" dxfId="895" priority="269" operator="equal">
      <formula>"ACEPTABLE"</formula>
    </cfRule>
  </conditionalFormatting>
  <conditionalFormatting sqref="P119">
    <cfRule type="cellIs" dxfId="894" priority="232" operator="equal">
      <formula>"PENALIZACIÓN"</formula>
    </cfRule>
    <cfRule type="cellIs" dxfId="893" priority="266" operator="equal">
      <formula>"INACEPTABLE"</formula>
    </cfRule>
    <cfRule type="cellIs" dxfId="892" priority="267" operator="equal">
      <formula>"ACEPTABLE"</formula>
    </cfRule>
  </conditionalFormatting>
  <conditionalFormatting sqref="P120">
    <cfRule type="cellIs" dxfId="891" priority="235" operator="equal">
      <formula>"PENALIZACIÓN"</formula>
    </cfRule>
    <cfRule type="cellIs" dxfId="890" priority="264" operator="equal">
      <formula>"INACEPTABLE"</formula>
    </cfRule>
    <cfRule type="cellIs" dxfId="889" priority="265" operator="equal">
      <formula>"ACEPTABLE"</formula>
    </cfRule>
  </conditionalFormatting>
  <conditionalFormatting sqref="P121">
    <cfRule type="cellIs" dxfId="888" priority="231" operator="equal">
      <formula>"PENALIZACIÓN"</formula>
    </cfRule>
    <cfRule type="cellIs" dxfId="887" priority="262" operator="equal">
      <formula>"INACEPTABLE"</formula>
    </cfRule>
    <cfRule type="cellIs" dxfId="886" priority="263" operator="equal">
      <formula>"ACEPTABLE"</formula>
    </cfRule>
  </conditionalFormatting>
  <conditionalFormatting sqref="P157:P163">
    <cfRule type="cellIs" dxfId="885" priority="259" operator="equal">
      <formula>8</formula>
    </cfRule>
    <cfRule type="cellIs" dxfId="884" priority="260" operator="greaterThan">
      <formula>8</formula>
    </cfRule>
    <cfRule type="cellIs" dxfId="883" priority="261" operator="lessThan">
      <formula>8</formula>
    </cfRule>
  </conditionalFormatting>
  <conditionalFormatting sqref="Q157:Q163">
    <cfRule type="cellIs" dxfId="882" priority="254" operator="equal">
      <formula>"ACEPTABLE"</formula>
    </cfRule>
    <cfRule type="cellIs" dxfId="881" priority="255" operator="equal">
      <formula>"PENALIZACIÓN"</formula>
    </cfRule>
    <cfRule type="cellIs" dxfId="880" priority="256" operator="equal">
      <formula>8</formula>
    </cfRule>
    <cfRule type="cellIs" dxfId="879" priority="257" operator="greaterThan">
      <formula>8</formula>
    </cfRule>
    <cfRule type="cellIs" dxfId="878" priority="258" operator="lessThan">
      <formula>8</formula>
    </cfRule>
  </conditionalFormatting>
  <conditionalFormatting sqref="R423:R424">
    <cfRule type="cellIs" dxfId="877" priority="252" operator="equal">
      <formula>"INACEPTABLE"</formula>
    </cfRule>
    <cfRule type="cellIs" dxfId="876" priority="253" operator="equal">
      <formula>"ACEPTABLE"</formula>
    </cfRule>
  </conditionalFormatting>
  <conditionalFormatting sqref="R562:R568">
    <cfRule type="cellIs" dxfId="875" priority="247" operator="equal">
      <formula>"ACEPTABLE"</formula>
    </cfRule>
    <cfRule type="cellIs" dxfId="874" priority="248" operator="equal">
      <formula>"PENALIZACIÓN"</formula>
    </cfRule>
    <cfRule type="cellIs" dxfId="873" priority="249" operator="equal">
      <formula>8</formula>
    </cfRule>
    <cfRule type="cellIs" dxfId="872" priority="250" operator="greaterThan">
      <formula>8</formula>
    </cfRule>
    <cfRule type="cellIs" dxfId="871" priority="251" operator="lessThan">
      <formula>8</formula>
    </cfRule>
  </conditionalFormatting>
  <conditionalFormatting sqref="Q562:Q568">
    <cfRule type="cellIs" dxfId="870" priority="246" operator="lessThan">
      <formula>8</formula>
    </cfRule>
  </conditionalFormatting>
  <conditionalFormatting sqref="Q89">
    <cfRule type="cellIs" dxfId="869" priority="244" operator="equal">
      <formula>"INACEPTABLE"</formula>
    </cfRule>
    <cfRule type="cellIs" dxfId="868" priority="245" operator="equal">
      <formula>"ACEPTABLE"</formula>
    </cfRule>
  </conditionalFormatting>
  <conditionalFormatting sqref="Q84">
    <cfRule type="cellIs" dxfId="867" priority="242" operator="equal">
      <formula>"INACEPTABLE"</formula>
    </cfRule>
    <cfRule type="cellIs" dxfId="866" priority="243" operator="equal">
      <formula>"ACEPTABLE"</formula>
    </cfRule>
  </conditionalFormatting>
  <conditionalFormatting sqref="Q80">
    <cfRule type="cellIs" dxfId="865" priority="240" operator="equal">
      <formula>"INACEPTABLE"</formula>
    </cfRule>
    <cfRule type="cellIs" dxfId="864" priority="241" operator="equal">
      <formula>"ACEPTABLE"</formula>
    </cfRule>
  </conditionalFormatting>
  <conditionalFormatting sqref="R126">
    <cfRule type="cellIs" dxfId="863" priority="234" operator="equal">
      <formula>"Penalización"</formula>
    </cfRule>
    <cfRule type="cellIs" dxfId="862" priority="238" operator="equal">
      <formula>"INACEPTABLE"</formula>
    </cfRule>
    <cfRule type="cellIs" dxfId="861" priority="239" operator="equal">
      <formula>"ACEPTABLE"</formula>
    </cfRule>
  </conditionalFormatting>
  <conditionalFormatting sqref="R127">
    <cfRule type="cellIs" dxfId="860" priority="233" operator="equal">
      <formula>"Penalización"</formula>
    </cfRule>
    <cfRule type="cellIs" dxfId="859" priority="236" operator="equal">
      <formula>"INACEPTABLE"</formula>
    </cfRule>
    <cfRule type="cellIs" dxfId="858" priority="237" operator="equal">
      <formula>"ACEPTABLE"</formula>
    </cfRule>
  </conditionalFormatting>
  <conditionalFormatting sqref="F283:F286 M420:M427">
    <cfRule type="cellIs" dxfId="857" priority="229" operator="equal">
      <formula>0</formula>
    </cfRule>
    <cfRule type="cellIs" dxfId="856" priority="230" operator="equal">
      <formula>1</formula>
    </cfRule>
  </conditionalFormatting>
  <conditionalFormatting sqref="F292">
    <cfRule type="cellIs" dxfId="855" priority="227" operator="equal">
      <formula>0</formula>
    </cfRule>
    <cfRule type="cellIs" dxfId="854" priority="228" operator="equal">
      <formula>1</formula>
    </cfRule>
  </conditionalFormatting>
  <conditionalFormatting sqref="E306">
    <cfRule type="cellIs" dxfId="853" priority="225" operator="equal">
      <formula>0</formula>
    </cfRule>
    <cfRule type="cellIs" dxfId="852" priority="226" operator="equal">
      <formula>1</formula>
    </cfRule>
  </conditionalFormatting>
  <conditionalFormatting sqref="E296">
    <cfRule type="cellIs" dxfId="851" priority="223" operator="equal">
      <formula>0</formula>
    </cfRule>
    <cfRule type="cellIs" dxfId="850" priority="224" operator="equal">
      <formula>1</formula>
    </cfRule>
  </conditionalFormatting>
  <conditionalFormatting sqref="E317">
    <cfRule type="cellIs" dxfId="849" priority="221" operator="equal">
      <formula>0</formula>
    </cfRule>
    <cfRule type="cellIs" dxfId="848" priority="222" operator="equal">
      <formula>1</formula>
    </cfRule>
  </conditionalFormatting>
  <conditionalFormatting sqref="R436">
    <cfRule type="cellIs" dxfId="847" priority="219" operator="equal">
      <formula>"INACEPTABLE"</formula>
    </cfRule>
    <cfRule type="cellIs" dxfId="846" priority="220" operator="equal">
      <formula>"ACEPTABLE"</formula>
    </cfRule>
  </conditionalFormatting>
  <conditionalFormatting sqref="U431:U435">
    <cfRule type="cellIs" dxfId="845" priority="216" operator="equal">
      <formula>"INACEPTABLE"</formula>
    </cfRule>
    <cfRule type="cellIs" dxfId="844" priority="217" operator="equal">
      <formula>"PENALIZACIÓN"</formula>
    </cfRule>
    <cfRule type="cellIs" dxfId="843" priority="218" operator="equal">
      <formula>"ACEPTABLE"</formula>
    </cfRule>
  </conditionalFormatting>
  <conditionalFormatting sqref="V431:V435">
    <cfRule type="cellIs" dxfId="842" priority="213" operator="greaterThan">
      <formula>1</formula>
    </cfRule>
    <cfRule type="cellIs" dxfId="841" priority="214" operator="equal">
      <formula>1</formula>
    </cfRule>
    <cfRule type="cellIs" dxfId="840" priority="215" operator="equal">
      <formula>0</formula>
    </cfRule>
  </conditionalFormatting>
  <conditionalFormatting sqref="W431:W435">
    <cfRule type="cellIs" dxfId="839" priority="208" operator="equal">
      <formula>"ACEPTABLE"</formula>
    </cfRule>
    <cfRule type="cellIs" dxfId="838" priority="209" operator="equal">
      <formula>"PENALIZACIÓN 1 + 2"</formula>
    </cfRule>
    <cfRule type="cellIs" dxfId="837" priority="210" operator="equal">
      <formula>"PENALIZACIÓN 1"</formula>
    </cfRule>
    <cfRule type="cellIs" dxfId="836" priority="211" operator="equal">
      <formula>1</formula>
    </cfRule>
    <cfRule type="cellIs" dxfId="835" priority="212" operator="equal">
      <formula>1</formula>
    </cfRule>
  </conditionalFormatting>
  <conditionalFormatting sqref="R488">
    <cfRule type="cellIs" dxfId="834" priority="206" operator="equal">
      <formula>"INACEPTABLE"</formula>
    </cfRule>
    <cfRule type="cellIs" dxfId="833" priority="207" operator="equal">
      <formula>"ACEPTABLE"</formula>
    </cfRule>
  </conditionalFormatting>
  <conditionalFormatting sqref="S485:S488">
    <cfRule type="cellIs" dxfId="832" priority="204" operator="equal">
      <formula>"PENALIZACIÓN"</formula>
    </cfRule>
    <cfRule type="cellIs" dxfId="831" priority="205" operator="equal">
      <formula>"ACEPTABLE"</formula>
    </cfRule>
  </conditionalFormatting>
  <conditionalFormatting sqref="R503">
    <cfRule type="cellIs" dxfId="830" priority="202" operator="equal">
      <formula>"INACEPTABLE"</formula>
    </cfRule>
    <cfRule type="cellIs" dxfId="829" priority="203" operator="equal">
      <formula>"ACEPTABLE"</formula>
    </cfRule>
  </conditionalFormatting>
  <conditionalFormatting sqref="S499:S503">
    <cfRule type="cellIs" dxfId="828" priority="200" operator="equal">
      <formula>"PENALIZACIÓN"</formula>
    </cfRule>
    <cfRule type="cellIs" dxfId="827" priority="201" operator="equal">
      <formula>"ACEPTABLE"</formula>
    </cfRule>
  </conditionalFormatting>
  <conditionalFormatting sqref="R517:R518">
    <cfRule type="cellIs" dxfId="826" priority="198" operator="equal">
      <formula>"INACEPTABLE"</formula>
    </cfRule>
    <cfRule type="cellIs" dxfId="825" priority="199" operator="equal">
      <formula>"ACEPTABLE"</formula>
    </cfRule>
  </conditionalFormatting>
  <conditionalFormatting sqref="S514:S526">
    <cfRule type="cellIs" dxfId="824" priority="196" operator="equal">
      <formula>"PENALIZACIÓN"</formula>
    </cfRule>
    <cfRule type="cellIs" dxfId="823" priority="197" operator="equal">
      <formula>"ACEPTABLE"</formula>
    </cfRule>
  </conditionalFormatting>
  <conditionalFormatting sqref="R537">
    <cfRule type="cellIs" dxfId="822" priority="194" operator="equal">
      <formula>"INACEPTABLE"</formula>
    </cfRule>
    <cfRule type="cellIs" dxfId="821" priority="195" operator="equal">
      <formula>"ACEPTABLE"</formula>
    </cfRule>
  </conditionalFormatting>
  <conditionalFormatting sqref="S528">
    <cfRule type="cellIs" dxfId="820" priority="192" operator="equal">
      <formula>"PENALIZACIÓN"</formula>
    </cfRule>
    <cfRule type="cellIs" dxfId="819" priority="193" operator="equal">
      <formula>"ACEPTABLE"</formula>
    </cfRule>
  </conditionalFormatting>
  <conditionalFormatting sqref="R551">
    <cfRule type="cellIs" dxfId="818" priority="190" operator="equal">
      <formula>"INACEPTABLE"</formula>
    </cfRule>
    <cfRule type="cellIs" dxfId="817" priority="191" operator="equal">
      <formula>"ACEPTABLE"</formula>
    </cfRule>
  </conditionalFormatting>
  <conditionalFormatting sqref="S548">
    <cfRule type="cellIs" dxfId="816" priority="188" operator="equal">
      <formula>"PENALIZACIÓN"</formula>
    </cfRule>
    <cfRule type="cellIs" dxfId="815" priority="189" operator="equal">
      <formula>"ACEPTABLE"</formula>
    </cfRule>
  </conditionalFormatting>
  <conditionalFormatting sqref="M418">
    <cfRule type="cellIs" dxfId="814" priority="186" operator="equal">
      <formula>0</formula>
    </cfRule>
    <cfRule type="cellIs" dxfId="813" priority="187" operator="equal">
      <formula>1</formula>
    </cfRule>
  </conditionalFormatting>
  <conditionalFormatting sqref="M419">
    <cfRule type="cellIs" dxfId="812" priority="184" operator="equal">
      <formula>0</formula>
    </cfRule>
    <cfRule type="cellIs" dxfId="811" priority="185" operator="equal">
      <formula>1</formula>
    </cfRule>
  </conditionalFormatting>
  <conditionalFormatting sqref="N562:N568">
    <cfRule type="cellIs" dxfId="810" priority="181" operator="equal">
      <formula>7</formula>
    </cfRule>
    <cfRule type="cellIs" dxfId="809" priority="182" operator="greaterThan">
      <formula>7</formula>
    </cfRule>
    <cfRule type="cellIs" dxfId="808" priority="183" operator="lessThan">
      <formula>7</formula>
    </cfRule>
  </conditionalFormatting>
  <conditionalFormatting sqref="O562:O568">
    <cfRule type="cellIs" dxfId="807" priority="178" operator="equal">
      <formula>7</formula>
    </cfRule>
    <cfRule type="cellIs" dxfId="806" priority="179" operator="greaterThan">
      <formula>7</formula>
    </cfRule>
    <cfRule type="cellIs" dxfId="805" priority="180" operator="lessThan">
      <formula>7</formula>
    </cfRule>
  </conditionalFormatting>
  <conditionalFormatting sqref="E327">
    <cfRule type="cellIs" dxfId="804" priority="176" operator="equal">
      <formula>0</formula>
    </cfRule>
    <cfRule type="cellIs" dxfId="803" priority="177" operator="equal">
      <formula>1</formula>
    </cfRule>
  </conditionalFormatting>
  <conditionalFormatting sqref="E381">
    <cfRule type="cellIs" dxfId="802" priority="168" operator="equal">
      <formula>0</formula>
    </cfRule>
    <cfRule type="cellIs" dxfId="801" priority="169" operator="equal">
      <formula>1</formula>
    </cfRule>
  </conditionalFormatting>
  <conditionalFormatting sqref="E338">
    <cfRule type="cellIs" dxfId="800" priority="174" operator="equal">
      <formula>0</formula>
    </cfRule>
    <cfRule type="cellIs" dxfId="799" priority="175" operator="equal">
      <formula>1</formula>
    </cfRule>
  </conditionalFormatting>
  <conditionalFormatting sqref="E348">
    <cfRule type="cellIs" dxfId="798" priority="172" operator="equal">
      <formula>0</formula>
    </cfRule>
    <cfRule type="cellIs" dxfId="797" priority="173" operator="equal">
      <formula>1</formula>
    </cfRule>
  </conditionalFormatting>
  <conditionalFormatting sqref="E371">
    <cfRule type="cellIs" dxfId="796" priority="170" operator="equal">
      <formula>0</formula>
    </cfRule>
    <cfRule type="cellIs" dxfId="795" priority="171" operator="equal">
      <formula>1</formula>
    </cfRule>
  </conditionalFormatting>
  <conditionalFormatting sqref="E392">
    <cfRule type="cellIs" dxfId="794" priority="166" operator="equal">
      <formula>0</formula>
    </cfRule>
    <cfRule type="cellIs" dxfId="793" priority="167" operator="equal">
      <formula>1</formula>
    </cfRule>
  </conditionalFormatting>
  <conditionalFormatting sqref="E402">
    <cfRule type="cellIs" dxfId="792" priority="164" operator="equal">
      <formula>0</formula>
    </cfRule>
    <cfRule type="cellIs" dxfId="791" priority="165" operator="equal">
      <formula>1</formula>
    </cfRule>
  </conditionalFormatting>
  <conditionalFormatting sqref="E413">
    <cfRule type="cellIs" dxfId="790" priority="162" operator="equal">
      <formula>0</formula>
    </cfRule>
    <cfRule type="cellIs" dxfId="789" priority="163" operator="equal">
      <formula>1</formula>
    </cfRule>
  </conditionalFormatting>
  <conditionalFormatting sqref="M417">
    <cfRule type="cellIs" dxfId="788" priority="160" operator="equal">
      <formula>0</formula>
    </cfRule>
    <cfRule type="cellIs" dxfId="787" priority="161" operator="equal">
      <formula>1</formula>
    </cfRule>
  </conditionalFormatting>
  <conditionalFormatting sqref="R445">
    <cfRule type="cellIs" dxfId="786" priority="156" operator="equal">
      <formula>"INACEPTABLE"</formula>
    </cfRule>
    <cfRule type="cellIs" dxfId="785" priority="157" operator="equal">
      <formula>"ACEPTABLE"</formula>
    </cfRule>
  </conditionalFormatting>
  <conditionalFormatting sqref="U440:U444">
    <cfRule type="cellIs" dxfId="784" priority="153" operator="equal">
      <formula>"INACEPTABLE"</formula>
    </cfRule>
    <cfRule type="cellIs" dxfId="783" priority="154" operator="equal">
      <formula>"PENALIZACIÓN"</formula>
    </cfRule>
    <cfRule type="cellIs" dxfId="782" priority="155" operator="equal">
      <formula>"ACEPTABLE"</formula>
    </cfRule>
  </conditionalFormatting>
  <conditionalFormatting sqref="V440:V444">
    <cfRule type="cellIs" dxfId="781" priority="150" operator="greaterThan">
      <formula>1</formula>
    </cfRule>
    <cfRule type="cellIs" dxfId="780" priority="151" operator="equal">
      <formula>1</formula>
    </cfRule>
    <cfRule type="cellIs" dxfId="779" priority="152" operator="equal">
      <formula>0</formula>
    </cfRule>
  </conditionalFormatting>
  <conditionalFormatting sqref="W440:W444">
    <cfRule type="cellIs" dxfId="778" priority="145" operator="equal">
      <formula>"ACEPTABLE"</formula>
    </cfRule>
    <cfRule type="cellIs" dxfId="777" priority="146" operator="equal">
      <formula>"PENALIZACIÓN 1 + 2"</formula>
    </cfRule>
    <cfRule type="cellIs" dxfId="776" priority="147" operator="equal">
      <formula>"PENALIZACIÓN 1"</formula>
    </cfRule>
    <cfRule type="cellIs" dxfId="775" priority="148" operator="equal">
      <formula>1</formula>
    </cfRule>
    <cfRule type="cellIs" dxfId="774" priority="149" operator="equal">
      <formula>1</formula>
    </cfRule>
  </conditionalFormatting>
  <conditionalFormatting sqref="R454">
    <cfRule type="cellIs" dxfId="773" priority="143" operator="equal">
      <formula>"INACEPTABLE"</formula>
    </cfRule>
    <cfRule type="cellIs" dxfId="772" priority="144" operator="equal">
      <formula>"ACEPTABLE"</formula>
    </cfRule>
  </conditionalFormatting>
  <conditionalFormatting sqref="U449:U453">
    <cfRule type="cellIs" dxfId="771" priority="140" operator="equal">
      <formula>"INACEPTABLE"</formula>
    </cfRule>
    <cfRule type="cellIs" dxfId="770" priority="141" operator="equal">
      <formula>"PENALIZACIÓN"</formula>
    </cfRule>
    <cfRule type="cellIs" dxfId="769" priority="142" operator="equal">
      <formula>"ACEPTABLE"</formula>
    </cfRule>
  </conditionalFormatting>
  <conditionalFormatting sqref="V449:V453">
    <cfRule type="cellIs" dxfId="768" priority="137" operator="greaterThan">
      <formula>1</formula>
    </cfRule>
    <cfRule type="cellIs" dxfId="767" priority="138" operator="equal">
      <formula>1</formula>
    </cfRule>
    <cfRule type="cellIs" dxfId="766" priority="139" operator="equal">
      <formula>0</formula>
    </cfRule>
  </conditionalFormatting>
  <conditionalFormatting sqref="W449:W453">
    <cfRule type="cellIs" dxfId="765" priority="132" operator="equal">
      <formula>"ACEPTABLE"</formula>
    </cfRule>
    <cfRule type="cellIs" dxfId="764" priority="133" operator="equal">
      <formula>"PENALIZACIÓN 1 + 2"</formula>
    </cfRule>
    <cfRule type="cellIs" dxfId="763" priority="134" operator="equal">
      <formula>"PENALIZACIÓN 1"</formula>
    </cfRule>
    <cfRule type="cellIs" dxfId="762" priority="135" operator="equal">
      <formula>1</formula>
    </cfRule>
    <cfRule type="cellIs" dxfId="761" priority="136" operator="equal">
      <formula>1</formula>
    </cfRule>
  </conditionalFormatting>
  <conditionalFormatting sqref="R463">
    <cfRule type="cellIs" dxfId="760" priority="130" operator="equal">
      <formula>"INACEPTABLE"</formula>
    </cfRule>
    <cfRule type="cellIs" dxfId="759" priority="131" operator="equal">
      <formula>"ACEPTABLE"</formula>
    </cfRule>
  </conditionalFormatting>
  <conditionalFormatting sqref="U458:U462">
    <cfRule type="cellIs" dxfId="758" priority="127" operator="equal">
      <formula>"INACEPTABLE"</formula>
    </cfRule>
    <cfRule type="cellIs" dxfId="757" priority="128" operator="equal">
      <formula>"PENALIZACIÓN"</formula>
    </cfRule>
    <cfRule type="cellIs" dxfId="756" priority="129" operator="equal">
      <formula>"ACEPTABLE"</formula>
    </cfRule>
  </conditionalFormatting>
  <conditionalFormatting sqref="V458:V462">
    <cfRule type="cellIs" dxfId="755" priority="124" operator="greaterThan">
      <formula>1</formula>
    </cfRule>
    <cfRule type="cellIs" dxfId="754" priority="125" operator="equal">
      <formula>1</formula>
    </cfRule>
    <cfRule type="cellIs" dxfId="753" priority="126" operator="equal">
      <formula>0</formula>
    </cfRule>
  </conditionalFormatting>
  <conditionalFormatting sqref="W458:W462">
    <cfRule type="cellIs" dxfId="752" priority="119" operator="equal">
      <formula>"ACEPTABLE"</formula>
    </cfRule>
    <cfRule type="cellIs" dxfId="751" priority="120" operator="equal">
      <formula>"PENALIZACIÓN 1 + 2"</formula>
    </cfRule>
    <cfRule type="cellIs" dxfId="750" priority="121" operator="equal">
      <formula>"PENALIZACIÓN 1"</formula>
    </cfRule>
    <cfRule type="cellIs" dxfId="749" priority="122" operator="equal">
      <formula>1</formula>
    </cfRule>
    <cfRule type="cellIs" dxfId="748" priority="123" operator="equal">
      <formula>1</formula>
    </cfRule>
  </conditionalFormatting>
  <conditionalFormatting sqref="N477:N481">
    <cfRule type="cellIs" dxfId="747" priority="116" operator="equal">
      <formula>"INACEPTABLE"</formula>
    </cfRule>
    <cfRule type="cellIs" dxfId="746" priority="117" operator="equal">
      <formula>"PENALIZACIÓN"</formula>
    </cfRule>
    <cfRule type="cellIs" dxfId="745" priority="118" operator="equal">
      <formula>"ACEPTABLE"</formula>
    </cfRule>
  </conditionalFormatting>
  <conditionalFormatting sqref="O477:O481">
    <cfRule type="cellIs" dxfId="744" priority="113" operator="greaterThan">
      <formula>1</formula>
    </cfRule>
    <cfRule type="cellIs" dxfId="743" priority="114" operator="equal">
      <formula>1</formula>
    </cfRule>
    <cfRule type="cellIs" dxfId="742" priority="115" operator="equal">
      <formula>0</formula>
    </cfRule>
  </conditionalFormatting>
  <conditionalFormatting sqref="P477:P481">
    <cfRule type="cellIs" dxfId="741" priority="108" operator="equal">
      <formula>"ACEPTABLE"</formula>
    </cfRule>
    <cfRule type="cellIs" dxfId="740" priority="109" operator="equal">
      <formula>"PENALIZACIÓN 1 + 2"</formula>
    </cfRule>
    <cfRule type="cellIs" dxfId="739" priority="110" operator="equal">
      <formula>"PENALIZACIÓN 1"</formula>
    </cfRule>
    <cfRule type="cellIs" dxfId="738" priority="111" operator="equal">
      <formula>1</formula>
    </cfRule>
    <cfRule type="cellIs" dxfId="737" priority="112" operator="equal">
      <formula>1</formula>
    </cfRule>
  </conditionalFormatting>
  <conditionalFormatting sqref="R472">
    <cfRule type="cellIs" dxfId="736" priority="106" operator="equal">
      <formula>"INACEPTABLE"</formula>
    </cfRule>
    <cfRule type="cellIs" dxfId="735" priority="107" operator="equal">
      <formula>"ACEPTABLE"</formula>
    </cfRule>
  </conditionalFormatting>
  <conditionalFormatting sqref="U467:U471">
    <cfRule type="cellIs" dxfId="734" priority="103" operator="equal">
      <formula>"INACEPTABLE"</formula>
    </cfRule>
    <cfRule type="cellIs" dxfId="733" priority="104" operator="equal">
      <formula>"PENALIZACIÓN"</formula>
    </cfRule>
    <cfRule type="cellIs" dxfId="732" priority="105" operator="equal">
      <formula>"ACEPTABLE"</formula>
    </cfRule>
  </conditionalFormatting>
  <conditionalFormatting sqref="V467:V471">
    <cfRule type="cellIs" dxfId="731" priority="100" operator="greaterThan">
      <formula>1</formula>
    </cfRule>
    <cfRule type="cellIs" dxfId="730" priority="101" operator="equal">
      <formula>1</formula>
    </cfRule>
    <cfRule type="cellIs" dxfId="729" priority="102" operator="equal">
      <formula>0</formula>
    </cfRule>
  </conditionalFormatting>
  <conditionalFormatting sqref="W467:W471">
    <cfRule type="cellIs" dxfId="728" priority="95" operator="equal">
      <formula>"ACEPTABLE"</formula>
    </cfRule>
    <cfRule type="cellIs" dxfId="727" priority="96" operator="equal">
      <formula>"PENALIZACIÓN 1 + 2"</formula>
    </cfRule>
    <cfRule type="cellIs" dxfId="726" priority="97" operator="equal">
      <formula>"PENALIZACIÓN 1"</formula>
    </cfRule>
    <cfRule type="cellIs" dxfId="725" priority="98" operator="equal">
      <formula>1</formula>
    </cfRule>
    <cfRule type="cellIs" dxfId="724" priority="99" operator="equal">
      <formula>1</formula>
    </cfRule>
  </conditionalFormatting>
  <conditionalFormatting sqref="R477:R481">
    <cfRule type="cellIs" dxfId="723" priority="93" operator="greaterThan">
      <formula>"&gt;0"</formula>
    </cfRule>
    <cfRule type="cellIs" dxfId="722" priority="94" operator="equal">
      <formula>0</formula>
    </cfRule>
  </conditionalFormatting>
  <conditionalFormatting sqref="M29:M43">
    <cfRule type="cellIs" dxfId="721" priority="88" operator="equal">
      <formula>"INACEPTABLE"</formula>
    </cfRule>
    <cfRule type="cellIs" dxfId="720" priority="91" operator="equal">
      <formula>"PENALIZACIÓN"</formula>
    </cfRule>
    <cfRule type="cellIs" dxfId="719" priority="92" operator="equal">
      <formula>"ACEPTABLE"</formula>
    </cfRule>
  </conditionalFormatting>
  <conditionalFormatting sqref="Q29:T29">
    <cfRule type="cellIs" dxfId="718" priority="89" operator="equal">
      <formula>"PENALIZACIÓN"</formula>
    </cfRule>
    <cfRule type="cellIs" dxfId="717" priority="90" operator="equal">
      <formula>"ACEPTABLE"</formula>
    </cfRule>
  </conditionalFormatting>
  <conditionalFormatting sqref="P29:P43">
    <cfRule type="cellIs" dxfId="716" priority="85" operator="equal">
      <formula>"INACEPTABLE"</formula>
    </cfRule>
    <cfRule type="cellIs" dxfId="715" priority="86" operator="equal">
      <formula>"PENALIZACIÓN"</formula>
    </cfRule>
    <cfRule type="cellIs" dxfId="714" priority="87" operator="equal">
      <formula>"ACEPTABLE"</formula>
    </cfRule>
  </conditionalFormatting>
  <conditionalFormatting sqref="Q29:Q43">
    <cfRule type="cellIs" dxfId="713" priority="79" operator="equal">
      <formula>1</formula>
    </cfRule>
    <cfRule type="cellIs" dxfId="712" priority="83" operator="greaterThan">
      <formula>1</formula>
    </cfRule>
    <cfRule type="cellIs" dxfId="711" priority="84" operator="equal">
      <formula>0</formula>
    </cfRule>
  </conditionalFormatting>
  <conditionalFormatting sqref="R30:S43 R29:T29">
    <cfRule type="cellIs" dxfId="710" priority="80" operator="equal">
      <formula>"PENALIZACIÓN 1 + 2"</formula>
    </cfRule>
    <cfRule type="cellIs" dxfId="709" priority="81" operator="equal">
      <formula>"PENALIZACIÓN 1"</formula>
    </cfRule>
    <cfRule type="cellIs" dxfId="708" priority="82" operator="equal">
      <formula>"ACEPTABLE"</formula>
    </cfRule>
  </conditionalFormatting>
  <conditionalFormatting sqref="M55:M59">
    <cfRule type="cellIs" dxfId="707" priority="76" operator="equal">
      <formula>"INACEPTABLE"</formula>
    </cfRule>
    <cfRule type="cellIs" dxfId="706" priority="77" operator="equal">
      <formula>"PENALIZACIÓN"</formula>
    </cfRule>
    <cfRule type="cellIs" dxfId="705" priority="78" operator="equal">
      <formula>"ACEPTABLE"</formula>
    </cfRule>
  </conditionalFormatting>
  <conditionalFormatting sqref="N55:N59">
    <cfRule type="cellIs" dxfId="704" priority="73" operator="greaterThan">
      <formula>1</formula>
    </cfRule>
    <cfRule type="cellIs" dxfId="703" priority="74" operator="equal">
      <formula>1</formula>
    </cfRule>
    <cfRule type="cellIs" dxfId="702" priority="75" operator="equal">
      <formula>0</formula>
    </cfRule>
  </conditionalFormatting>
  <conditionalFormatting sqref="O55:O59">
    <cfRule type="cellIs" dxfId="701" priority="68" operator="equal">
      <formula>"ACEPTABLE"</formula>
    </cfRule>
    <cfRule type="cellIs" dxfId="700" priority="69" operator="equal">
      <formula>"PENALIZACIÓN 1 + 2"</formula>
    </cfRule>
    <cfRule type="cellIs" dxfId="699" priority="70" operator="equal">
      <formula>"PENALIZACIÓN 1"</formula>
    </cfRule>
    <cfRule type="cellIs" dxfId="698" priority="71" operator="equal">
      <formula>1</formula>
    </cfRule>
    <cfRule type="cellIs" dxfId="697" priority="72" operator="equal">
      <formula>1</formula>
    </cfRule>
  </conditionalFormatting>
  <conditionalFormatting sqref="N491:N495">
    <cfRule type="cellIs" dxfId="696" priority="65" operator="equal">
      <formula>"INACEPTABLE"</formula>
    </cfRule>
    <cfRule type="cellIs" dxfId="695" priority="66" operator="equal">
      <formula>"PENALIZACIÓN"</formula>
    </cfRule>
    <cfRule type="cellIs" dxfId="694" priority="67" operator="equal">
      <formula>"ACEPTABLE"</formula>
    </cfRule>
  </conditionalFormatting>
  <conditionalFormatting sqref="O491:O495">
    <cfRule type="cellIs" dxfId="693" priority="62" operator="greaterThan">
      <formula>1</formula>
    </cfRule>
    <cfRule type="cellIs" dxfId="692" priority="63" operator="equal">
      <formula>1</formula>
    </cfRule>
    <cfRule type="cellIs" dxfId="691" priority="64" operator="equal">
      <formula>0</formula>
    </cfRule>
  </conditionalFormatting>
  <conditionalFormatting sqref="P491:P495">
    <cfRule type="cellIs" dxfId="690" priority="57" operator="equal">
      <formula>"ACEPTABLE"</formula>
    </cfRule>
    <cfRule type="cellIs" dxfId="689" priority="58" operator="equal">
      <formula>"PENALIZACIÓN 1 + 2"</formula>
    </cfRule>
    <cfRule type="cellIs" dxfId="688" priority="59" operator="equal">
      <formula>"PENALIZACIÓN 1"</formula>
    </cfRule>
    <cfRule type="cellIs" dxfId="687" priority="60" operator="equal">
      <formula>1</formula>
    </cfRule>
    <cfRule type="cellIs" dxfId="686" priority="61" operator="equal">
      <formula>1</formula>
    </cfRule>
  </conditionalFormatting>
  <conditionalFormatting sqref="R491:R495">
    <cfRule type="cellIs" dxfId="685" priority="55" operator="greaterThan">
      <formula>"&gt;0"</formula>
    </cfRule>
    <cfRule type="cellIs" dxfId="684" priority="56" operator="equal">
      <formula>0</formula>
    </cfRule>
  </conditionalFormatting>
  <conditionalFormatting sqref="N506:N510">
    <cfRule type="cellIs" dxfId="683" priority="52" operator="equal">
      <formula>"INACEPTABLE"</formula>
    </cfRule>
    <cfRule type="cellIs" dxfId="682" priority="53" operator="equal">
      <formula>"PENALIZACIÓN"</formula>
    </cfRule>
    <cfRule type="cellIs" dxfId="681" priority="54" operator="equal">
      <formula>"ACEPTABLE"</formula>
    </cfRule>
  </conditionalFormatting>
  <conditionalFormatting sqref="O506:O510">
    <cfRule type="cellIs" dxfId="680" priority="49" operator="greaterThan">
      <formula>1</formula>
    </cfRule>
    <cfRule type="cellIs" dxfId="679" priority="50" operator="equal">
      <formula>1</formula>
    </cfRule>
    <cfRule type="cellIs" dxfId="678" priority="51" operator="equal">
      <formula>0</formula>
    </cfRule>
  </conditionalFormatting>
  <conditionalFormatting sqref="P506:P510">
    <cfRule type="cellIs" dxfId="677" priority="44" operator="equal">
      <formula>"ACEPTABLE"</formula>
    </cfRule>
    <cfRule type="cellIs" dxfId="676" priority="45" operator="equal">
      <formula>"PENALIZACIÓN 1 + 2"</formula>
    </cfRule>
    <cfRule type="cellIs" dxfId="675" priority="46" operator="equal">
      <formula>"PENALIZACIÓN 1"</formula>
    </cfRule>
    <cfRule type="cellIs" dxfId="674" priority="47" operator="equal">
      <formula>1</formula>
    </cfRule>
    <cfRule type="cellIs" dxfId="673" priority="48" operator="equal">
      <formula>1</formula>
    </cfRule>
  </conditionalFormatting>
  <conditionalFormatting sqref="R506:R510">
    <cfRule type="cellIs" dxfId="672" priority="42" operator="greaterThan">
      <formula>"&gt;0"</formula>
    </cfRule>
    <cfRule type="cellIs" dxfId="671" priority="43" operator="equal">
      <formula>0</formula>
    </cfRule>
  </conditionalFormatting>
  <conditionalFormatting sqref="N520:N524">
    <cfRule type="cellIs" dxfId="670" priority="39" operator="equal">
      <formula>"INACEPTABLE"</formula>
    </cfRule>
    <cfRule type="cellIs" dxfId="669" priority="40" operator="equal">
      <formula>"PENALIZACIÓN"</formula>
    </cfRule>
    <cfRule type="cellIs" dxfId="668" priority="41" operator="equal">
      <formula>"ACEPTABLE"</formula>
    </cfRule>
  </conditionalFormatting>
  <conditionalFormatting sqref="O520:O524">
    <cfRule type="cellIs" dxfId="667" priority="36" operator="greaterThan">
      <formula>1</formula>
    </cfRule>
    <cfRule type="cellIs" dxfId="666" priority="37" operator="equal">
      <formula>1</formula>
    </cfRule>
    <cfRule type="cellIs" dxfId="665" priority="38" operator="equal">
      <formula>0</formula>
    </cfRule>
  </conditionalFormatting>
  <conditionalFormatting sqref="P520:P524">
    <cfRule type="cellIs" dxfId="664" priority="31" operator="equal">
      <formula>"ACEPTABLE"</formula>
    </cfRule>
    <cfRule type="cellIs" dxfId="663" priority="32" operator="equal">
      <formula>"PENALIZACIÓN 1 + 2"</formula>
    </cfRule>
    <cfRule type="cellIs" dxfId="662" priority="33" operator="equal">
      <formula>"PENALIZACIÓN 1"</formula>
    </cfRule>
    <cfRule type="cellIs" dxfId="661" priority="34" operator="equal">
      <formula>1</formula>
    </cfRule>
    <cfRule type="cellIs" dxfId="660" priority="35" operator="equal">
      <formula>1</formula>
    </cfRule>
  </conditionalFormatting>
  <conditionalFormatting sqref="R520:R524">
    <cfRule type="cellIs" dxfId="659" priority="29" operator="greaterThan">
      <formula>"&gt;0"</formula>
    </cfRule>
    <cfRule type="cellIs" dxfId="658" priority="30" operator="equal">
      <formula>0</formula>
    </cfRule>
  </conditionalFormatting>
  <conditionalFormatting sqref="N540:N544">
    <cfRule type="cellIs" dxfId="657" priority="26" operator="equal">
      <formula>"INACEPTABLE"</formula>
    </cfRule>
    <cfRule type="cellIs" dxfId="656" priority="27" operator="equal">
      <formula>"PENALIZACIÓN"</formula>
    </cfRule>
    <cfRule type="cellIs" dxfId="655" priority="28" operator="equal">
      <formula>"ACEPTABLE"</formula>
    </cfRule>
  </conditionalFormatting>
  <conditionalFormatting sqref="O540:O544">
    <cfRule type="cellIs" dxfId="654" priority="23" operator="greaterThan">
      <formula>1</formula>
    </cfRule>
    <cfRule type="cellIs" dxfId="653" priority="24" operator="equal">
      <formula>1</formula>
    </cfRule>
    <cfRule type="cellIs" dxfId="652" priority="25" operator="equal">
      <formula>0</formula>
    </cfRule>
  </conditionalFormatting>
  <conditionalFormatting sqref="P540:P544">
    <cfRule type="cellIs" dxfId="651" priority="18" operator="equal">
      <formula>"ACEPTABLE"</formula>
    </cfRule>
    <cfRule type="cellIs" dxfId="650" priority="19" operator="equal">
      <formula>"PENALIZACIÓN 1 + 2"</formula>
    </cfRule>
    <cfRule type="cellIs" dxfId="649" priority="20" operator="equal">
      <formula>"PENALIZACIÓN 1"</formula>
    </cfRule>
    <cfRule type="cellIs" dxfId="648" priority="21" operator="equal">
      <formula>1</formula>
    </cfRule>
    <cfRule type="cellIs" dxfId="647" priority="22" operator="equal">
      <formula>1</formula>
    </cfRule>
  </conditionalFormatting>
  <conditionalFormatting sqref="R540:R544">
    <cfRule type="cellIs" dxfId="646" priority="16" operator="greaterThan">
      <formula>"&gt;0"</formula>
    </cfRule>
    <cfRule type="cellIs" dxfId="645" priority="17" operator="equal">
      <formula>0</formula>
    </cfRule>
  </conditionalFormatting>
  <conditionalFormatting sqref="N554:N558">
    <cfRule type="cellIs" dxfId="644" priority="13" operator="equal">
      <formula>"INACEPTABLE"</formula>
    </cfRule>
    <cfRule type="cellIs" dxfId="643" priority="14" operator="equal">
      <formula>"PENALIZACIÓN"</formula>
    </cfRule>
    <cfRule type="cellIs" dxfId="642" priority="15" operator="equal">
      <formula>"ACEPTABLE"</formula>
    </cfRule>
  </conditionalFormatting>
  <conditionalFormatting sqref="O554:O558">
    <cfRule type="cellIs" dxfId="641" priority="10" operator="greaterThan">
      <formula>1</formula>
    </cfRule>
    <cfRule type="cellIs" dxfId="640" priority="11" operator="equal">
      <formula>1</formula>
    </cfRule>
    <cfRule type="cellIs" dxfId="639" priority="12" operator="equal">
      <formula>0</formula>
    </cfRule>
  </conditionalFormatting>
  <conditionalFormatting sqref="P554:P558">
    <cfRule type="cellIs" dxfId="638" priority="5" operator="equal">
      <formula>"ACEPTABLE"</formula>
    </cfRule>
    <cfRule type="cellIs" dxfId="637" priority="6" operator="equal">
      <formula>"PENALIZACIÓN 1 + 2"</formula>
    </cfRule>
    <cfRule type="cellIs" dxfId="636" priority="7" operator="equal">
      <formula>"PENALIZACIÓN 1"</formula>
    </cfRule>
    <cfRule type="cellIs" dxfId="635" priority="8" operator="equal">
      <formula>1</formula>
    </cfRule>
    <cfRule type="cellIs" dxfId="634" priority="9" operator="equal">
      <formula>1</formula>
    </cfRule>
  </conditionalFormatting>
  <conditionalFormatting sqref="R554:R558">
    <cfRule type="cellIs" dxfId="633" priority="3" operator="greaterThan">
      <formula>"&gt;0"</formula>
    </cfRule>
    <cfRule type="cellIs" dxfId="632" priority="4" operator="equal">
      <formula>0</formula>
    </cfRule>
  </conditionalFormatting>
  <conditionalFormatting sqref="E359">
    <cfRule type="cellIs" dxfId="631" priority="1" operator="equal">
      <formula>0</formula>
    </cfRule>
    <cfRule type="cellIs" dxfId="630" priority="2" operator="equal">
      <formula>1</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FD560"/>
  <sheetViews>
    <sheetView zoomScale="60" zoomScaleNormal="60" workbookViewId="0">
      <selection activeCell="H578" sqref="H578"/>
    </sheetView>
  </sheetViews>
  <sheetFormatPr baseColWidth="10" defaultRowHeight="15" x14ac:dyDescent="0.25"/>
  <cols>
    <col min="1" max="1" width="11.42578125" style="379"/>
    <col min="2" max="2" width="16.5703125" style="379" customWidth="1"/>
    <col min="3" max="3" width="16.85546875" style="379" customWidth="1"/>
    <col min="4" max="4" width="46.140625" style="379" customWidth="1"/>
    <col min="5" max="5" width="20.28515625" style="379" customWidth="1"/>
    <col min="6" max="6" width="16.42578125" style="379" customWidth="1"/>
    <col min="7" max="7" width="14.7109375" style="379" customWidth="1"/>
    <col min="8" max="8" width="80.28515625" style="379" customWidth="1"/>
    <col min="9" max="9" width="67" style="379" customWidth="1"/>
    <col min="10" max="10" width="18.7109375" style="379" customWidth="1"/>
    <col min="11" max="11" width="20.85546875" style="379" customWidth="1"/>
    <col min="12" max="12" width="15" style="379" customWidth="1"/>
    <col min="13" max="13" width="17.42578125" style="379" customWidth="1"/>
    <col min="14" max="14" width="13.140625" style="379" customWidth="1"/>
    <col min="15" max="15" width="21.140625" style="379" customWidth="1"/>
    <col min="16" max="16" width="17.7109375" style="379" customWidth="1"/>
    <col min="17" max="18" width="22.42578125" style="379" customWidth="1"/>
    <col min="19" max="19" width="17.7109375" style="379" customWidth="1"/>
    <col min="20" max="20" width="11.42578125" style="379"/>
    <col min="21" max="21" width="17.42578125" style="379" customWidth="1"/>
    <col min="22" max="22" width="23.7109375" style="379" customWidth="1"/>
    <col min="23" max="23" width="17.28515625" style="379" customWidth="1"/>
    <col min="24" max="24" width="18.28515625" style="379" customWidth="1"/>
    <col min="25" max="25" width="15.28515625" style="379" customWidth="1"/>
    <col min="26" max="26" width="17" style="379" customWidth="1"/>
    <col min="27" max="27" width="18.42578125" style="379" customWidth="1"/>
    <col min="28" max="28" width="17" style="379" customWidth="1"/>
    <col min="29" max="29" width="18.42578125" style="379" customWidth="1"/>
    <col min="30" max="16384" width="11.42578125" style="379"/>
  </cols>
  <sheetData>
    <row r="1" spans="1:36" ht="15.75" thickBot="1" x14ac:dyDescent="0.3">
      <c r="A1" s="879" t="s">
        <v>473</v>
      </c>
      <c r="B1" s="880"/>
      <c r="C1" s="880"/>
      <c r="D1" s="880"/>
      <c r="E1" s="880"/>
      <c r="F1" s="880"/>
      <c r="G1" s="880"/>
      <c r="H1" s="880"/>
      <c r="I1" s="880"/>
      <c r="J1" s="880"/>
      <c r="K1" s="880"/>
      <c r="L1" s="880"/>
      <c r="M1" s="880"/>
      <c r="N1" s="880"/>
      <c r="O1" s="880"/>
      <c r="P1" s="880"/>
      <c r="Q1" s="880"/>
      <c r="R1" s="880"/>
      <c r="S1" s="881"/>
      <c r="T1" s="882"/>
    </row>
    <row r="2" spans="1:36" ht="15.75" thickBot="1" x14ac:dyDescent="0.3"/>
    <row r="3" spans="1:36" ht="15.75" thickBot="1" x14ac:dyDescent="0.3">
      <c r="A3" s="883" t="s">
        <v>148</v>
      </c>
      <c r="B3" s="884"/>
      <c r="C3" s="884"/>
      <c r="D3" s="884"/>
      <c r="E3" s="884"/>
      <c r="F3" s="884"/>
      <c r="G3" s="884"/>
      <c r="H3" s="884"/>
      <c r="I3" s="884"/>
      <c r="J3" s="884"/>
      <c r="K3" s="884"/>
      <c r="L3" s="884"/>
      <c r="M3" s="884"/>
      <c r="N3" s="884"/>
      <c r="O3" s="884"/>
      <c r="P3" s="884"/>
      <c r="Q3" s="884"/>
      <c r="R3" s="884"/>
      <c r="S3" s="881"/>
      <c r="T3" s="882"/>
    </row>
    <row r="4" spans="1:36" x14ac:dyDescent="0.25">
      <c r="A4" s="568"/>
      <c r="B4" s="568"/>
      <c r="C4" s="568"/>
      <c r="D4" s="568"/>
      <c r="E4" s="568"/>
      <c r="F4" s="568"/>
      <c r="G4" s="568"/>
      <c r="H4" s="568"/>
      <c r="I4" s="568"/>
      <c r="J4" s="568"/>
      <c r="K4" s="568"/>
      <c r="L4" s="568"/>
      <c r="M4" s="568"/>
      <c r="N4" s="568"/>
      <c r="O4" s="568"/>
      <c r="P4" s="568"/>
      <c r="Q4" s="568"/>
      <c r="R4" s="568"/>
    </row>
    <row r="5" spans="1:36" x14ac:dyDescent="0.25">
      <c r="A5" s="379" t="s">
        <v>475</v>
      </c>
      <c r="B5" s="431"/>
      <c r="C5" s="431"/>
      <c r="D5" s="431"/>
      <c r="E5" s="431"/>
      <c r="F5" s="431"/>
      <c r="G5" s="431"/>
      <c r="H5" s="431"/>
      <c r="I5" s="431"/>
      <c r="J5" s="431"/>
      <c r="K5" s="431"/>
      <c r="L5" s="431"/>
      <c r="M5" s="431"/>
      <c r="N5" s="431"/>
      <c r="O5" s="431"/>
      <c r="P5" s="431"/>
      <c r="Q5" s="431"/>
      <c r="R5" s="431"/>
    </row>
    <row r="6" spans="1:36" x14ac:dyDescent="0.25">
      <c r="A6" s="379" t="s">
        <v>476</v>
      </c>
      <c r="D6" s="431"/>
      <c r="E6" s="431"/>
      <c r="F6" s="431"/>
      <c r="G6" s="431"/>
      <c r="H6" s="431"/>
      <c r="I6" s="431"/>
      <c r="J6" s="431"/>
      <c r="K6" s="431"/>
      <c r="L6" s="431"/>
      <c r="M6" s="431"/>
      <c r="N6" s="431"/>
      <c r="O6" s="431"/>
      <c r="P6" s="431"/>
      <c r="Q6" s="431"/>
      <c r="R6" s="431"/>
    </row>
    <row r="7" spans="1:36" x14ac:dyDescent="0.25">
      <c r="Y7" s="424"/>
      <c r="Z7" s="424"/>
      <c r="AA7" s="424"/>
      <c r="AB7" s="424"/>
      <c r="AC7" s="424"/>
    </row>
    <row r="8" spans="1:36" x14ac:dyDescent="0.25">
      <c r="A8" s="402" t="s">
        <v>325</v>
      </c>
      <c r="B8" s="402"/>
      <c r="C8" s="422"/>
      <c r="D8" s="381" t="s">
        <v>4</v>
      </c>
      <c r="Y8" s="424"/>
      <c r="Z8" s="424"/>
      <c r="AA8" s="424"/>
      <c r="AB8" s="424"/>
      <c r="AC8" s="424"/>
    </row>
    <row r="9" spans="1:36" x14ac:dyDescent="0.25">
      <c r="Y9" s="424"/>
      <c r="Z9" s="424"/>
      <c r="AA9" s="424"/>
      <c r="AB9" s="424"/>
      <c r="AC9" s="424"/>
    </row>
    <row r="10" spans="1:36" ht="15.75" thickBot="1" x14ac:dyDescent="0.3">
      <c r="Y10" s="424"/>
      <c r="Z10" s="424"/>
      <c r="AA10" s="424"/>
      <c r="AB10" s="424"/>
      <c r="AC10" s="424"/>
    </row>
    <row r="11" spans="1:36" ht="18.75" thickBot="1" x14ac:dyDescent="0.4">
      <c r="A11" s="462" t="s">
        <v>177</v>
      </c>
      <c r="B11" s="463"/>
      <c r="C11" s="463"/>
      <c r="D11" s="463"/>
      <c r="E11" s="464" t="s">
        <v>271</v>
      </c>
      <c r="F11" s="463"/>
      <c r="G11" s="463"/>
      <c r="H11" s="463"/>
      <c r="I11" s="463"/>
      <c r="J11" s="463"/>
      <c r="K11" s="472" t="s">
        <v>1</v>
      </c>
      <c r="L11" s="497" t="s">
        <v>172</v>
      </c>
      <c r="M11" s="498" t="s">
        <v>1</v>
      </c>
      <c r="N11" s="498" t="s">
        <v>171</v>
      </c>
      <c r="O11" s="498" t="s">
        <v>173</v>
      </c>
      <c r="P11" s="499" t="s">
        <v>170</v>
      </c>
      <c r="Q11" s="736" t="s">
        <v>276</v>
      </c>
      <c r="R11" s="737"/>
      <c r="S11" s="738"/>
      <c r="T11" s="738"/>
      <c r="U11" s="738"/>
      <c r="V11" s="738"/>
      <c r="W11" s="738"/>
      <c r="X11" s="738"/>
      <c r="Y11" s="700"/>
      <c r="Z11" s="700"/>
      <c r="AA11" s="700"/>
      <c r="AB11" s="700"/>
    </row>
    <row r="12" spans="1:36" x14ac:dyDescent="0.25">
      <c r="A12" s="465"/>
      <c r="B12" s="387"/>
      <c r="C12" s="387"/>
      <c r="D12" s="387"/>
      <c r="E12" s="435" t="s">
        <v>278</v>
      </c>
      <c r="F12" s="434" t="s">
        <v>111</v>
      </c>
      <c r="G12" s="437"/>
      <c r="H12" s="438"/>
      <c r="I12" s="439"/>
      <c r="J12" s="460"/>
      <c r="K12" s="466" t="s">
        <v>2</v>
      </c>
      <c r="L12" s="490">
        <v>5</v>
      </c>
      <c r="M12" s="491">
        <v>1</v>
      </c>
      <c r="N12" s="492">
        <f>+L12*M12</f>
        <v>5</v>
      </c>
      <c r="O12" s="492">
        <v>1</v>
      </c>
      <c r="P12" s="493">
        <f>+L12*O12</f>
        <v>5</v>
      </c>
      <c r="Q12" s="467"/>
      <c r="R12" s="480"/>
      <c r="S12" s="452"/>
      <c r="T12" s="701"/>
      <c r="U12" s="452"/>
      <c r="V12" s="452"/>
      <c r="W12" s="701"/>
      <c r="X12" s="452"/>
      <c r="Y12" s="735"/>
      <c r="Z12" s="806"/>
      <c r="AA12" s="806"/>
      <c r="AB12" s="807"/>
    </row>
    <row r="13" spans="1:36" x14ac:dyDescent="0.25">
      <c r="A13" s="465"/>
      <c r="B13" s="387"/>
      <c r="C13" s="387"/>
      <c r="D13" s="387"/>
      <c r="E13" s="436" t="s">
        <v>279</v>
      </c>
      <c r="F13" s="719" t="s">
        <v>145</v>
      </c>
      <c r="G13" s="720"/>
      <c r="H13" s="720"/>
      <c r="I13" s="721"/>
      <c r="J13" s="461"/>
      <c r="K13" s="466" t="s">
        <v>2</v>
      </c>
      <c r="L13" s="473">
        <v>1</v>
      </c>
      <c r="M13" s="433">
        <v>0</v>
      </c>
      <c r="N13" s="409">
        <f t="shared" ref="N13:N24" si="0">+L13*M13</f>
        <v>0</v>
      </c>
      <c r="O13" s="409">
        <v>1</v>
      </c>
      <c r="P13" s="466">
        <f t="shared" ref="P13:P24" si="1">+L13*O13</f>
        <v>1</v>
      </c>
      <c r="Q13" s="467"/>
      <c r="R13" s="480"/>
      <c r="S13" s="452"/>
      <c r="T13" s="701"/>
      <c r="U13" s="452"/>
      <c r="V13" s="452"/>
      <c r="W13" s="701"/>
      <c r="X13" s="452"/>
      <c r="Y13" s="735"/>
      <c r="Z13" s="806"/>
      <c r="AA13" s="806"/>
      <c r="AB13" s="807"/>
    </row>
    <row r="14" spans="1:36" x14ac:dyDescent="0.25">
      <c r="A14" s="465"/>
      <c r="B14" s="387"/>
      <c r="C14" s="387"/>
      <c r="D14" s="387"/>
      <c r="E14" s="435" t="s">
        <v>280</v>
      </c>
      <c r="F14" s="434" t="s">
        <v>144</v>
      </c>
      <c r="G14" s="437"/>
      <c r="H14" s="438"/>
      <c r="I14" s="439"/>
      <c r="J14" s="460"/>
      <c r="K14" s="466" t="s">
        <v>2</v>
      </c>
      <c r="L14" s="473">
        <v>4</v>
      </c>
      <c r="M14" s="433">
        <v>1</v>
      </c>
      <c r="N14" s="409">
        <f t="shared" si="0"/>
        <v>4</v>
      </c>
      <c r="O14" s="409">
        <v>1</v>
      </c>
      <c r="P14" s="466">
        <f t="shared" si="1"/>
        <v>4</v>
      </c>
      <c r="Q14" s="467"/>
      <c r="R14" s="480"/>
      <c r="S14" s="452"/>
      <c r="T14" s="701"/>
      <c r="U14" s="452"/>
      <c r="V14" s="452"/>
      <c r="W14" s="701"/>
      <c r="X14" s="452"/>
      <c r="Y14" s="735"/>
      <c r="Z14" s="806"/>
      <c r="AA14" s="806"/>
      <c r="AB14" s="807"/>
    </row>
    <row r="15" spans="1:36" x14ac:dyDescent="0.25">
      <c r="A15" s="465"/>
      <c r="B15" s="387"/>
      <c r="C15" s="387"/>
      <c r="D15" s="387"/>
      <c r="E15" s="436" t="s">
        <v>281</v>
      </c>
      <c r="F15" s="719" t="s">
        <v>112</v>
      </c>
      <c r="G15" s="720"/>
      <c r="H15" s="720"/>
      <c r="I15" s="721"/>
      <c r="J15" s="461"/>
      <c r="K15" s="466" t="s">
        <v>2</v>
      </c>
      <c r="L15" s="473">
        <v>3</v>
      </c>
      <c r="M15" s="433">
        <v>1</v>
      </c>
      <c r="N15" s="409">
        <f t="shared" si="0"/>
        <v>3</v>
      </c>
      <c r="O15" s="409">
        <v>1</v>
      </c>
      <c r="P15" s="466">
        <f t="shared" si="1"/>
        <v>3</v>
      </c>
      <c r="Q15" s="467"/>
      <c r="R15" s="480"/>
      <c r="S15" s="452"/>
      <c r="T15" s="701"/>
      <c r="U15" s="452"/>
      <c r="V15" s="452"/>
      <c r="W15" s="701"/>
      <c r="X15" s="452"/>
      <c r="Y15" s="735"/>
      <c r="Z15" s="806"/>
      <c r="AA15" s="806"/>
      <c r="AB15" s="807"/>
      <c r="AD15" s="424"/>
      <c r="AE15" s="424"/>
      <c r="AF15" s="424"/>
      <c r="AG15" s="424"/>
      <c r="AH15" s="424"/>
      <c r="AI15" s="424"/>
      <c r="AJ15" s="424"/>
    </row>
    <row r="16" spans="1:36" x14ac:dyDescent="0.25">
      <c r="A16" s="465"/>
      <c r="B16" s="387"/>
      <c r="C16" s="387"/>
      <c r="D16" s="387"/>
      <c r="E16" s="435" t="s">
        <v>282</v>
      </c>
      <c r="F16" s="434" t="s">
        <v>114</v>
      </c>
      <c r="G16" s="437"/>
      <c r="H16" s="438"/>
      <c r="I16" s="439"/>
      <c r="J16" s="460"/>
      <c r="K16" s="466" t="s">
        <v>2</v>
      </c>
      <c r="L16" s="473">
        <v>4</v>
      </c>
      <c r="M16" s="433">
        <v>0</v>
      </c>
      <c r="N16" s="409">
        <f t="shared" si="0"/>
        <v>0</v>
      </c>
      <c r="O16" s="409">
        <v>1</v>
      </c>
      <c r="P16" s="466">
        <f t="shared" si="1"/>
        <v>4</v>
      </c>
      <c r="Q16" s="467"/>
      <c r="R16" s="480"/>
      <c r="S16" s="452"/>
      <c r="T16" s="701"/>
      <c r="U16" s="452"/>
      <c r="V16" s="452"/>
      <c r="W16" s="701"/>
      <c r="X16" s="452"/>
      <c r="Y16" s="735"/>
      <c r="Z16" s="806"/>
      <c r="AA16" s="806"/>
      <c r="AB16" s="807"/>
      <c r="AD16" s="424"/>
      <c r="AE16" s="424"/>
      <c r="AF16" s="424"/>
      <c r="AG16" s="424"/>
      <c r="AH16" s="424"/>
      <c r="AI16" s="424"/>
      <c r="AJ16" s="424"/>
    </row>
    <row r="17" spans="1:36" x14ac:dyDescent="0.25">
      <c r="A17" s="467"/>
      <c r="B17" s="387"/>
      <c r="C17" s="387"/>
      <c r="D17" s="387"/>
      <c r="E17" s="436" t="s">
        <v>283</v>
      </c>
      <c r="F17" s="719" t="s">
        <v>115</v>
      </c>
      <c r="G17" s="720"/>
      <c r="H17" s="720"/>
      <c r="I17" s="721"/>
      <c r="J17" s="461"/>
      <c r="K17" s="466" t="s">
        <v>2</v>
      </c>
      <c r="L17" s="473">
        <v>4</v>
      </c>
      <c r="M17" s="433">
        <v>1</v>
      </c>
      <c r="N17" s="409">
        <f t="shared" si="0"/>
        <v>4</v>
      </c>
      <c r="O17" s="409">
        <v>1</v>
      </c>
      <c r="P17" s="466">
        <f t="shared" si="1"/>
        <v>4</v>
      </c>
      <c r="Q17" s="467"/>
      <c r="R17" s="480"/>
      <c r="S17" s="452"/>
      <c r="T17" s="701"/>
      <c r="U17" s="452"/>
      <c r="V17" s="452"/>
      <c r="W17" s="701"/>
      <c r="X17" s="452"/>
      <c r="Y17" s="735"/>
      <c r="Z17" s="806"/>
      <c r="AA17" s="806"/>
      <c r="AB17" s="807"/>
      <c r="AD17" s="424"/>
      <c r="AE17" s="424"/>
      <c r="AF17" s="424"/>
      <c r="AG17" s="424"/>
      <c r="AH17" s="424"/>
      <c r="AI17" s="424"/>
      <c r="AJ17" s="424"/>
    </row>
    <row r="18" spans="1:36" x14ac:dyDescent="0.25">
      <c r="A18" s="467"/>
      <c r="B18" s="387"/>
      <c r="C18" s="387"/>
      <c r="D18" s="387"/>
      <c r="E18" s="435" t="s">
        <v>284</v>
      </c>
      <c r="F18" s="434" t="s">
        <v>117</v>
      </c>
      <c r="G18" s="437"/>
      <c r="H18" s="438"/>
      <c r="I18" s="439"/>
      <c r="J18" s="460"/>
      <c r="K18" s="466" t="s">
        <v>2</v>
      </c>
      <c r="L18" s="473">
        <v>5</v>
      </c>
      <c r="M18" s="433">
        <v>1</v>
      </c>
      <c r="N18" s="409">
        <f t="shared" si="0"/>
        <v>5</v>
      </c>
      <c r="O18" s="409">
        <v>1</v>
      </c>
      <c r="P18" s="466">
        <f t="shared" si="1"/>
        <v>5</v>
      </c>
      <c r="Q18" s="467"/>
      <c r="R18" s="480"/>
      <c r="S18" s="452"/>
      <c r="T18" s="701"/>
      <c r="U18" s="452"/>
      <c r="V18" s="452"/>
      <c r="W18" s="701"/>
      <c r="X18" s="452"/>
      <c r="Y18" s="735"/>
      <c r="Z18" s="806"/>
      <c r="AA18" s="806"/>
      <c r="AB18" s="807"/>
      <c r="AD18" s="424"/>
      <c r="AE18" s="424"/>
      <c r="AF18" s="424"/>
      <c r="AG18" s="424"/>
      <c r="AH18" s="424"/>
      <c r="AI18" s="424"/>
      <c r="AJ18" s="424"/>
    </row>
    <row r="19" spans="1:36" x14ac:dyDescent="0.25">
      <c r="A19" s="467"/>
      <c r="B19" s="387"/>
      <c r="C19" s="387"/>
      <c r="D19" s="387"/>
      <c r="E19" s="436" t="s">
        <v>285</v>
      </c>
      <c r="F19" s="719" t="s">
        <v>146</v>
      </c>
      <c r="G19" s="720"/>
      <c r="H19" s="720"/>
      <c r="I19" s="721"/>
      <c r="J19" s="461"/>
      <c r="K19" s="466" t="s">
        <v>2</v>
      </c>
      <c r="L19" s="473">
        <v>3</v>
      </c>
      <c r="M19" s="433">
        <v>1</v>
      </c>
      <c r="N19" s="409">
        <f t="shared" si="0"/>
        <v>3</v>
      </c>
      <c r="O19" s="409">
        <v>1</v>
      </c>
      <c r="P19" s="466">
        <f t="shared" si="1"/>
        <v>3</v>
      </c>
      <c r="Q19" s="467"/>
      <c r="R19" s="480"/>
      <c r="S19" s="452"/>
      <c r="T19" s="701"/>
      <c r="U19" s="452"/>
      <c r="V19" s="452"/>
      <c r="W19" s="701"/>
      <c r="X19" s="452"/>
      <c r="Y19" s="735"/>
      <c r="Z19" s="806"/>
      <c r="AA19" s="806"/>
      <c r="AB19" s="807"/>
      <c r="AD19" s="424"/>
      <c r="AE19" s="424"/>
      <c r="AF19" s="424"/>
      <c r="AG19" s="424"/>
      <c r="AH19" s="424"/>
      <c r="AI19" s="424"/>
      <c r="AJ19" s="424"/>
    </row>
    <row r="20" spans="1:36" ht="18" x14ac:dyDescent="0.35">
      <c r="A20" s="467"/>
      <c r="B20" s="387"/>
      <c r="C20" s="387"/>
      <c r="D20" s="387"/>
      <c r="E20" s="435" t="s">
        <v>286</v>
      </c>
      <c r="F20" s="434" t="s">
        <v>120</v>
      </c>
      <c r="G20" s="437"/>
      <c r="H20" s="438"/>
      <c r="I20" s="439"/>
      <c r="J20" s="460"/>
      <c r="K20" s="466" t="s">
        <v>2</v>
      </c>
      <c r="L20" s="473">
        <v>3</v>
      </c>
      <c r="M20" s="433">
        <v>1</v>
      </c>
      <c r="N20" s="409">
        <f t="shared" si="0"/>
        <v>3</v>
      </c>
      <c r="O20" s="409">
        <v>1</v>
      </c>
      <c r="P20" s="466">
        <f t="shared" si="1"/>
        <v>3</v>
      </c>
      <c r="Q20" s="722" t="s">
        <v>275</v>
      </c>
      <c r="R20" s="723"/>
      <c r="S20" s="452"/>
      <c r="T20" s="701"/>
      <c r="U20" s="452"/>
      <c r="V20" s="452"/>
      <c r="W20" s="701"/>
      <c r="X20" s="452"/>
      <c r="Y20" s="735"/>
      <c r="Z20" s="806"/>
      <c r="AA20" s="806"/>
      <c r="AB20" s="807"/>
      <c r="AD20" s="424"/>
      <c r="AE20" s="424"/>
      <c r="AF20" s="424"/>
      <c r="AG20" s="424"/>
      <c r="AH20" s="424"/>
      <c r="AI20" s="424"/>
      <c r="AJ20" s="424"/>
    </row>
    <row r="21" spans="1:36" x14ac:dyDescent="0.25">
      <c r="A21" s="467"/>
      <c r="B21" s="387"/>
      <c r="C21" s="387"/>
      <c r="D21" s="387"/>
      <c r="E21" s="436" t="s">
        <v>287</v>
      </c>
      <c r="F21" s="719" t="s">
        <v>267</v>
      </c>
      <c r="G21" s="720"/>
      <c r="H21" s="720"/>
      <c r="I21" s="721"/>
      <c r="J21" s="461"/>
      <c r="K21" s="466" t="s">
        <v>2</v>
      </c>
      <c r="L21" s="473">
        <v>3</v>
      </c>
      <c r="M21" s="433">
        <v>1</v>
      </c>
      <c r="N21" s="409">
        <f t="shared" si="0"/>
        <v>3</v>
      </c>
      <c r="O21" s="409">
        <v>1</v>
      </c>
      <c r="P21" s="466">
        <f t="shared" si="1"/>
        <v>3</v>
      </c>
      <c r="Q21" s="481">
        <f>+N25/P25*10</f>
        <v>8.9130434782608692</v>
      </c>
      <c r="R21" s="482" t="str">
        <f>+IF(Q21&lt;7,"INACEPTABLE","ACEPTABLE")</f>
        <v>ACEPTABLE</v>
      </c>
      <c r="S21" s="452"/>
      <c r="T21" s="701"/>
      <c r="U21" s="452"/>
      <c r="V21" s="452"/>
      <c r="W21" s="701"/>
      <c r="X21" s="452"/>
      <c r="Y21" s="735"/>
      <c r="Z21" s="806"/>
      <c r="AA21" s="806"/>
      <c r="AB21" s="807"/>
      <c r="AD21" s="424"/>
      <c r="AE21" s="424"/>
      <c r="AF21" s="424"/>
      <c r="AG21" s="424"/>
      <c r="AH21" s="529"/>
      <c r="AI21" s="424"/>
      <c r="AJ21" s="424"/>
    </row>
    <row r="22" spans="1:36" x14ac:dyDescent="0.25">
      <c r="A22" s="467"/>
      <c r="B22" s="387"/>
      <c r="C22" s="387"/>
      <c r="D22" s="387"/>
      <c r="E22" s="435" t="s">
        <v>288</v>
      </c>
      <c r="F22" s="434" t="s">
        <v>147</v>
      </c>
      <c r="G22" s="437"/>
      <c r="H22" s="438"/>
      <c r="I22" s="439"/>
      <c r="J22" s="460"/>
      <c r="K22" s="466" t="s">
        <v>2</v>
      </c>
      <c r="L22" s="473">
        <v>3</v>
      </c>
      <c r="M22" s="433">
        <v>1</v>
      </c>
      <c r="N22" s="409">
        <f t="shared" si="0"/>
        <v>3</v>
      </c>
      <c r="O22" s="409">
        <v>1</v>
      </c>
      <c r="P22" s="466">
        <f t="shared" si="1"/>
        <v>3</v>
      </c>
      <c r="Q22" s="467"/>
      <c r="R22" s="480"/>
      <c r="S22" s="452"/>
      <c r="T22" s="701"/>
      <c r="U22" s="452"/>
      <c r="V22" s="452"/>
      <c r="W22" s="701"/>
      <c r="X22" s="452"/>
      <c r="Y22" s="735"/>
      <c r="Z22" s="806"/>
      <c r="AA22" s="806"/>
      <c r="AB22" s="807"/>
      <c r="AD22" s="529"/>
      <c r="AE22" s="424"/>
      <c r="AF22" s="424"/>
      <c r="AG22" s="424"/>
      <c r="AH22" s="627"/>
      <c r="AI22" s="424"/>
      <c r="AJ22" s="424"/>
    </row>
    <row r="23" spans="1:36" x14ac:dyDescent="0.25">
      <c r="A23" s="467"/>
      <c r="B23" s="387"/>
      <c r="C23" s="387"/>
      <c r="D23" s="387"/>
      <c r="E23" s="436" t="s">
        <v>289</v>
      </c>
      <c r="F23" s="916" t="s">
        <v>126</v>
      </c>
      <c r="G23" s="917"/>
      <c r="H23" s="918"/>
      <c r="I23" s="919"/>
      <c r="J23" s="461"/>
      <c r="K23" s="466" t="s">
        <v>2</v>
      </c>
      <c r="L23" s="473">
        <v>5</v>
      </c>
      <c r="M23" s="433">
        <v>1</v>
      </c>
      <c r="N23" s="409">
        <f t="shared" si="0"/>
        <v>5</v>
      </c>
      <c r="O23" s="409">
        <v>1</v>
      </c>
      <c r="P23" s="466">
        <f t="shared" si="1"/>
        <v>5</v>
      </c>
      <c r="Q23" s="467"/>
      <c r="R23" s="480"/>
      <c r="S23" s="452"/>
      <c r="T23" s="701"/>
      <c r="U23" s="452"/>
      <c r="V23" s="452"/>
      <c r="W23" s="701"/>
      <c r="X23" s="452"/>
      <c r="Y23" s="735"/>
      <c r="Z23" s="806"/>
      <c r="AA23" s="806"/>
      <c r="AB23" s="807"/>
      <c r="AD23" s="424"/>
      <c r="AE23" s="424"/>
      <c r="AF23" s="424"/>
      <c r="AG23" s="424"/>
      <c r="AH23" s="424"/>
      <c r="AI23" s="424"/>
      <c r="AJ23" s="424"/>
    </row>
    <row r="24" spans="1:36" x14ac:dyDescent="0.25">
      <c r="A24" s="467"/>
      <c r="B24" s="387"/>
      <c r="C24" s="387"/>
      <c r="D24" s="387"/>
      <c r="E24" s="435" t="s">
        <v>290</v>
      </c>
      <c r="F24" s="812" t="s">
        <v>127</v>
      </c>
      <c r="G24" s="813"/>
      <c r="H24" s="813"/>
      <c r="I24" s="814"/>
      <c r="J24" s="460"/>
      <c r="K24" s="466" t="s">
        <v>2</v>
      </c>
      <c r="L24" s="473">
        <v>3</v>
      </c>
      <c r="M24" s="433">
        <v>1</v>
      </c>
      <c r="N24" s="409">
        <f t="shared" si="0"/>
        <v>3</v>
      </c>
      <c r="O24" s="409">
        <v>1</v>
      </c>
      <c r="P24" s="466">
        <f t="shared" si="1"/>
        <v>3</v>
      </c>
      <c r="Q24" s="467"/>
      <c r="R24" s="480"/>
      <c r="S24" s="452"/>
      <c r="T24" s="701"/>
      <c r="U24" s="452"/>
      <c r="V24" s="452"/>
      <c r="W24" s="701"/>
      <c r="X24" s="452"/>
      <c r="Y24" s="735"/>
      <c r="Z24" s="806"/>
      <c r="AA24" s="806"/>
      <c r="AB24" s="807"/>
      <c r="AD24" s="424"/>
      <c r="AE24" s="424"/>
      <c r="AF24" s="424"/>
      <c r="AG24" s="424"/>
      <c r="AH24" s="424"/>
      <c r="AI24" s="424"/>
      <c r="AJ24" s="424"/>
    </row>
    <row r="25" spans="1:36" ht="15.75" thickBot="1" x14ac:dyDescent="0.3">
      <c r="A25" s="468"/>
      <c r="B25" s="469"/>
      <c r="C25" s="469"/>
      <c r="D25" s="469"/>
      <c r="E25" s="469"/>
      <c r="F25" s="470"/>
      <c r="G25" s="469"/>
      <c r="H25" s="469"/>
      <c r="I25" s="469"/>
      <c r="J25" s="469"/>
      <c r="K25" s="471"/>
      <c r="L25" s="468"/>
      <c r="M25" s="474" t="s">
        <v>174</v>
      </c>
      <c r="N25" s="475">
        <f>SUM(N12:N24)</f>
        <v>41</v>
      </c>
      <c r="O25" s="474" t="s">
        <v>175</v>
      </c>
      <c r="P25" s="476">
        <f>SUM(P12:P24)</f>
        <v>46</v>
      </c>
      <c r="Q25" s="468"/>
      <c r="R25" s="471"/>
      <c r="S25" s="452"/>
      <c r="T25" s="701"/>
      <c r="U25" s="452"/>
      <c r="V25" s="452"/>
      <c r="W25" s="701"/>
      <c r="X25" s="452"/>
      <c r="Y25" s="735"/>
      <c r="Z25" s="806"/>
      <c r="AA25" s="806"/>
      <c r="AB25" s="807"/>
      <c r="AD25" s="424"/>
      <c r="AE25" s="424"/>
      <c r="AF25" s="424"/>
      <c r="AG25" s="424"/>
      <c r="AH25" s="424"/>
      <c r="AI25" s="424"/>
      <c r="AJ25" s="424"/>
    </row>
    <row r="26" spans="1:36" ht="15.75" thickBot="1" x14ac:dyDescent="0.3">
      <c r="AD26" s="424"/>
      <c r="AE26" s="424"/>
      <c r="AF26" s="424"/>
      <c r="AG26" s="424"/>
      <c r="AH26" s="424"/>
      <c r="AI26" s="424"/>
      <c r="AJ26" s="424"/>
    </row>
    <row r="27" spans="1:36" ht="15.75" thickBot="1" x14ac:dyDescent="0.3">
      <c r="K27" s="727" t="s">
        <v>179</v>
      </c>
      <c r="L27" s="728"/>
      <c r="M27" s="728"/>
      <c r="N27" s="728"/>
      <c r="O27" s="728"/>
      <c r="P27" s="887"/>
      <c r="Q27" s="500" t="s">
        <v>180</v>
      </c>
      <c r="R27" s="501" t="s">
        <v>181</v>
      </c>
      <c r="S27" s="502" t="s">
        <v>212</v>
      </c>
      <c r="T27" s="503" t="s">
        <v>176</v>
      </c>
      <c r="AD27" s="424"/>
      <c r="AE27" s="424"/>
      <c r="AF27" s="424"/>
      <c r="AG27" s="424"/>
      <c r="AH27" s="424"/>
      <c r="AI27" s="424"/>
      <c r="AJ27" s="424"/>
    </row>
    <row r="28" spans="1:36" ht="15" customHeight="1" x14ac:dyDescent="0.25">
      <c r="K28" s="494" t="s">
        <v>182</v>
      </c>
      <c r="L28" s="495">
        <v>8</v>
      </c>
      <c r="M28" s="492" t="str">
        <f>+IF(L28&lt;7,"INACEPTABLE","ACEPTABLE")</f>
        <v>ACEPTABLE</v>
      </c>
      <c r="N28" s="496" t="s">
        <v>197</v>
      </c>
      <c r="O28" s="495">
        <v>6</v>
      </c>
      <c r="P28" s="493" t="str">
        <f>+IF(O28&lt;7,"INACEPTABLE","ACEPTABLE")</f>
        <v>INACEPTABLE</v>
      </c>
      <c r="Q28" s="888">
        <f>(COUNTIF(M28:M42,"INACEPTABLE"))+(COUNTIF(P28:P42,"INACEPTABLE"))</f>
        <v>1</v>
      </c>
      <c r="R28" s="891" t="str">
        <f>+IF(Q28=1,"PENALIZACIÓN 1",IF(Q28&gt;1,"PENALIZACIÓN 1 + 2","ACEPTABLE"))</f>
        <v>PENALIZACIÓN 1</v>
      </c>
      <c r="S28" s="894">
        <v>30</v>
      </c>
      <c r="T28" s="896">
        <f>(SUM(L28:L42)+SUM(O28:O42))/S28</f>
        <v>8.0066666666666659</v>
      </c>
      <c r="AD28" s="424"/>
      <c r="AE28" s="424"/>
      <c r="AF28" s="424"/>
      <c r="AG28" s="424"/>
      <c r="AH28" s="424"/>
      <c r="AI28" s="424"/>
      <c r="AJ28" s="424"/>
    </row>
    <row r="29" spans="1:36" x14ac:dyDescent="0.25">
      <c r="K29" s="484" t="s">
        <v>183</v>
      </c>
      <c r="L29" s="478">
        <v>7</v>
      </c>
      <c r="M29" s="409" t="str">
        <f t="shared" ref="M29:M42" si="2">+IF(L29&lt;7,"INACEPTABLE","ACEPTABLE")</f>
        <v>ACEPTABLE</v>
      </c>
      <c r="N29" s="406" t="s">
        <v>198</v>
      </c>
      <c r="O29" s="478">
        <v>9</v>
      </c>
      <c r="P29" s="466" t="str">
        <f t="shared" ref="P29:P42" si="3">+IF(O29&lt;7,"INACEPTABLE","ACEPTABLE")</f>
        <v>ACEPTABLE</v>
      </c>
      <c r="Q29" s="889"/>
      <c r="R29" s="892"/>
      <c r="S29" s="894"/>
      <c r="T29" s="896"/>
      <c r="AD29" s="424"/>
      <c r="AE29" s="424"/>
      <c r="AF29" s="424"/>
      <c r="AG29" s="424"/>
      <c r="AH29" s="424"/>
      <c r="AI29" s="424"/>
      <c r="AJ29" s="424"/>
    </row>
    <row r="30" spans="1:36" x14ac:dyDescent="0.25">
      <c r="K30" s="483" t="s">
        <v>184</v>
      </c>
      <c r="L30" s="478">
        <v>8</v>
      </c>
      <c r="M30" s="409" t="str">
        <f t="shared" si="2"/>
        <v>ACEPTABLE</v>
      </c>
      <c r="N30" s="477" t="s">
        <v>199</v>
      </c>
      <c r="O30" s="478">
        <v>8</v>
      </c>
      <c r="P30" s="466" t="str">
        <f t="shared" si="3"/>
        <v>ACEPTABLE</v>
      </c>
      <c r="Q30" s="889"/>
      <c r="R30" s="892"/>
      <c r="S30" s="894"/>
      <c r="T30" s="896"/>
      <c r="AD30" s="424"/>
      <c r="AE30" s="424"/>
      <c r="AF30" s="424"/>
      <c r="AG30" s="424"/>
      <c r="AH30" s="424"/>
      <c r="AI30" s="424"/>
      <c r="AJ30" s="424"/>
    </row>
    <row r="31" spans="1:36" x14ac:dyDescent="0.25">
      <c r="K31" s="484" t="s">
        <v>185</v>
      </c>
      <c r="L31" s="478">
        <v>7</v>
      </c>
      <c r="M31" s="409" t="str">
        <f t="shared" si="2"/>
        <v>ACEPTABLE</v>
      </c>
      <c r="N31" s="406" t="s">
        <v>200</v>
      </c>
      <c r="O31" s="478">
        <v>9</v>
      </c>
      <c r="P31" s="466" t="str">
        <f t="shared" si="3"/>
        <v>ACEPTABLE</v>
      </c>
      <c r="Q31" s="889"/>
      <c r="R31" s="892"/>
      <c r="S31" s="894"/>
      <c r="T31" s="896"/>
      <c r="AD31" s="424"/>
      <c r="AE31" s="424"/>
      <c r="AF31" s="424"/>
      <c r="AG31" s="424"/>
      <c r="AH31" s="424"/>
      <c r="AI31" s="424"/>
      <c r="AJ31" s="424"/>
    </row>
    <row r="32" spans="1:36" x14ac:dyDescent="0.25">
      <c r="K32" s="483" t="s">
        <v>186</v>
      </c>
      <c r="L32" s="478">
        <v>7</v>
      </c>
      <c r="M32" s="409" t="str">
        <f t="shared" si="2"/>
        <v>ACEPTABLE</v>
      </c>
      <c r="N32" s="477" t="s">
        <v>201</v>
      </c>
      <c r="O32" s="478">
        <v>9</v>
      </c>
      <c r="P32" s="466" t="str">
        <f t="shared" si="3"/>
        <v>ACEPTABLE</v>
      </c>
      <c r="Q32" s="889"/>
      <c r="R32" s="892"/>
      <c r="S32" s="894"/>
      <c r="T32" s="896"/>
      <c r="AD32" s="424"/>
      <c r="AE32" s="424"/>
      <c r="AF32" s="424"/>
      <c r="AG32" s="424"/>
      <c r="AH32" s="424"/>
      <c r="AI32" s="424"/>
      <c r="AJ32" s="424"/>
    </row>
    <row r="33" spans="1:36" x14ac:dyDescent="0.25">
      <c r="K33" s="484" t="s">
        <v>187</v>
      </c>
      <c r="L33" s="478">
        <v>8</v>
      </c>
      <c r="M33" s="409" t="str">
        <f t="shared" si="2"/>
        <v>ACEPTABLE</v>
      </c>
      <c r="N33" s="406" t="s">
        <v>202</v>
      </c>
      <c r="O33" s="478">
        <v>9</v>
      </c>
      <c r="P33" s="466" t="str">
        <f t="shared" si="3"/>
        <v>ACEPTABLE</v>
      </c>
      <c r="Q33" s="889"/>
      <c r="R33" s="892"/>
      <c r="S33" s="894"/>
      <c r="T33" s="896"/>
      <c r="AD33" s="424"/>
      <c r="AE33" s="424"/>
      <c r="AF33" s="424"/>
      <c r="AG33" s="424"/>
      <c r="AH33" s="424"/>
      <c r="AI33" s="424"/>
      <c r="AJ33" s="424"/>
    </row>
    <row r="34" spans="1:36" x14ac:dyDescent="0.25">
      <c r="K34" s="483" t="s">
        <v>188</v>
      </c>
      <c r="L34" s="478">
        <v>7.2</v>
      </c>
      <c r="M34" s="409" t="str">
        <f t="shared" si="2"/>
        <v>ACEPTABLE</v>
      </c>
      <c r="N34" s="477" t="s">
        <v>203</v>
      </c>
      <c r="O34" s="478">
        <v>9</v>
      </c>
      <c r="P34" s="466" t="str">
        <f t="shared" si="3"/>
        <v>ACEPTABLE</v>
      </c>
      <c r="Q34" s="889"/>
      <c r="R34" s="892"/>
      <c r="S34" s="894"/>
      <c r="T34" s="896"/>
      <c r="AD34" s="424"/>
      <c r="AE34" s="424"/>
      <c r="AF34" s="424"/>
      <c r="AG34" s="424"/>
      <c r="AH34" s="424"/>
      <c r="AI34" s="424"/>
      <c r="AJ34" s="424"/>
    </row>
    <row r="35" spans="1:36" x14ac:dyDescent="0.25">
      <c r="K35" s="484" t="s">
        <v>189</v>
      </c>
      <c r="L35" s="478">
        <v>8</v>
      </c>
      <c r="M35" s="409" t="str">
        <f t="shared" si="2"/>
        <v>ACEPTABLE</v>
      </c>
      <c r="N35" s="406" t="s">
        <v>204</v>
      </c>
      <c r="O35" s="478">
        <v>9</v>
      </c>
      <c r="P35" s="466" t="str">
        <f t="shared" si="3"/>
        <v>ACEPTABLE</v>
      </c>
      <c r="Q35" s="889"/>
      <c r="R35" s="892"/>
      <c r="S35" s="894"/>
      <c r="T35" s="896"/>
      <c r="AD35" s="424"/>
      <c r="AE35" s="424"/>
      <c r="AF35" s="424"/>
      <c r="AG35" s="424"/>
      <c r="AH35" s="424"/>
      <c r="AI35" s="424"/>
      <c r="AJ35" s="424"/>
    </row>
    <row r="36" spans="1:36" x14ac:dyDescent="0.25">
      <c r="K36" s="483" t="s">
        <v>190</v>
      </c>
      <c r="L36" s="478">
        <v>8</v>
      </c>
      <c r="M36" s="409" t="str">
        <f t="shared" si="2"/>
        <v>ACEPTABLE</v>
      </c>
      <c r="N36" s="477" t="s">
        <v>205</v>
      </c>
      <c r="O36" s="478">
        <v>8</v>
      </c>
      <c r="P36" s="466" t="str">
        <f t="shared" si="3"/>
        <v>ACEPTABLE</v>
      </c>
      <c r="Q36" s="889"/>
      <c r="R36" s="892"/>
      <c r="S36" s="894"/>
      <c r="T36" s="896"/>
      <c r="AD36" s="424"/>
      <c r="AE36" s="424"/>
      <c r="AF36" s="424"/>
      <c r="AG36" s="424"/>
      <c r="AH36" s="424"/>
      <c r="AI36" s="424"/>
      <c r="AJ36" s="424"/>
    </row>
    <row r="37" spans="1:36" x14ac:dyDescent="0.25">
      <c r="K37" s="484" t="s">
        <v>191</v>
      </c>
      <c r="L37" s="478">
        <v>8</v>
      </c>
      <c r="M37" s="409" t="str">
        <f t="shared" si="2"/>
        <v>ACEPTABLE</v>
      </c>
      <c r="N37" s="406" t="s">
        <v>206</v>
      </c>
      <c r="O37" s="478">
        <v>8</v>
      </c>
      <c r="P37" s="466" t="str">
        <f t="shared" si="3"/>
        <v>ACEPTABLE</v>
      </c>
      <c r="Q37" s="889"/>
      <c r="R37" s="892"/>
      <c r="S37" s="894"/>
      <c r="T37" s="896"/>
      <c r="AD37" s="424"/>
      <c r="AE37" s="424"/>
      <c r="AF37" s="424"/>
      <c r="AG37" s="424"/>
      <c r="AH37" s="424"/>
      <c r="AI37" s="424"/>
      <c r="AJ37" s="424"/>
    </row>
    <row r="38" spans="1:36" x14ac:dyDescent="0.25">
      <c r="K38" s="483" t="s">
        <v>192</v>
      </c>
      <c r="L38" s="478">
        <v>8</v>
      </c>
      <c r="M38" s="409" t="str">
        <f t="shared" si="2"/>
        <v>ACEPTABLE</v>
      </c>
      <c r="N38" s="477" t="s">
        <v>207</v>
      </c>
      <c r="O38" s="478">
        <v>8</v>
      </c>
      <c r="P38" s="466" t="str">
        <f t="shared" si="3"/>
        <v>ACEPTABLE</v>
      </c>
      <c r="Q38" s="889"/>
      <c r="R38" s="892"/>
      <c r="S38" s="894"/>
      <c r="T38" s="896"/>
      <c r="AD38" s="424"/>
      <c r="AE38" s="424"/>
      <c r="AF38" s="424"/>
      <c r="AG38" s="424"/>
      <c r="AH38" s="424"/>
      <c r="AI38" s="424"/>
      <c r="AJ38" s="424"/>
    </row>
    <row r="39" spans="1:36" x14ac:dyDescent="0.25">
      <c r="K39" s="484" t="s">
        <v>193</v>
      </c>
      <c r="L39" s="478">
        <v>8</v>
      </c>
      <c r="M39" s="409" t="str">
        <f t="shared" si="2"/>
        <v>ACEPTABLE</v>
      </c>
      <c r="N39" s="406" t="s">
        <v>208</v>
      </c>
      <c r="O39" s="478">
        <v>8</v>
      </c>
      <c r="P39" s="466" t="str">
        <f t="shared" si="3"/>
        <v>ACEPTABLE</v>
      </c>
      <c r="Q39" s="889"/>
      <c r="R39" s="892"/>
      <c r="S39" s="894"/>
      <c r="T39" s="896"/>
      <c r="AD39" s="424"/>
      <c r="AE39" s="424"/>
      <c r="AF39" s="424"/>
      <c r="AG39" s="424"/>
      <c r="AH39" s="424"/>
      <c r="AI39" s="424"/>
      <c r="AJ39" s="424"/>
    </row>
    <row r="40" spans="1:36" x14ac:dyDescent="0.25">
      <c r="K40" s="483" t="s">
        <v>194</v>
      </c>
      <c r="L40" s="478">
        <v>8</v>
      </c>
      <c r="M40" s="409" t="str">
        <f t="shared" si="2"/>
        <v>ACEPTABLE</v>
      </c>
      <c r="N40" s="477" t="s">
        <v>209</v>
      </c>
      <c r="O40" s="478">
        <v>8</v>
      </c>
      <c r="P40" s="466" t="str">
        <f t="shared" si="3"/>
        <v>ACEPTABLE</v>
      </c>
      <c r="Q40" s="889"/>
      <c r="R40" s="892"/>
      <c r="S40" s="894"/>
      <c r="T40" s="896"/>
      <c r="AD40" s="424"/>
      <c r="AE40" s="424"/>
      <c r="AF40" s="424"/>
      <c r="AG40" s="424"/>
      <c r="AH40" s="424"/>
      <c r="AI40" s="424"/>
      <c r="AJ40" s="424"/>
    </row>
    <row r="41" spans="1:36" x14ac:dyDescent="0.25">
      <c r="K41" s="484" t="s">
        <v>195</v>
      </c>
      <c r="L41" s="478">
        <v>8</v>
      </c>
      <c r="M41" s="409" t="str">
        <f t="shared" si="2"/>
        <v>ACEPTABLE</v>
      </c>
      <c r="N41" s="406" t="s">
        <v>210</v>
      </c>
      <c r="O41" s="478">
        <v>8</v>
      </c>
      <c r="P41" s="466" t="str">
        <f t="shared" si="3"/>
        <v>ACEPTABLE</v>
      </c>
      <c r="Q41" s="889"/>
      <c r="R41" s="892"/>
      <c r="S41" s="894"/>
      <c r="T41" s="896"/>
      <c r="AD41" s="424"/>
      <c r="AE41" s="424"/>
      <c r="AF41" s="424"/>
      <c r="AG41" s="424"/>
      <c r="AH41" s="424"/>
      <c r="AI41" s="424"/>
      <c r="AJ41" s="424"/>
    </row>
    <row r="42" spans="1:36" ht="15.75" thickBot="1" x14ac:dyDescent="0.3">
      <c r="K42" s="485" t="s">
        <v>196</v>
      </c>
      <c r="L42" s="486">
        <v>8</v>
      </c>
      <c r="M42" s="487" t="str">
        <f t="shared" si="2"/>
        <v>ACEPTABLE</v>
      </c>
      <c r="N42" s="488" t="s">
        <v>211</v>
      </c>
      <c r="O42" s="486">
        <v>8</v>
      </c>
      <c r="P42" s="489" t="str">
        <f t="shared" si="3"/>
        <v>ACEPTABLE</v>
      </c>
      <c r="Q42" s="890"/>
      <c r="R42" s="893"/>
      <c r="S42" s="895"/>
      <c r="T42" s="897"/>
      <c r="AD42" s="424"/>
      <c r="AE42" s="424"/>
      <c r="AF42" s="424"/>
      <c r="AG42" s="424"/>
      <c r="AH42" s="424"/>
      <c r="AI42" s="424"/>
      <c r="AJ42" s="424"/>
    </row>
    <row r="43" spans="1:36" ht="15.75" thickBot="1" x14ac:dyDescent="0.3">
      <c r="AD43" s="424"/>
      <c r="AE43" s="424"/>
      <c r="AF43" s="424"/>
      <c r="AG43" s="424"/>
      <c r="AH43" s="424"/>
      <c r="AI43" s="424"/>
      <c r="AJ43" s="424"/>
    </row>
    <row r="44" spans="1:36" ht="18.75" thickBot="1" x14ac:dyDescent="0.4">
      <c r="A44" s="383" t="s">
        <v>178</v>
      </c>
      <c r="B44" s="384"/>
      <c r="C44" s="384"/>
      <c r="D44" s="384"/>
      <c r="E44" s="429" t="s">
        <v>272</v>
      </c>
      <c r="F44" s="384"/>
      <c r="G44" s="384"/>
      <c r="H44" s="384"/>
      <c r="I44" s="384"/>
      <c r="J44" s="384"/>
      <c r="K44" s="510" t="s">
        <v>1</v>
      </c>
      <c r="L44" s="497" t="s">
        <v>172</v>
      </c>
      <c r="M44" s="498" t="s">
        <v>1</v>
      </c>
      <c r="N44" s="498" t="s">
        <v>171</v>
      </c>
      <c r="O44" s="498" t="s">
        <v>173</v>
      </c>
      <c r="P44" s="499" t="s">
        <v>170</v>
      </c>
      <c r="Q44" s="736" t="s">
        <v>277</v>
      </c>
      <c r="R44" s="737"/>
      <c r="S44" s="738"/>
      <c r="T44" s="738"/>
      <c r="U44" s="738"/>
      <c r="V44" s="700"/>
      <c r="W44" s="700"/>
      <c r="X44" s="700"/>
      <c r="Y44" s="700"/>
      <c r="AD44" s="424"/>
      <c r="AE44" s="424"/>
      <c r="AF44" s="424"/>
      <c r="AG44" s="424"/>
      <c r="AH44" s="424"/>
      <c r="AI44" s="424"/>
      <c r="AJ44" s="424"/>
    </row>
    <row r="45" spans="1:36" x14ac:dyDescent="0.25">
      <c r="A45" s="386"/>
      <c r="B45" s="387"/>
      <c r="C45" s="387"/>
      <c r="D45" s="387"/>
      <c r="E45" s="435" t="s">
        <v>149</v>
      </c>
      <c r="F45" s="434" t="s">
        <v>113</v>
      </c>
      <c r="G45" s="437"/>
      <c r="H45" s="438"/>
      <c r="I45" s="439"/>
      <c r="J45" s="460"/>
      <c r="K45" s="479" t="s">
        <v>2</v>
      </c>
      <c r="L45" s="490">
        <v>4</v>
      </c>
      <c r="M45" s="491">
        <v>1</v>
      </c>
      <c r="N45" s="492">
        <f>+L45*M45</f>
        <v>4</v>
      </c>
      <c r="O45" s="492">
        <v>1</v>
      </c>
      <c r="P45" s="493">
        <f>+L45*O45</f>
        <v>4</v>
      </c>
      <c r="Q45" s="467"/>
      <c r="R45" s="480"/>
      <c r="S45" s="452"/>
      <c r="T45" s="701"/>
      <c r="U45" s="452"/>
      <c r="V45" s="735"/>
      <c r="W45" s="735"/>
      <c r="X45" s="735"/>
      <c r="Y45" s="735"/>
      <c r="AD45" s="424"/>
      <c r="AE45" s="424"/>
      <c r="AF45" s="424"/>
      <c r="AG45" s="424"/>
      <c r="AH45" s="424"/>
      <c r="AI45" s="424"/>
      <c r="AJ45" s="424"/>
    </row>
    <row r="46" spans="1:36" x14ac:dyDescent="0.25">
      <c r="A46" s="386"/>
      <c r="B46" s="387"/>
      <c r="C46" s="387"/>
      <c r="D46" s="387"/>
      <c r="E46" s="436" t="s">
        <v>150</v>
      </c>
      <c r="F46" s="719" t="s">
        <v>116</v>
      </c>
      <c r="G46" s="720"/>
      <c r="H46" s="720"/>
      <c r="I46" s="721"/>
      <c r="J46" s="461"/>
      <c r="K46" s="479" t="s">
        <v>2</v>
      </c>
      <c r="L46" s="473">
        <v>2</v>
      </c>
      <c r="M46" s="433">
        <v>0</v>
      </c>
      <c r="N46" s="409">
        <f t="shared" ref="N46:N50" si="4">+L46*M46</f>
        <v>0</v>
      </c>
      <c r="O46" s="409">
        <v>1</v>
      </c>
      <c r="P46" s="466">
        <f t="shared" ref="P46:P50" si="5">+L46*O46</f>
        <v>2</v>
      </c>
      <c r="Q46" s="467"/>
      <c r="R46" s="480"/>
      <c r="S46" s="452"/>
      <c r="T46" s="701"/>
      <c r="U46" s="452"/>
      <c r="V46" s="735"/>
      <c r="W46" s="735"/>
      <c r="X46" s="735"/>
      <c r="Y46" s="735"/>
      <c r="AD46" s="424"/>
      <c r="AE46" s="424"/>
      <c r="AF46" s="424"/>
      <c r="AG46" s="424"/>
      <c r="AH46" s="424"/>
      <c r="AI46" s="424"/>
      <c r="AJ46" s="424"/>
    </row>
    <row r="47" spans="1:36" x14ac:dyDescent="0.25">
      <c r="A47" s="386"/>
      <c r="B47" s="387"/>
      <c r="C47" s="387"/>
      <c r="D47" s="387"/>
      <c r="E47" s="435" t="s">
        <v>151</v>
      </c>
      <c r="F47" s="434" t="s">
        <v>118</v>
      </c>
      <c r="G47" s="437"/>
      <c r="H47" s="438"/>
      <c r="I47" s="439"/>
      <c r="J47" s="460"/>
      <c r="K47" s="479" t="s">
        <v>2</v>
      </c>
      <c r="L47" s="473">
        <v>3</v>
      </c>
      <c r="M47" s="433">
        <v>1</v>
      </c>
      <c r="N47" s="409">
        <f t="shared" si="4"/>
        <v>3</v>
      </c>
      <c r="O47" s="409">
        <v>1</v>
      </c>
      <c r="P47" s="466">
        <f t="shared" si="5"/>
        <v>3</v>
      </c>
      <c r="Q47" s="467"/>
      <c r="R47" s="480"/>
      <c r="S47" s="452"/>
      <c r="T47" s="701"/>
      <c r="U47" s="452"/>
      <c r="V47" s="735"/>
      <c r="W47" s="735"/>
      <c r="X47" s="735"/>
      <c r="Y47" s="735"/>
      <c r="AD47" s="424"/>
      <c r="AE47" s="424"/>
      <c r="AF47" s="424"/>
      <c r="AG47" s="424"/>
      <c r="AH47" s="424"/>
      <c r="AI47" s="424"/>
      <c r="AJ47" s="424"/>
    </row>
    <row r="48" spans="1:36" x14ac:dyDescent="0.25">
      <c r="A48" s="390"/>
      <c r="B48" s="387"/>
      <c r="C48" s="387"/>
      <c r="D48" s="387"/>
      <c r="E48" s="436" t="s">
        <v>152</v>
      </c>
      <c r="F48" s="719" t="s">
        <v>141</v>
      </c>
      <c r="G48" s="720"/>
      <c r="H48" s="720"/>
      <c r="I48" s="721"/>
      <c r="J48" s="461"/>
      <c r="K48" s="479" t="s">
        <v>2</v>
      </c>
      <c r="L48" s="473">
        <v>3</v>
      </c>
      <c r="M48" s="433">
        <v>1</v>
      </c>
      <c r="N48" s="409">
        <f t="shared" si="4"/>
        <v>3</v>
      </c>
      <c r="O48" s="409">
        <v>1</v>
      </c>
      <c r="P48" s="466">
        <f t="shared" si="5"/>
        <v>3</v>
      </c>
      <c r="Q48" s="467"/>
      <c r="R48" s="480"/>
      <c r="S48" s="452"/>
      <c r="T48" s="701"/>
      <c r="U48" s="452"/>
      <c r="V48" s="735"/>
      <c r="W48" s="735"/>
      <c r="X48" s="735"/>
      <c r="Y48" s="735"/>
    </row>
    <row r="49" spans="1:25" x14ac:dyDescent="0.25">
      <c r="A49" s="390"/>
      <c r="B49" s="387"/>
      <c r="C49" s="387"/>
      <c r="D49" s="387"/>
      <c r="E49" s="435" t="s">
        <v>153</v>
      </c>
      <c r="F49" s="434" t="s">
        <v>315</v>
      </c>
      <c r="G49" s="437"/>
      <c r="H49" s="438"/>
      <c r="I49" s="439"/>
      <c r="J49" s="460"/>
      <c r="K49" s="479" t="s">
        <v>2</v>
      </c>
      <c r="L49" s="473">
        <v>3</v>
      </c>
      <c r="M49" s="433">
        <v>0</v>
      </c>
      <c r="N49" s="409">
        <f t="shared" si="4"/>
        <v>0</v>
      </c>
      <c r="O49" s="409">
        <v>1</v>
      </c>
      <c r="P49" s="466">
        <f t="shared" si="5"/>
        <v>3</v>
      </c>
      <c r="Q49" s="467"/>
      <c r="R49" s="480"/>
      <c r="S49" s="452"/>
      <c r="T49" s="701"/>
      <c r="U49" s="452"/>
      <c r="V49" s="735"/>
      <c r="W49" s="735"/>
      <c r="X49" s="735"/>
      <c r="Y49" s="735"/>
    </row>
    <row r="50" spans="1:25" x14ac:dyDescent="0.25">
      <c r="A50" s="390"/>
      <c r="B50" s="387"/>
      <c r="C50" s="387"/>
      <c r="D50" s="387"/>
      <c r="E50" s="436" t="s">
        <v>154</v>
      </c>
      <c r="F50" s="719" t="s">
        <v>142</v>
      </c>
      <c r="G50" s="720"/>
      <c r="H50" s="720"/>
      <c r="I50" s="721"/>
      <c r="J50" s="461"/>
      <c r="K50" s="479" t="s">
        <v>2</v>
      </c>
      <c r="L50" s="473">
        <v>1</v>
      </c>
      <c r="M50" s="433">
        <v>1</v>
      </c>
      <c r="N50" s="409">
        <f t="shared" si="4"/>
        <v>1</v>
      </c>
      <c r="O50" s="409">
        <v>1</v>
      </c>
      <c r="P50" s="466">
        <f t="shared" si="5"/>
        <v>1</v>
      </c>
      <c r="Q50" s="481">
        <f>+N51/P51*10</f>
        <v>6.875</v>
      </c>
      <c r="R50" s="482" t="str">
        <f>+IF(Q50&lt;7,"INACEPTABLE","ACEPTABLE")</f>
        <v>INACEPTABLE</v>
      </c>
    </row>
    <row r="51" spans="1:25" ht="15.75" thickBot="1" x14ac:dyDescent="0.3">
      <c r="A51" s="391"/>
      <c r="B51" s="392"/>
      <c r="C51" s="392"/>
      <c r="D51" s="392"/>
      <c r="E51" s="392"/>
      <c r="F51" s="430"/>
      <c r="G51" s="392"/>
      <c r="H51" s="392"/>
      <c r="I51" s="392"/>
      <c r="J51" s="392"/>
      <c r="K51" s="392"/>
      <c r="L51" s="468"/>
      <c r="M51" s="474" t="s">
        <v>174</v>
      </c>
      <c r="N51" s="475">
        <f>SUM(N45:N50)</f>
        <v>11</v>
      </c>
      <c r="O51" s="474" t="s">
        <v>175</v>
      </c>
      <c r="P51" s="476">
        <f>SUM(P45:P50)</f>
        <v>16</v>
      </c>
      <c r="Q51" s="468"/>
      <c r="R51" s="471"/>
    </row>
    <row r="52" spans="1:25" ht="15.75" thickBot="1" x14ac:dyDescent="0.3"/>
    <row r="53" spans="1:25" ht="15.75" thickBot="1" x14ac:dyDescent="0.3">
      <c r="K53" s="898" t="s">
        <v>179</v>
      </c>
      <c r="L53" s="899"/>
      <c r="M53" s="899"/>
      <c r="N53" s="500" t="s">
        <v>180</v>
      </c>
      <c r="O53" s="501" t="s">
        <v>181</v>
      </c>
      <c r="P53" s="502" t="s">
        <v>212</v>
      </c>
      <c r="Q53" s="503" t="s">
        <v>226</v>
      </c>
    </row>
    <row r="54" spans="1:25" ht="18.75" x14ac:dyDescent="0.35">
      <c r="K54" s="494" t="s">
        <v>399</v>
      </c>
      <c r="L54" s="495">
        <v>8</v>
      </c>
      <c r="M54" s="492" t="str">
        <f>+IF(L54&lt;7,"INACEPTABLE","ACEPTABLE")</f>
        <v>ACEPTABLE</v>
      </c>
      <c r="N54" s="900">
        <f>(COUNTIF(M54:M58,"INACEPTABLE"))</f>
        <v>1</v>
      </c>
      <c r="O54" s="903" t="str">
        <f>+IF(N54=1,"PENALIZACIÓN 1",IF(N54&gt;1,"PENALIZACIÓN 1 + 2","ACEPTABLE"))</f>
        <v>PENALIZACIÓN 1</v>
      </c>
      <c r="P54" s="906">
        <v>5</v>
      </c>
      <c r="Q54" s="909">
        <f>SUM(L54:L58)/P54</f>
        <v>6.8</v>
      </c>
    </row>
    <row r="55" spans="1:25" ht="18.75" x14ac:dyDescent="0.35">
      <c r="K55" s="484" t="s">
        <v>400</v>
      </c>
      <c r="L55" s="478">
        <v>4</v>
      </c>
      <c r="M55" s="409" t="str">
        <f t="shared" ref="M55:M58" si="6">+IF(L55&lt;7,"INACEPTABLE","ACEPTABLE")</f>
        <v>INACEPTABLE</v>
      </c>
      <c r="N55" s="901"/>
      <c r="O55" s="904"/>
      <c r="P55" s="907"/>
      <c r="Q55" s="910"/>
    </row>
    <row r="56" spans="1:25" ht="18.75" x14ac:dyDescent="0.35">
      <c r="K56" s="483" t="s">
        <v>401</v>
      </c>
      <c r="L56" s="478">
        <v>8</v>
      </c>
      <c r="M56" s="409" t="str">
        <f t="shared" si="6"/>
        <v>ACEPTABLE</v>
      </c>
      <c r="N56" s="901"/>
      <c r="O56" s="904"/>
      <c r="P56" s="907"/>
      <c r="Q56" s="910"/>
    </row>
    <row r="57" spans="1:25" ht="18.75" x14ac:dyDescent="0.35">
      <c r="K57" s="484" t="s">
        <v>402</v>
      </c>
      <c r="L57" s="478">
        <v>7</v>
      </c>
      <c r="M57" s="409" t="str">
        <f t="shared" si="6"/>
        <v>ACEPTABLE</v>
      </c>
      <c r="N57" s="901"/>
      <c r="O57" s="904"/>
      <c r="P57" s="907"/>
      <c r="Q57" s="910"/>
    </row>
    <row r="58" spans="1:25" ht="19.5" thickBot="1" x14ac:dyDescent="0.4">
      <c r="K58" s="485" t="s">
        <v>403</v>
      </c>
      <c r="L58" s="486">
        <v>7</v>
      </c>
      <c r="M58" s="487" t="str">
        <f t="shared" si="6"/>
        <v>ACEPTABLE</v>
      </c>
      <c r="N58" s="902"/>
      <c r="O58" s="905"/>
      <c r="P58" s="908"/>
      <c r="Q58" s="911"/>
    </row>
    <row r="59" spans="1:25" ht="15.75" thickBot="1" x14ac:dyDescent="0.3"/>
    <row r="60" spans="1:25" ht="15.75" thickBot="1" x14ac:dyDescent="0.3">
      <c r="A60" s="462" t="s">
        <v>162</v>
      </c>
      <c r="B60" s="463"/>
      <c r="C60" s="463"/>
      <c r="D60" s="463"/>
      <c r="E60" s="464" t="s">
        <v>273</v>
      </c>
      <c r="F60" s="463"/>
      <c r="G60" s="463"/>
      <c r="H60" s="463"/>
      <c r="I60" s="463"/>
      <c r="J60" s="463"/>
      <c r="K60" s="472" t="s">
        <v>1</v>
      </c>
      <c r="L60" s="497" t="s">
        <v>172</v>
      </c>
      <c r="M60" s="498" t="s">
        <v>1</v>
      </c>
      <c r="N60" s="498" t="s">
        <v>171</v>
      </c>
      <c r="O60" s="498" t="s">
        <v>173</v>
      </c>
      <c r="P60" s="499" t="s">
        <v>170</v>
      </c>
      <c r="Q60" s="736" t="s">
        <v>213</v>
      </c>
      <c r="R60" s="737"/>
      <c r="S60" s="503" t="s">
        <v>214</v>
      </c>
    </row>
    <row r="61" spans="1:25" x14ac:dyDescent="0.25">
      <c r="A61" s="465"/>
      <c r="B61" s="387"/>
      <c r="C61" s="387"/>
      <c r="D61" s="387"/>
      <c r="E61" s="435" t="s">
        <v>156</v>
      </c>
      <c r="F61" s="434" t="s">
        <v>125</v>
      </c>
      <c r="G61" s="437"/>
      <c r="H61" s="438"/>
      <c r="I61" s="439"/>
      <c r="J61" s="460"/>
      <c r="K61" s="466" t="s">
        <v>2</v>
      </c>
      <c r="L61" s="490">
        <v>4</v>
      </c>
      <c r="M61" s="491">
        <v>1</v>
      </c>
      <c r="N61" s="492">
        <f>+L61*M61</f>
        <v>4</v>
      </c>
      <c r="O61" s="492">
        <v>1</v>
      </c>
      <c r="P61" s="493">
        <f>+L61*O61</f>
        <v>4</v>
      </c>
      <c r="Q61" s="467"/>
      <c r="R61" s="480"/>
      <c r="S61" s="784" t="str">
        <f>+IF(R64="INACEPTABLE","PENALIZACIÓN","ACEPTABLE")</f>
        <v>PENALIZACIÓN</v>
      </c>
    </row>
    <row r="62" spans="1:25" x14ac:dyDescent="0.25">
      <c r="A62" s="465"/>
      <c r="B62" s="387"/>
      <c r="C62" s="387"/>
      <c r="D62" s="387"/>
      <c r="E62" s="436" t="s">
        <v>157</v>
      </c>
      <c r="F62" s="719" t="s">
        <v>143</v>
      </c>
      <c r="G62" s="720"/>
      <c r="H62" s="720"/>
      <c r="I62" s="721"/>
      <c r="J62" s="461"/>
      <c r="K62" s="466" t="s">
        <v>2</v>
      </c>
      <c r="L62" s="473">
        <v>3</v>
      </c>
      <c r="M62" s="433">
        <v>0</v>
      </c>
      <c r="N62" s="409">
        <f t="shared" ref="N62:N63" si="7">+L62*M62</f>
        <v>0</v>
      </c>
      <c r="O62" s="409">
        <v>1</v>
      </c>
      <c r="P62" s="466">
        <f t="shared" ref="P62:P63" si="8">+L62*O62</f>
        <v>3</v>
      </c>
      <c r="Q62" s="467"/>
      <c r="R62" s="480"/>
      <c r="S62" s="785"/>
    </row>
    <row r="63" spans="1:25" x14ac:dyDescent="0.25">
      <c r="A63" s="465"/>
      <c r="B63" s="387"/>
      <c r="C63" s="387"/>
      <c r="D63" s="387"/>
      <c r="E63" s="435" t="s">
        <v>158</v>
      </c>
      <c r="F63" s="434" t="s">
        <v>477</v>
      </c>
      <c r="G63" s="437"/>
      <c r="H63" s="438"/>
      <c r="I63" s="439"/>
      <c r="J63" s="460"/>
      <c r="K63" s="466" t="s">
        <v>2</v>
      </c>
      <c r="L63" s="473">
        <v>2</v>
      </c>
      <c r="M63" s="505">
        <v>1</v>
      </c>
      <c r="N63" s="506">
        <f t="shared" si="7"/>
        <v>2</v>
      </c>
      <c r="O63" s="506">
        <v>1</v>
      </c>
      <c r="P63" s="507">
        <f t="shared" si="8"/>
        <v>2</v>
      </c>
      <c r="Q63" s="722" t="s">
        <v>213</v>
      </c>
      <c r="R63" s="723"/>
      <c r="S63" s="785"/>
    </row>
    <row r="64" spans="1:25" ht="15.75" thickBot="1" x14ac:dyDescent="0.3">
      <c r="A64" s="468"/>
      <c r="B64" s="469"/>
      <c r="C64" s="469"/>
      <c r="D64" s="469"/>
      <c r="E64" s="469"/>
      <c r="F64" s="511"/>
      <c r="G64" s="469"/>
      <c r="H64" s="469"/>
      <c r="I64" s="469"/>
      <c r="J64" s="469"/>
      <c r="K64" s="471"/>
      <c r="L64" s="468"/>
      <c r="M64" s="474" t="s">
        <v>174</v>
      </c>
      <c r="N64" s="475">
        <f>SUM(N61:N63)</f>
        <v>6</v>
      </c>
      <c r="O64" s="474" t="s">
        <v>175</v>
      </c>
      <c r="P64" s="476">
        <f>SUM(P61:P63)</f>
        <v>9</v>
      </c>
      <c r="Q64" s="508">
        <f>+N64/P64*10</f>
        <v>6.6666666666666661</v>
      </c>
      <c r="R64" s="509" t="str">
        <f>+IF(Q64&lt;7,"INACEPTABLE","ACEPTABLE")</f>
        <v>INACEPTABLE</v>
      </c>
      <c r="S64" s="786"/>
    </row>
    <row r="66" spans="1:30" ht="15.75" thickBot="1" x14ac:dyDescent="0.3"/>
    <row r="67" spans="1:30" ht="15.75" thickBot="1" x14ac:dyDescent="0.3">
      <c r="A67" s="462" t="s">
        <v>233</v>
      </c>
      <c r="B67" s="384"/>
      <c r="C67" s="384"/>
      <c r="D67" s="384"/>
      <c r="E67" s="464" t="s">
        <v>274</v>
      </c>
      <c r="F67" s="396"/>
      <c r="G67" s="384"/>
      <c r="H67" s="384"/>
      <c r="I67" s="384"/>
      <c r="J67" s="384"/>
      <c r="K67" s="472" t="s">
        <v>1</v>
      </c>
      <c r="L67" s="497" t="s">
        <v>172</v>
      </c>
      <c r="M67" s="498" t="s">
        <v>1</v>
      </c>
      <c r="N67" s="498" t="s">
        <v>171</v>
      </c>
      <c r="O67" s="498" t="s">
        <v>173</v>
      </c>
      <c r="P67" s="499" t="s">
        <v>170</v>
      </c>
      <c r="Q67" s="736" t="s">
        <v>215</v>
      </c>
      <c r="R67" s="808"/>
      <c r="S67" s="503" t="s">
        <v>214</v>
      </c>
      <c r="AD67" s="529"/>
    </row>
    <row r="68" spans="1:30" x14ac:dyDescent="0.25">
      <c r="A68" s="390"/>
      <c r="B68" s="387"/>
      <c r="C68" s="387"/>
      <c r="D68" s="387"/>
      <c r="E68" s="435" t="s">
        <v>159</v>
      </c>
      <c r="F68" s="434" t="s">
        <v>123</v>
      </c>
      <c r="G68" s="437"/>
      <c r="H68" s="438"/>
      <c r="I68" s="439"/>
      <c r="J68" s="460"/>
      <c r="K68" s="466" t="s">
        <v>2</v>
      </c>
      <c r="L68" s="490">
        <v>2</v>
      </c>
      <c r="M68" s="491">
        <v>1</v>
      </c>
      <c r="N68" s="492">
        <f>+L68*M68</f>
        <v>2</v>
      </c>
      <c r="O68" s="492">
        <v>1</v>
      </c>
      <c r="P68" s="493">
        <f>+L68*O68</f>
        <v>2</v>
      </c>
      <c r="Q68" s="387"/>
      <c r="R68" s="389"/>
      <c r="S68" s="784" t="str">
        <f>+IF(R72="INACEPTABLE","PENALIZACIÓN","ACEPTABLE")</f>
        <v>PENALIZACIÓN</v>
      </c>
    </row>
    <row r="69" spans="1:30" x14ac:dyDescent="0.25">
      <c r="A69" s="390"/>
      <c r="B69" s="387"/>
      <c r="C69" s="387"/>
      <c r="D69" s="387"/>
      <c r="E69" s="436" t="s">
        <v>160</v>
      </c>
      <c r="F69" s="719" t="s">
        <v>121</v>
      </c>
      <c r="G69" s="720"/>
      <c r="H69" s="720"/>
      <c r="I69" s="721"/>
      <c r="J69" s="461"/>
      <c r="K69" s="466" t="s">
        <v>2</v>
      </c>
      <c r="L69" s="473">
        <v>5</v>
      </c>
      <c r="M69" s="433">
        <v>0</v>
      </c>
      <c r="N69" s="409">
        <f t="shared" ref="N69:N71" si="9">+L69*M69</f>
        <v>0</v>
      </c>
      <c r="O69" s="409">
        <v>1</v>
      </c>
      <c r="P69" s="466">
        <f t="shared" ref="P69:P71" si="10">+L69*O69</f>
        <v>5</v>
      </c>
      <c r="Q69" s="467"/>
      <c r="R69" s="480"/>
      <c r="S69" s="785"/>
    </row>
    <row r="70" spans="1:30" x14ac:dyDescent="0.25">
      <c r="A70" s="390"/>
      <c r="B70" s="387"/>
      <c r="C70" s="387"/>
      <c r="D70" s="387"/>
      <c r="E70" s="435" t="s">
        <v>161</v>
      </c>
      <c r="F70" s="434" t="s">
        <v>313</v>
      </c>
      <c r="G70" s="437"/>
      <c r="H70" s="438"/>
      <c r="I70" s="439"/>
      <c r="J70" s="460"/>
      <c r="K70" s="466" t="s">
        <v>2</v>
      </c>
      <c r="L70" s="473">
        <v>3</v>
      </c>
      <c r="M70" s="433">
        <v>1</v>
      </c>
      <c r="N70" s="409">
        <f t="shared" si="9"/>
        <v>3</v>
      </c>
      <c r="O70" s="409">
        <v>1</v>
      </c>
      <c r="P70" s="466">
        <f t="shared" si="10"/>
        <v>3</v>
      </c>
      <c r="Q70" s="467"/>
      <c r="R70" s="480"/>
      <c r="S70" s="785"/>
    </row>
    <row r="71" spans="1:30" x14ac:dyDescent="0.25">
      <c r="A71" s="390"/>
      <c r="B71" s="387"/>
      <c r="C71" s="387"/>
      <c r="D71" s="387"/>
      <c r="E71" s="436" t="s">
        <v>314</v>
      </c>
      <c r="F71" s="719" t="s">
        <v>124</v>
      </c>
      <c r="G71" s="720"/>
      <c r="H71" s="720"/>
      <c r="I71" s="721"/>
      <c r="J71" s="461"/>
      <c r="K71" s="466" t="s">
        <v>2</v>
      </c>
      <c r="L71" s="473">
        <v>3</v>
      </c>
      <c r="M71" s="433">
        <v>1</v>
      </c>
      <c r="N71" s="409">
        <f t="shared" si="9"/>
        <v>3</v>
      </c>
      <c r="O71" s="409">
        <v>1</v>
      </c>
      <c r="P71" s="466">
        <f t="shared" si="10"/>
        <v>3</v>
      </c>
      <c r="Q71" s="722" t="s">
        <v>215</v>
      </c>
      <c r="R71" s="723"/>
      <c r="S71" s="785"/>
    </row>
    <row r="72" spans="1:30" ht="15.75" thickBot="1" x14ac:dyDescent="0.3">
      <c r="A72" s="391"/>
      <c r="B72" s="392"/>
      <c r="C72" s="392"/>
      <c r="D72" s="392"/>
      <c r="E72" s="392"/>
      <c r="F72" s="392"/>
      <c r="G72" s="392"/>
      <c r="H72" s="392"/>
      <c r="I72" s="392"/>
      <c r="J72" s="392"/>
      <c r="K72" s="392"/>
      <c r="L72" s="392"/>
      <c r="M72" s="474" t="s">
        <v>174</v>
      </c>
      <c r="N72" s="475">
        <f>SUM(N68:N71)</f>
        <v>8</v>
      </c>
      <c r="O72" s="474" t="s">
        <v>175</v>
      </c>
      <c r="P72" s="476">
        <f>SUM(P68:P71)</f>
        <v>13</v>
      </c>
      <c r="Q72" s="508">
        <f>+N72/P72*10</f>
        <v>6.1538461538461542</v>
      </c>
      <c r="R72" s="509" t="str">
        <f>+IF(Q72&lt;7,"INACEPTABLE","ACEPTABLE")</f>
        <v>INACEPTABLE</v>
      </c>
      <c r="S72" s="786"/>
    </row>
    <row r="73" spans="1:30" ht="15.75" thickBot="1" x14ac:dyDescent="0.3"/>
    <row r="74" spans="1:30" ht="15.75" thickBot="1" x14ac:dyDescent="0.3">
      <c r="A74" s="803" t="s">
        <v>163</v>
      </c>
      <c r="B74" s="804"/>
      <c r="C74" s="804"/>
      <c r="D74" s="804"/>
      <c r="E74" s="804"/>
      <c r="F74" s="804"/>
      <c r="G74" s="804"/>
      <c r="H74" s="804"/>
      <c r="I74" s="804"/>
      <c r="J74" s="804"/>
      <c r="K74" s="804"/>
      <c r="L74" s="804"/>
      <c r="M74" s="804"/>
      <c r="N74" s="804"/>
      <c r="O74" s="804"/>
      <c r="P74" s="804"/>
      <c r="Q74" s="804"/>
      <c r="R74" s="805"/>
    </row>
    <row r="75" spans="1:30" ht="22.5" customHeight="1" thickBot="1" x14ac:dyDescent="0.3"/>
    <row r="76" spans="1:30" x14ac:dyDescent="0.25">
      <c r="A76" s="630" t="s">
        <v>293</v>
      </c>
      <c r="B76" s="384"/>
      <c r="C76" s="384"/>
      <c r="D76" s="384"/>
      <c r="E76" s="429"/>
      <c r="F76" s="384"/>
      <c r="G76" s="384"/>
      <c r="H76" s="384"/>
      <c r="I76" s="384"/>
      <c r="J76" s="384"/>
      <c r="K76" s="384"/>
      <c r="L76" s="628"/>
      <c r="M76" s="384"/>
      <c r="N76" s="384"/>
      <c r="O76" s="384"/>
      <c r="P76" s="394"/>
      <c r="Q76" s="394"/>
      <c r="R76" s="385"/>
    </row>
    <row r="77" spans="1:30" x14ac:dyDescent="0.25">
      <c r="A77" s="390"/>
      <c r="B77" s="387"/>
      <c r="C77" s="387"/>
      <c r="D77" s="387"/>
      <c r="E77" s="387"/>
      <c r="F77" s="387"/>
      <c r="G77" s="387"/>
      <c r="H77" s="387"/>
      <c r="I77" s="387"/>
      <c r="J77" s="403" t="s">
        <v>164</v>
      </c>
      <c r="K77" s="426" t="s">
        <v>165</v>
      </c>
      <c r="L77" s="467"/>
      <c r="M77" s="387"/>
      <c r="N77" s="387"/>
      <c r="O77" s="387"/>
      <c r="P77" s="387"/>
      <c r="Q77" s="387"/>
      <c r="R77" s="389"/>
    </row>
    <row r="78" spans="1:30" x14ac:dyDescent="0.25">
      <c r="A78" s="390"/>
      <c r="B78" s="387"/>
      <c r="C78" s="387"/>
      <c r="D78" s="387"/>
      <c r="E78" s="435" t="s">
        <v>278</v>
      </c>
      <c r="F78" s="434" t="s">
        <v>111</v>
      </c>
      <c r="G78" s="437"/>
      <c r="H78" s="438"/>
      <c r="I78" s="439"/>
      <c r="J78" s="433">
        <v>30</v>
      </c>
      <c r="K78" s="513">
        <v>30</v>
      </c>
      <c r="L78" s="467"/>
      <c r="M78" s="387"/>
      <c r="N78" s="387"/>
      <c r="O78" s="387"/>
      <c r="P78" s="387"/>
      <c r="Q78" s="387"/>
      <c r="R78" s="389"/>
    </row>
    <row r="79" spans="1:30" ht="14.25" customHeight="1" x14ac:dyDescent="0.25">
      <c r="A79" s="390"/>
      <c r="B79" s="387"/>
      <c r="C79" s="387"/>
      <c r="D79" s="387"/>
      <c r="E79" s="436" t="s">
        <v>279</v>
      </c>
      <c r="F79" s="719" t="s">
        <v>145</v>
      </c>
      <c r="G79" s="720"/>
      <c r="H79" s="720"/>
      <c r="I79" s="721"/>
      <c r="J79" s="433">
        <v>30</v>
      </c>
      <c r="K79" s="513">
        <v>30</v>
      </c>
      <c r="L79" s="467"/>
      <c r="M79" s="387"/>
      <c r="N79" s="387"/>
      <c r="O79" s="387"/>
      <c r="P79" s="432"/>
      <c r="Q79" s="387"/>
      <c r="R79" s="389"/>
    </row>
    <row r="80" spans="1:30" ht="14.25" customHeight="1" x14ac:dyDescent="0.25">
      <c r="A80" s="390"/>
      <c r="B80" s="387"/>
      <c r="C80" s="387"/>
      <c r="D80" s="387"/>
      <c r="E80" s="435" t="s">
        <v>280</v>
      </c>
      <c r="F80" s="434" t="s">
        <v>144</v>
      </c>
      <c r="G80" s="437"/>
      <c r="H80" s="438"/>
      <c r="I80" s="439"/>
      <c r="J80" s="433">
        <v>30</v>
      </c>
      <c r="K80" s="513">
        <v>30</v>
      </c>
      <c r="L80" s="467"/>
      <c r="M80" s="387"/>
      <c r="N80" s="387"/>
      <c r="O80" s="387"/>
      <c r="P80" s="387"/>
      <c r="Q80" s="387"/>
      <c r="R80" s="389"/>
    </row>
    <row r="81" spans="1:18" ht="14.25" customHeight="1" x14ac:dyDescent="0.25">
      <c r="A81" s="390"/>
      <c r="B81" s="387"/>
      <c r="C81" s="387"/>
      <c r="D81" s="387"/>
      <c r="E81" s="436" t="s">
        <v>281</v>
      </c>
      <c r="F81" s="719" t="s">
        <v>112</v>
      </c>
      <c r="G81" s="720"/>
      <c r="H81" s="720"/>
      <c r="I81" s="721"/>
      <c r="J81" s="433">
        <v>30</v>
      </c>
      <c r="K81" s="513">
        <v>30</v>
      </c>
      <c r="L81" s="467"/>
      <c r="M81" s="387"/>
      <c r="N81" s="387"/>
      <c r="O81" s="387"/>
      <c r="P81" s="387"/>
      <c r="Q81" s="387"/>
      <c r="R81" s="389"/>
    </row>
    <row r="82" spans="1:18" ht="14.25" customHeight="1" thickBot="1" x14ac:dyDescent="0.3">
      <c r="A82" s="390"/>
      <c r="B82" s="387"/>
      <c r="C82" s="387"/>
      <c r="D82" s="387"/>
      <c r="E82" s="435" t="s">
        <v>282</v>
      </c>
      <c r="F82" s="434" t="s">
        <v>114</v>
      </c>
      <c r="G82" s="437"/>
      <c r="H82" s="438"/>
      <c r="I82" s="439"/>
      <c r="J82" s="433">
        <v>30</v>
      </c>
      <c r="K82" s="513">
        <v>30</v>
      </c>
      <c r="L82" s="467"/>
      <c r="M82" s="387"/>
      <c r="N82" s="387"/>
      <c r="O82" s="387"/>
      <c r="P82" s="387"/>
      <c r="Q82" s="387"/>
      <c r="R82" s="389"/>
    </row>
    <row r="83" spans="1:18" ht="14.25" customHeight="1" thickBot="1" x14ac:dyDescent="0.3">
      <c r="A83" s="390"/>
      <c r="B83" s="387"/>
      <c r="C83" s="387"/>
      <c r="D83" s="387"/>
      <c r="E83" s="436" t="s">
        <v>283</v>
      </c>
      <c r="F83" s="719" t="s">
        <v>115</v>
      </c>
      <c r="G83" s="720"/>
      <c r="H83" s="720"/>
      <c r="I83" s="721"/>
      <c r="J83" s="433">
        <v>30</v>
      </c>
      <c r="K83" s="513">
        <v>30</v>
      </c>
      <c r="L83" s="467"/>
      <c r="M83" s="387"/>
      <c r="N83" s="387"/>
      <c r="O83" s="640" t="s">
        <v>304</v>
      </c>
      <c r="P83" s="638">
        <f>+K88/J88</f>
        <v>1</v>
      </c>
      <c r="Q83" s="639" t="str">
        <f>+IF(P83&lt;1,"INACEPTABLE","ACEPTABLE")</f>
        <v>ACEPTABLE</v>
      </c>
      <c r="R83" s="389"/>
    </row>
    <row r="84" spans="1:18" ht="14.25" customHeight="1" x14ac:dyDescent="0.25">
      <c r="A84" s="390"/>
      <c r="B84" s="387"/>
      <c r="C84" s="387"/>
      <c r="D84" s="387"/>
      <c r="E84" s="435" t="s">
        <v>284</v>
      </c>
      <c r="F84" s="434" t="s">
        <v>117</v>
      </c>
      <c r="G84" s="437"/>
      <c r="H84" s="438"/>
      <c r="I84" s="439"/>
      <c r="J84" s="433">
        <v>30</v>
      </c>
      <c r="K84" s="513">
        <v>30</v>
      </c>
      <c r="L84" s="467"/>
      <c r="M84" s="387"/>
      <c r="N84" s="387"/>
      <c r="O84" s="387"/>
      <c r="P84" s="387"/>
      <c r="Q84" s="387"/>
      <c r="R84" s="389"/>
    </row>
    <row r="85" spans="1:18" ht="14.25" customHeight="1" x14ac:dyDescent="0.25">
      <c r="A85" s="390"/>
      <c r="B85" s="387"/>
      <c r="C85" s="387"/>
      <c r="D85" s="387"/>
      <c r="E85" s="436" t="s">
        <v>285</v>
      </c>
      <c r="F85" s="719" t="s">
        <v>146</v>
      </c>
      <c r="G85" s="720"/>
      <c r="H85" s="720"/>
      <c r="I85" s="721"/>
      <c r="J85" s="433">
        <v>30</v>
      </c>
      <c r="K85" s="513">
        <v>30</v>
      </c>
      <c r="L85" s="467"/>
      <c r="M85" s="387"/>
      <c r="N85" s="387"/>
      <c r="O85" s="387"/>
      <c r="P85" s="387"/>
      <c r="Q85" s="387"/>
      <c r="R85" s="389"/>
    </row>
    <row r="86" spans="1:18" ht="14.25" customHeight="1" x14ac:dyDescent="0.25">
      <c r="A86" s="390"/>
      <c r="B86" s="387"/>
      <c r="C86" s="387"/>
      <c r="D86" s="387"/>
      <c r="E86" s="435" t="s">
        <v>286</v>
      </c>
      <c r="F86" s="434" t="s">
        <v>120</v>
      </c>
      <c r="G86" s="437"/>
      <c r="H86" s="438"/>
      <c r="I86" s="439"/>
      <c r="J86" s="433">
        <v>30</v>
      </c>
      <c r="K86" s="513">
        <v>30</v>
      </c>
      <c r="L86" s="467"/>
      <c r="M86" s="387"/>
      <c r="N86" s="387"/>
      <c r="O86" s="387"/>
      <c r="P86" s="387"/>
      <c r="Q86" s="387"/>
      <c r="R86" s="389"/>
    </row>
    <row r="87" spans="1:18" ht="14.25" customHeight="1" x14ac:dyDescent="0.25">
      <c r="A87" s="390"/>
      <c r="B87" s="387"/>
      <c r="C87" s="387"/>
      <c r="D87" s="387"/>
      <c r="E87" s="436" t="s">
        <v>287</v>
      </c>
      <c r="F87" s="719" t="s">
        <v>267</v>
      </c>
      <c r="G87" s="720"/>
      <c r="H87" s="720"/>
      <c r="I87" s="721"/>
      <c r="J87" s="433">
        <v>30</v>
      </c>
      <c r="K87" s="513">
        <v>30</v>
      </c>
      <c r="L87" s="467"/>
      <c r="M87" s="387"/>
      <c r="N87" s="387"/>
      <c r="O87" s="387"/>
      <c r="P87" s="432"/>
      <c r="Q87" s="387"/>
      <c r="R87" s="389"/>
    </row>
    <row r="88" spans="1:18" ht="14.25" customHeight="1" x14ac:dyDescent="0.25">
      <c r="A88" s="390"/>
      <c r="B88" s="387"/>
      <c r="C88" s="387"/>
      <c r="D88" s="387"/>
      <c r="E88" s="435" t="s">
        <v>288</v>
      </c>
      <c r="F88" s="434" t="s">
        <v>147</v>
      </c>
      <c r="G88" s="437"/>
      <c r="H88" s="438"/>
      <c r="I88" s="439"/>
      <c r="J88" s="433">
        <v>30</v>
      </c>
      <c r="K88" s="513">
        <v>30</v>
      </c>
      <c r="L88" s="467"/>
      <c r="M88" s="387"/>
      <c r="N88" s="387"/>
      <c r="O88" s="387"/>
      <c r="P88" s="387"/>
      <c r="Q88" s="387"/>
      <c r="R88" s="389"/>
    </row>
    <row r="89" spans="1:18" ht="14.25" customHeight="1" x14ac:dyDescent="0.25">
      <c r="A89" s="390"/>
      <c r="B89" s="387"/>
      <c r="C89" s="387"/>
      <c r="D89" s="387"/>
      <c r="E89" s="436" t="s">
        <v>289</v>
      </c>
      <c r="F89" s="916" t="s">
        <v>126</v>
      </c>
      <c r="G89" s="917"/>
      <c r="H89" s="918"/>
      <c r="I89" s="919"/>
      <c r="J89" s="433">
        <v>30</v>
      </c>
      <c r="K89" s="513">
        <v>30</v>
      </c>
      <c r="L89" s="809" t="s">
        <v>166</v>
      </c>
      <c r="M89" s="810"/>
      <c r="N89" s="810"/>
      <c r="O89" s="810"/>
      <c r="P89" s="810"/>
      <c r="Q89" s="810"/>
      <c r="R89" s="847"/>
    </row>
    <row r="90" spans="1:18" ht="14.25" customHeight="1" x14ac:dyDescent="0.25">
      <c r="A90" s="390"/>
      <c r="B90" s="387"/>
      <c r="C90" s="387"/>
      <c r="D90" s="387"/>
      <c r="E90" s="435" t="s">
        <v>290</v>
      </c>
      <c r="F90" s="812" t="s">
        <v>127</v>
      </c>
      <c r="G90" s="813"/>
      <c r="H90" s="813"/>
      <c r="I90" s="814"/>
      <c r="J90" s="433">
        <v>30</v>
      </c>
      <c r="K90" s="513">
        <v>30</v>
      </c>
      <c r="L90" s="809"/>
      <c r="M90" s="810"/>
      <c r="N90" s="810"/>
      <c r="O90" s="810"/>
      <c r="P90" s="810"/>
      <c r="Q90" s="810"/>
      <c r="R90" s="847"/>
    </row>
    <row r="91" spans="1:18" x14ac:dyDescent="0.25">
      <c r="A91" s="390"/>
      <c r="B91" s="387"/>
      <c r="C91" s="387"/>
      <c r="D91" s="387"/>
      <c r="E91" s="795" t="s">
        <v>167</v>
      </c>
      <c r="F91" s="795"/>
      <c r="G91" s="795"/>
      <c r="H91" s="795"/>
      <c r="I91" s="795"/>
      <c r="J91" s="517">
        <f>SUM(J78:J90)</f>
        <v>390</v>
      </c>
      <c r="K91" s="518">
        <f>SUM(K78:K90)</f>
        <v>390</v>
      </c>
      <c r="L91" s="467"/>
      <c r="M91" s="387"/>
      <c r="N91" s="387"/>
      <c r="O91" s="387"/>
      <c r="P91" s="387"/>
      <c r="Q91" s="387"/>
      <c r="R91" s="389"/>
    </row>
    <row r="92" spans="1:18" ht="22.5" customHeight="1" thickBot="1" x14ac:dyDescent="0.3">
      <c r="A92" s="391"/>
      <c r="B92" s="392"/>
      <c r="C92" s="392"/>
      <c r="D92" s="392"/>
      <c r="E92" s="392"/>
      <c r="F92" s="392"/>
      <c r="G92" s="392"/>
      <c r="H92" s="392"/>
      <c r="I92" s="392"/>
      <c r="J92" s="392"/>
      <c r="K92" s="392"/>
      <c r="L92" s="392"/>
      <c r="M92" s="392"/>
      <c r="N92" s="392"/>
      <c r="O92" s="392"/>
      <c r="P92" s="392"/>
      <c r="Q92" s="392"/>
      <c r="R92" s="393"/>
    </row>
    <row r="93" spans="1:18" ht="22.5" customHeight="1" thickBot="1" x14ac:dyDescent="0.3"/>
    <row r="94" spans="1:18" x14ac:dyDescent="0.25">
      <c r="A94" s="630" t="s">
        <v>294</v>
      </c>
      <c r="B94" s="384"/>
      <c r="C94" s="384"/>
      <c r="D94" s="384"/>
      <c r="E94" s="429"/>
      <c r="F94" s="384"/>
      <c r="G94" s="384"/>
      <c r="H94" s="384"/>
      <c r="I94" s="384"/>
      <c r="J94" s="384"/>
      <c r="K94" s="384"/>
      <c r="L94" s="514"/>
      <c r="M94" s="463"/>
      <c r="N94" s="463"/>
      <c r="O94" s="463"/>
      <c r="P94" s="515"/>
      <c r="Q94" s="515"/>
      <c r="R94" s="516"/>
    </row>
    <row r="95" spans="1:18" x14ac:dyDescent="0.25">
      <c r="J95" s="403" t="s">
        <v>164</v>
      </c>
      <c r="K95" s="426" t="s">
        <v>165</v>
      </c>
      <c r="L95" s="467"/>
      <c r="M95" s="387"/>
      <c r="N95" s="387"/>
      <c r="O95" s="387"/>
      <c r="P95" s="387"/>
      <c r="Q95" s="387"/>
      <c r="R95" s="480"/>
    </row>
    <row r="96" spans="1:18" x14ac:dyDescent="0.25">
      <c r="E96" s="435" t="s">
        <v>149</v>
      </c>
      <c r="F96" s="434" t="s">
        <v>113</v>
      </c>
      <c r="G96" s="437"/>
      <c r="H96" s="438"/>
      <c r="I96" s="439"/>
      <c r="J96" s="433">
        <v>4</v>
      </c>
      <c r="K96" s="513">
        <v>4</v>
      </c>
      <c r="L96" s="467"/>
      <c r="M96" s="387"/>
      <c r="N96" s="387"/>
      <c r="O96" s="387"/>
      <c r="P96" s="387"/>
      <c r="Q96" s="387"/>
      <c r="R96" s="480"/>
    </row>
    <row r="97" spans="1:18" ht="14.25" customHeight="1" thickBot="1" x14ac:dyDescent="0.3">
      <c r="E97" s="436" t="s">
        <v>150</v>
      </c>
      <c r="F97" s="719" t="s">
        <v>116</v>
      </c>
      <c r="G97" s="720"/>
      <c r="H97" s="720"/>
      <c r="I97" s="721"/>
      <c r="J97" s="433">
        <v>4</v>
      </c>
      <c r="K97" s="513">
        <v>4</v>
      </c>
      <c r="L97" s="467"/>
      <c r="M97" s="387"/>
      <c r="N97" s="387"/>
      <c r="O97" s="387"/>
      <c r="P97" s="387"/>
      <c r="Q97" s="387"/>
      <c r="R97" s="480"/>
    </row>
    <row r="98" spans="1:18" ht="14.25" customHeight="1" thickBot="1" x14ac:dyDescent="0.3">
      <c r="E98" s="435" t="s">
        <v>151</v>
      </c>
      <c r="F98" s="812" t="s">
        <v>118</v>
      </c>
      <c r="G98" s="813"/>
      <c r="H98" s="813"/>
      <c r="I98" s="814"/>
      <c r="J98" s="433">
        <v>4</v>
      </c>
      <c r="K98" s="513">
        <v>2</v>
      </c>
      <c r="L98" s="467"/>
      <c r="M98" s="387"/>
      <c r="N98" s="387"/>
      <c r="O98" s="640" t="s">
        <v>303</v>
      </c>
      <c r="P98" s="638">
        <f>+K103/J103</f>
        <v>0.9285714285714286</v>
      </c>
      <c r="Q98" s="639" t="str">
        <f>+IF(P98&lt;1,"INACEPTABLE","ACEPTABLE")</f>
        <v>INACEPTABLE</v>
      </c>
      <c r="R98" s="480"/>
    </row>
    <row r="99" spans="1:18" ht="14.25" customHeight="1" x14ac:dyDescent="0.25">
      <c r="E99" s="436" t="s">
        <v>152</v>
      </c>
      <c r="F99" s="719" t="s">
        <v>141</v>
      </c>
      <c r="G99" s="720"/>
      <c r="H99" s="720"/>
      <c r="I99" s="721"/>
      <c r="J99" s="433">
        <v>4</v>
      </c>
      <c r="K99" s="513">
        <v>4</v>
      </c>
      <c r="L99" s="467"/>
      <c r="M99" s="387"/>
      <c r="N99" s="387"/>
      <c r="O99" s="387"/>
      <c r="P99" s="387"/>
      <c r="Q99" s="387"/>
      <c r="R99" s="480"/>
    </row>
    <row r="100" spans="1:18" ht="14.25" customHeight="1" x14ac:dyDescent="0.25">
      <c r="E100" s="435" t="s">
        <v>153</v>
      </c>
      <c r="F100" s="812" t="s">
        <v>445</v>
      </c>
      <c r="G100" s="813"/>
      <c r="H100" s="813"/>
      <c r="I100" s="814"/>
      <c r="J100" s="433">
        <v>4</v>
      </c>
      <c r="K100" s="513">
        <v>4</v>
      </c>
      <c r="L100" s="467"/>
      <c r="M100" s="387"/>
      <c r="N100" s="387"/>
      <c r="O100" s="387"/>
      <c r="P100" s="387"/>
      <c r="Q100" s="387"/>
      <c r="R100" s="480"/>
    </row>
    <row r="101" spans="1:18" ht="14.25" customHeight="1" x14ac:dyDescent="0.25">
      <c r="E101" s="436" t="s">
        <v>154</v>
      </c>
      <c r="F101" s="719" t="s">
        <v>119</v>
      </c>
      <c r="G101" s="720"/>
      <c r="H101" s="720"/>
      <c r="I101" s="721"/>
      <c r="J101" s="433">
        <v>4</v>
      </c>
      <c r="K101" s="513">
        <v>4</v>
      </c>
      <c r="L101" s="809" t="s">
        <v>166</v>
      </c>
      <c r="M101" s="810"/>
      <c r="N101" s="810"/>
      <c r="O101" s="810"/>
      <c r="P101" s="810"/>
      <c r="Q101" s="810"/>
      <c r="R101" s="811"/>
    </row>
    <row r="102" spans="1:18" ht="14.25" customHeight="1" x14ac:dyDescent="0.25">
      <c r="E102" s="435" t="s">
        <v>155</v>
      </c>
      <c r="F102" s="812" t="s">
        <v>142</v>
      </c>
      <c r="G102" s="813"/>
      <c r="H102" s="813"/>
      <c r="I102" s="814"/>
      <c r="J102" s="433">
        <v>4</v>
      </c>
      <c r="K102" s="513">
        <v>4</v>
      </c>
      <c r="L102" s="809"/>
      <c r="M102" s="810"/>
      <c r="N102" s="810"/>
      <c r="O102" s="810"/>
      <c r="P102" s="810"/>
      <c r="Q102" s="810"/>
      <c r="R102" s="811"/>
    </row>
    <row r="103" spans="1:18" ht="15.75" thickBot="1" x14ac:dyDescent="0.3">
      <c r="E103" s="841" t="s">
        <v>167</v>
      </c>
      <c r="F103" s="841"/>
      <c r="G103" s="841"/>
      <c r="H103" s="841"/>
      <c r="I103" s="841"/>
      <c r="J103" s="517">
        <f>SUM(J96:J102)</f>
        <v>28</v>
      </c>
      <c r="K103" s="518">
        <f>SUM(K96:K102)</f>
        <v>26</v>
      </c>
      <c r="L103" s="467"/>
      <c r="M103" s="387"/>
      <c r="N103" s="387"/>
      <c r="O103" s="387"/>
      <c r="P103" s="387"/>
      <c r="Q103" s="387"/>
      <c r="R103" s="480"/>
    </row>
    <row r="104" spans="1:18" x14ac:dyDescent="0.25">
      <c r="A104" s="631" t="s">
        <v>292</v>
      </c>
      <c r="B104" s="463"/>
      <c r="C104" s="463"/>
      <c r="D104" s="463"/>
      <c r="E104" s="464"/>
      <c r="F104" s="463"/>
      <c r="G104" s="463"/>
      <c r="H104" s="463"/>
      <c r="I104" s="463"/>
      <c r="J104" s="463"/>
      <c r="K104" s="516"/>
      <c r="L104" s="514"/>
      <c r="M104" s="463"/>
      <c r="N104" s="463"/>
      <c r="O104" s="463"/>
      <c r="P104" s="515"/>
      <c r="Q104" s="515"/>
      <c r="R104" s="516"/>
    </row>
    <row r="105" spans="1:18" x14ac:dyDescent="0.25">
      <c r="A105" s="467"/>
      <c r="B105" s="387"/>
      <c r="C105" s="387"/>
      <c r="D105" s="387"/>
      <c r="E105" s="387"/>
      <c r="F105" s="387"/>
      <c r="G105" s="387"/>
      <c r="H105" s="387"/>
      <c r="I105" s="387"/>
      <c r="J105" s="403" t="s">
        <v>164</v>
      </c>
      <c r="K105" s="520" t="s">
        <v>165</v>
      </c>
      <c r="L105" s="809" t="s">
        <v>166</v>
      </c>
      <c r="M105" s="810"/>
      <c r="N105" s="810"/>
      <c r="O105" s="810"/>
      <c r="P105" s="810"/>
      <c r="Q105" s="810"/>
      <c r="R105" s="811"/>
    </row>
    <row r="106" spans="1:18" x14ac:dyDescent="0.25">
      <c r="A106" s="467"/>
      <c r="B106" s="387"/>
      <c r="C106" s="387"/>
      <c r="D106" s="387"/>
      <c r="E106" s="435" t="s">
        <v>156</v>
      </c>
      <c r="F106" s="434" t="s">
        <v>125</v>
      </c>
      <c r="G106" s="437"/>
      <c r="H106" s="438"/>
      <c r="I106" s="439"/>
      <c r="J106" s="433">
        <v>1</v>
      </c>
      <c r="K106" s="521">
        <v>1</v>
      </c>
      <c r="L106" s="809"/>
      <c r="M106" s="810"/>
      <c r="N106" s="810"/>
      <c r="O106" s="810"/>
      <c r="P106" s="810"/>
      <c r="Q106" s="810"/>
      <c r="R106" s="811"/>
    </row>
    <row r="107" spans="1:18" ht="14.25" customHeight="1" thickBot="1" x14ac:dyDescent="0.3">
      <c r="A107" s="467"/>
      <c r="B107" s="387"/>
      <c r="C107" s="387"/>
      <c r="D107" s="387"/>
      <c r="E107" s="436" t="s">
        <v>157</v>
      </c>
      <c r="F107" s="719" t="s">
        <v>143</v>
      </c>
      <c r="G107" s="720"/>
      <c r="H107" s="720"/>
      <c r="I107" s="721"/>
      <c r="J107" s="433">
        <v>1</v>
      </c>
      <c r="K107" s="521">
        <v>1</v>
      </c>
      <c r="L107" s="467"/>
      <c r="M107" s="387"/>
      <c r="N107" s="387"/>
      <c r="O107" s="387"/>
      <c r="P107" s="387"/>
      <c r="Q107" s="387"/>
      <c r="R107" s="480"/>
    </row>
    <row r="108" spans="1:18" ht="14.25" customHeight="1" thickBot="1" x14ac:dyDescent="0.3">
      <c r="A108" s="467"/>
      <c r="B108" s="387"/>
      <c r="C108" s="387"/>
      <c r="D108" s="387"/>
      <c r="E108" s="435" t="s">
        <v>158</v>
      </c>
      <c r="F108" s="812" t="s">
        <v>477</v>
      </c>
      <c r="G108" s="813"/>
      <c r="H108" s="813"/>
      <c r="I108" s="814"/>
      <c r="J108" s="433">
        <v>1</v>
      </c>
      <c r="K108" s="521">
        <v>1</v>
      </c>
      <c r="L108" s="467"/>
      <c r="M108" s="387"/>
      <c r="N108" s="387"/>
      <c r="O108" s="640" t="s">
        <v>302</v>
      </c>
      <c r="P108" s="638">
        <f>+K109/J109</f>
        <v>1</v>
      </c>
      <c r="Q108" s="639" t="str">
        <f>+IF(P108&lt;1,"INACEPTABLE","ACEPTABLE")</f>
        <v>ACEPTABLE</v>
      </c>
      <c r="R108" s="480"/>
    </row>
    <row r="109" spans="1:18" ht="15.75" thickBot="1" x14ac:dyDescent="0.3">
      <c r="A109" s="468"/>
      <c r="B109" s="469"/>
      <c r="C109" s="469"/>
      <c r="D109" s="469"/>
      <c r="E109" s="802" t="s">
        <v>167</v>
      </c>
      <c r="F109" s="802"/>
      <c r="G109" s="802"/>
      <c r="H109" s="802"/>
      <c r="I109" s="802"/>
      <c r="J109" s="519">
        <f>SUM(J106:J108)</f>
        <v>3</v>
      </c>
      <c r="K109" s="522">
        <f>SUM(K106:K108)</f>
        <v>3</v>
      </c>
      <c r="L109" s="468"/>
      <c r="M109" s="469"/>
      <c r="N109" s="469"/>
      <c r="O109" s="469"/>
      <c r="P109" s="469"/>
      <c r="Q109" s="469"/>
      <c r="R109" s="471"/>
    </row>
    <row r="110" spans="1:18" x14ac:dyDescent="0.25">
      <c r="K110" s="387"/>
      <c r="L110" s="387"/>
      <c r="M110" s="387"/>
      <c r="N110" s="387"/>
      <c r="O110" s="387"/>
      <c r="P110" s="387"/>
      <c r="Q110" s="387"/>
      <c r="R110" s="387"/>
    </row>
    <row r="111" spans="1:18" ht="15.75" thickBot="1" x14ac:dyDescent="0.3">
      <c r="K111" s="387"/>
      <c r="L111" s="387"/>
      <c r="M111" s="387"/>
      <c r="N111" s="387"/>
      <c r="O111" s="387"/>
      <c r="P111" s="387"/>
      <c r="Q111" s="387"/>
      <c r="R111" s="387"/>
    </row>
    <row r="112" spans="1:18" ht="15.75" thickBot="1" x14ac:dyDescent="0.3">
      <c r="A112" s="803" t="s">
        <v>168</v>
      </c>
      <c r="B112" s="804"/>
      <c r="C112" s="804"/>
      <c r="D112" s="804"/>
      <c r="E112" s="804"/>
      <c r="F112" s="804"/>
      <c r="G112" s="804"/>
      <c r="H112" s="804"/>
      <c r="I112" s="804"/>
      <c r="J112" s="804"/>
      <c r="K112" s="804"/>
      <c r="L112" s="804"/>
      <c r="M112" s="804"/>
      <c r="N112" s="804"/>
      <c r="O112" s="804"/>
      <c r="P112" s="804"/>
      <c r="Q112" s="804"/>
      <c r="R112" s="805"/>
    </row>
    <row r="113" spans="1:18" ht="15.75" thickBot="1" x14ac:dyDescent="0.3">
      <c r="K113" s="387"/>
      <c r="L113" s="387"/>
      <c r="M113" s="387"/>
      <c r="N113" s="387"/>
      <c r="O113" s="387"/>
      <c r="P113" s="387"/>
      <c r="Q113" s="387"/>
      <c r="R113" s="389"/>
    </row>
    <row r="114" spans="1:18" ht="18" x14ac:dyDescent="0.35">
      <c r="A114" s="629" t="s">
        <v>296</v>
      </c>
      <c r="B114" s="384"/>
      <c r="C114" s="384"/>
      <c r="D114" s="384"/>
      <c r="E114" s="429"/>
      <c r="F114" s="384"/>
      <c r="G114" s="384"/>
      <c r="H114" s="384"/>
      <c r="I114" s="384"/>
      <c r="J114" s="384"/>
      <c r="K114" s="385"/>
      <c r="L114" s="384"/>
      <c r="M114" s="384"/>
      <c r="N114" s="384"/>
      <c r="O114" s="384"/>
      <c r="P114" s="394"/>
      <c r="Q114" s="394"/>
      <c r="R114" s="385"/>
    </row>
    <row r="115" spans="1:18" x14ac:dyDescent="0.25">
      <c r="A115" s="442"/>
      <c r="B115" s="387" t="s">
        <v>169</v>
      </c>
      <c r="C115" s="387"/>
      <c r="D115" s="387"/>
      <c r="E115" s="440"/>
      <c r="F115" s="387"/>
      <c r="G115" s="387"/>
      <c r="H115" s="387"/>
      <c r="I115" s="387"/>
      <c r="J115" s="387"/>
      <c r="K115" s="389"/>
      <c r="L115" s="387"/>
      <c r="M115" s="387"/>
      <c r="N115" s="387"/>
      <c r="O115" s="387"/>
      <c r="P115" s="428"/>
      <c r="Q115" s="428"/>
      <c r="R115" s="389"/>
    </row>
    <row r="116" spans="1:18" ht="18.75" thickBot="1" x14ac:dyDescent="0.4">
      <c r="A116" s="390"/>
      <c r="B116" s="387" t="s">
        <v>297</v>
      </c>
      <c r="C116" s="387"/>
      <c r="D116" s="387"/>
      <c r="E116" s="387"/>
      <c r="F116" s="387"/>
      <c r="G116" s="387"/>
      <c r="H116" s="387"/>
      <c r="I116" s="387"/>
      <c r="J116" s="441"/>
      <c r="K116" s="443"/>
      <c r="L116" s="387"/>
      <c r="M116" s="387"/>
      <c r="N116" s="387"/>
      <c r="O116" s="387"/>
      <c r="P116" s="387"/>
      <c r="Q116" s="387"/>
      <c r="R116" s="389"/>
    </row>
    <row r="117" spans="1:18" ht="15.75" thickBot="1" x14ac:dyDescent="0.3">
      <c r="A117" s="390"/>
      <c r="B117" s="387" t="s">
        <v>298</v>
      </c>
      <c r="C117" s="387"/>
      <c r="D117" s="387"/>
      <c r="E117" s="387"/>
      <c r="F117" s="387"/>
      <c r="G117" s="387"/>
      <c r="H117" s="387"/>
      <c r="I117" s="387"/>
      <c r="J117" s="441"/>
      <c r="K117" s="641" t="s">
        <v>1</v>
      </c>
      <c r="L117" s="387"/>
      <c r="M117" s="387"/>
      <c r="N117" s="387"/>
      <c r="O117" s="387"/>
      <c r="P117" s="387"/>
      <c r="Q117" s="387"/>
      <c r="R117" s="389"/>
    </row>
    <row r="118" spans="1:18" ht="18" x14ac:dyDescent="0.35">
      <c r="A118" s="390"/>
      <c r="B118" s="387"/>
      <c r="C118" s="387"/>
      <c r="D118" s="387"/>
      <c r="E118" s="435" t="s">
        <v>159</v>
      </c>
      <c r="F118" s="434" t="s">
        <v>123</v>
      </c>
      <c r="G118" s="437"/>
      <c r="H118" s="438"/>
      <c r="I118" s="439"/>
      <c r="J118" s="460"/>
      <c r="K118" s="537" t="s">
        <v>2</v>
      </c>
      <c r="N118" s="632" t="s">
        <v>299</v>
      </c>
      <c r="O118" s="659">
        <v>1</v>
      </c>
      <c r="P118" s="633" t="str">
        <f>+IF(O118=1,"ACEPTABLE","PENALIZACIÓN")</f>
        <v>ACEPTABLE</v>
      </c>
      <c r="Q118" s="387"/>
      <c r="R118" s="389"/>
    </row>
    <row r="119" spans="1:18" ht="18" x14ac:dyDescent="0.35">
      <c r="A119" s="390"/>
      <c r="B119" s="387"/>
      <c r="C119" s="387"/>
      <c r="D119" s="387"/>
      <c r="E119" s="436" t="s">
        <v>160</v>
      </c>
      <c r="F119" s="719" t="s">
        <v>121</v>
      </c>
      <c r="G119" s="720"/>
      <c r="H119" s="720"/>
      <c r="I119" s="721"/>
      <c r="J119" s="461"/>
      <c r="K119" s="537" t="s">
        <v>2</v>
      </c>
      <c r="N119" s="634" t="s">
        <v>300</v>
      </c>
      <c r="O119" s="660">
        <v>0</v>
      </c>
      <c r="P119" s="635" t="str">
        <f>+IF(O119=1,"ACEPTABLE","PENALIZACIÓN")</f>
        <v>PENALIZACIÓN</v>
      </c>
      <c r="Q119" s="387"/>
      <c r="R119" s="389"/>
    </row>
    <row r="120" spans="1:18" ht="18.75" thickBot="1" x14ac:dyDescent="0.4">
      <c r="A120" s="390"/>
      <c r="B120" s="387"/>
      <c r="C120" s="387"/>
      <c r="D120" s="387"/>
      <c r="E120" s="435" t="s">
        <v>161</v>
      </c>
      <c r="F120" s="434" t="s">
        <v>124</v>
      </c>
      <c r="G120" s="437"/>
      <c r="H120" s="438"/>
      <c r="I120" s="439"/>
      <c r="J120" s="460"/>
      <c r="K120" s="537" t="s">
        <v>2</v>
      </c>
      <c r="N120" s="636" t="s">
        <v>301</v>
      </c>
      <c r="O120" s="661">
        <v>1</v>
      </c>
      <c r="P120" s="637" t="str">
        <f>+IF(O120=1,"ACEPTABLE","PENALIZACIÓN")</f>
        <v>ACEPTABLE</v>
      </c>
      <c r="Q120" s="387"/>
      <c r="R120" s="389"/>
    </row>
    <row r="121" spans="1:18" ht="15.75" thickBot="1" x14ac:dyDescent="0.3">
      <c r="A121" s="391"/>
      <c r="B121" s="392"/>
      <c r="C121" s="392"/>
      <c r="D121" s="392"/>
      <c r="E121" s="444"/>
      <c r="F121" s="445"/>
      <c r="G121" s="446"/>
      <c r="H121" s="447"/>
      <c r="I121" s="448"/>
      <c r="J121" s="449"/>
      <c r="K121" s="642"/>
      <c r="L121" s="430"/>
      <c r="M121" s="392"/>
      <c r="N121" s="392"/>
      <c r="O121" s="392"/>
      <c r="P121" s="392"/>
      <c r="Q121" s="392"/>
      <c r="R121" s="393"/>
    </row>
    <row r="122" spans="1:18" ht="15.75" thickBot="1" x14ac:dyDescent="0.3">
      <c r="A122" s="390"/>
      <c r="B122" s="387"/>
      <c r="C122" s="387"/>
      <c r="D122" s="387"/>
      <c r="E122" s="450"/>
      <c r="F122" s="423"/>
      <c r="G122" s="451"/>
      <c r="H122" s="451"/>
      <c r="I122" s="451"/>
      <c r="J122" s="452"/>
      <c r="K122" s="452"/>
      <c r="L122" s="399"/>
      <c r="M122" s="387"/>
      <c r="N122" s="387"/>
      <c r="O122" s="387"/>
      <c r="P122" s="387"/>
      <c r="Q122" s="387"/>
      <c r="R122" s="389"/>
    </row>
    <row r="123" spans="1:18" ht="18.75" thickBot="1" x14ac:dyDescent="0.4">
      <c r="A123" s="629" t="s">
        <v>295</v>
      </c>
      <c r="B123" s="384"/>
      <c r="C123" s="384"/>
      <c r="D123" s="384"/>
      <c r="E123" s="643"/>
      <c r="F123" s="555"/>
      <c r="G123" s="557"/>
      <c r="H123" s="557"/>
      <c r="I123" s="557"/>
      <c r="J123" s="644"/>
      <c r="K123" s="649"/>
      <c r="L123" s="558"/>
      <c r="M123" s="384"/>
      <c r="N123" s="384"/>
      <c r="O123" s="384"/>
      <c r="P123" s="384"/>
      <c r="Q123" s="384"/>
      <c r="R123" s="385"/>
    </row>
    <row r="124" spans="1:18" ht="15.75" thickBot="1" x14ac:dyDescent="0.3">
      <c r="A124" s="390"/>
      <c r="B124" s="387"/>
      <c r="C124" s="387"/>
      <c r="D124" s="387"/>
      <c r="E124" s="440"/>
      <c r="F124" s="387"/>
      <c r="G124" s="387"/>
      <c r="H124" s="387"/>
      <c r="I124" s="387"/>
      <c r="J124" s="387"/>
      <c r="K124" s="389"/>
      <c r="L124" s="387"/>
      <c r="M124" s="387"/>
      <c r="N124" s="387"/>
      <c r="O124" s="647" t="s">
        <v>307</v>
      </c>
      <c r="P124" s="648" t="s">
        <v>306</v>
      </c>
      <c r="Q124" s="648" t="s">
        <v>308</v>
      </c>
      <c r="R124" s="601" t="s">
        <v>214</v>
      </c>
    </row>
    <row r="125" spans="1:18" ht="16.5" customHeight="1" x14ac:dyDescent="0.35">
      <c r="A125" s="442"/>
      <c r="B125" s="796" t="s">
        <v>305</v>
      </c>
      <c r="C125" s="796"/>
      <c r="D125" s="796"/>
      <c r="E125" s="796"/>
      <c r="F125" s="796"/>
      <c r="G125" s="796"/>
      <c r="H125" s="796"/>
      <c r="I125" s="796"/>
      <c r="J125" s="796"/>
      <c r="K125" s="797"/>
      <c r="L125" s="387"/>
      <c r="M125" s="800" t="s">
        <v>309</v>
      </c>
      <c r="N125" s="801"/>
      <c r="O125" s="662">
        <v>5</v>
      </c>
      <c r="P125" s="663">
        <v>4</v>
      </c>
      <c r="Q125" s="663">
        <v>1</v>
      </c>
      <c r="R125" s="646" t="str">
        <f>+IF(Q125&gt;=1,"Penalización","Aceptable")</f>
        <v>Penalización</v>
      </c>
    </row>
    <row r="126" spans="1:18" ht="18.75" thickBot="1" x14ac:dyDescent="0.4">
      <c r="A126" s="390"/>
      <c r="B126" s="796"/>
      <c r="C126" s="796"/>
      <c r="D126" s="796"/>
      <c r="E126" s="796"/>
      <c r="F126" s="796"/>
      <c r="G126" s="796"/>
      <c r="H126" s="796"/>
      <c r="I126" s="796"/>
      <c r="J126" s="796"/>
      <c r="K126" s="797"/>
      <c r="L126" s="387"/>
      <c r="M126" s="793" t="s">
        <v>310</v>
      </c>
      <c r="N126" s="794"/>
      <c r="O126" s="661">
        <v>1</v>
      </c>
      <c r="P126" s="664">
        <v>1</v>
      </c>
      <c r="Q126" s="664">
        <v>0</v>
      </c>
      <c r="R126" s="645" t="str">
        <f>+IF(Q126&gt;=1,"Penalización","Aceptable")</f>
        <v>Aceptable</v>
      </c>
    </row>
    <row r="127" spans="1:18" ht="29.25" customHeight="1" thickBot="1" x14ac:dyDescent="0.3">
      <c r="A127" s="391"/>
      <c r="B127" s="798"/>
      <c r="C127" s="798"/>
      <c r="D127" s="798"/>
      <c r="E127" s="798"/>
      <c r="F127" s="798"/>
      <c r="G127" s="798"/>
      <c r="H127" s="798"/>
      <c r="I127" s="798"/>
      <c r="J127" s="798"/>
      <c r="K127" s="799"/>
      <c r="L127" s="430"/>
      <c r="M127" s="392"/>
      <c r="N127" s="392"/>
      <c r="O127" s="392"/>
      <c r="P127" s="392"/>
      <c r="Q127" s="392"/>
      <c r="R127" s="393"/>
    </row>
    <row r="128" spans="1:18" ht="15.75" thickBot="1" x14ac:dyDescent="0.3">
      <c r="A128" s="390"/>
      <c r="B128" s="387"/>
      <c r="C128" s="387"/>
      <c r="D128" s="387"/>
      <c r="E128" s="450"/>
      <c r="F128" s="423"/>
      <c r="G128" s="451"/>
      <c r="H128" s="451"/>
      <c r="I128" s="451"/>
      <c r="J128" s="452"/>
      <c r="K128" s="452"/>
      <c r="L128" s="399"/>
      <c r="M128" s="387"/>
      <c r="N128" s="387"/>
      <c r="O128" s="387"/>
      <c r="P128" s="387"/>
      <c r="Q128" s="387"/>
      <c r="R128" s="389"/>
    </row>
    <row r="129" spans="1:45" ht="15.75" thickBot="1" x14ac:dyDescent="0.3">
      <c r="A129" s="548" t="s">
        <v>218</v>
      </c>
      <c r="B129" s="384"/>
      <c r="C129" s="384"/>
      <c r="D129" s="384"/>
      <c r="E129" s="384"/>
      <c r="F129" s="384"/>
      <c r="G129" s="384"/>
      <c r="H129" s="384"/>
      <c r="I129" s="384"/>
      <c r="J129" s="384"/>
      <c r="K129" s="549" t="s">
        <v>1</v>
      </c>
      <c r="L129" s="534" t="s">
        <v>172</v>
      </c>
      <c r="M129" s="534" t="s">
        <v>1</v>
      </c>
      <c r="N129" s="534" t="s">
        <v>171</v>
      </c>
      <c r="O129" s="534" t="s">
        <v>173</v>
      </c>
      <c r="P129" s="535" t="s">
        <v>170</v>
      </c>
      <c r="Q129" s="808" t="s">
        <v>217</v>
      </c>
      <c r="R129" s="808"/>
      <c r="S129" s="503" t="s">
        <v>214</v>
      </c>
    </row>
    <row r="130" spans="1:45" x14ac:dyDescent="0.25">
      <c r="A130" s="390"/>
      <c r="B130" s="387"/>
      <c r="C130" s="387"/>
      <c r="D130" s="387"/>
      <c r="E130" s="665" t="s">
        <v>328</v>
      </c>
      <c r="F130" s="546" t="s">
        <v>216</v>
      </c>
      <c r="G130" s="547"/>
      <c r="H130" s="547"/>
      <c r="I130" s="547"/>
      <c r="J130" s="460"/>
      <c r="K130" s="550" t="s">
        <v>2</v>
      </c>
      <c r="L130" s="544">
        <v>5</v>
      </c>
      <c r="M130" s="491">
        <v>1</v>
      </c>
      <c r="N130" s="492">
        <f>+L130*M130</f>
        <v>5</v>
      </c>
      <c r="O130" s="492">
        <v>1</v>
      </c>
      <c r="P130" s="536">
        <f>+L130*O130</f>
        <v>5</v>
      </c>
      <c r="Q130" s="387"/>
      <c r="R130" s="389"/>
      <c r="S130" s="784" t="str">
        <f>+IF(R133="INACEPTABLE","PENALIZACIÓN","ACEPTABLE")</f>
        <v>ACEPTABLE</v>
      </c>
    </row>
    <row r="131" spans="1:45" x14ac:dyDescent="0.25">
      <c r="A131" s="398"/>
      <c r="B131" s="387"/>
      <c r="C131" s="387"/>
      <c r="D131" s="387"/>
      <c r="E131" s="666" t="s">
        <v>329</v>
      </c>
      <c r="F131" s="774" t="s">
        <v>0</v>
      </c>
      <c r="G131" s="774"/>
      <c r="H131" s="774"/>
      <c r="I131" s="774"/>
      <c r="J131" s="461"/>
      <c r="K131" s="550" t="s">
        <v>2</v>
      </c>
      <c r="L131" s="545">
        <v>3</v>
      </c>
      <c r="M131" s="433">
        <v>0</v>
      </c>
      <c r="N131" s="409">
        <f t="shared" ref="N131:N132" si="11">+L131*M131</f>
        <v>0</v>
      </c>
      <c r="O131" s="409">
        <v>1</v>
      </c>
      <c r="P131" s="537">
        <f t="shared" ref="P131:P132" si="12">+L131*O131</f>
        <v>3</v>
      </c>
      <c r="Q131" s="387"/>
      <c r="R131" s="480"/>
      <c r="S131" s="785"/>
    </row>
    <row r="132" spans="1:45" x14ac:dyDescent="0.25">
      <c r="A132" s="390"/>
      <c r="B132" s="387"/>
      <c r="C132" s="387"/>
      <c r="D132" s="387"/>
      <c r="E132" s="665" t="s">
        <v>330</v>
      </c>
      <c r="F132" s="546" t="s">
        <v>320</v>
      </c>
      <c r="G132" s="547"/>
      <c r="H132" s="547"/>
      <c r="I132" s="547"/>
      <c r="J132" s="460"/>
      <c r="K132" s="550" t="s">
        <v>2</v>
      </c>
      <c r="L132" s="545">
        <v>4</v>
      </c>
      <c r="M132" s="433">
        <v>1</v>
      </c>
      <c r="N132" s="409">
        <f t="shared" si="11"/>
        <v>4</v>
      </c>
      <c r="O132" s="409">
        <v>1</v>
      </c>
      <c r="P132" s="537">
        <f t="shared" si="12"/>
        <v>4</v>
      </c>
      <c r="Q132" s="787" t="s">
        <v>217</v>
      </c>
      <c r="R132" s="723"/>
      <c r="S132" s="785"/>
    </row>
    <row r="133" spans="1:45" ht="15.75" thickBot="1" x14ac:dyDescent="0.3">
      <c r="A133" s="391"/>
      <c r="B133" s="392"/>
      <c r="C133" s="392"/>
      <c r="D133" s="392"/>
      <c r="E133" s="392"/>
      <c r="F133" s="392"/>
      <c r="G133" s="392"/>
      <c r="H133" s="392"/>
      <c r="I133" s="392"/>
      <c r="J133" s="392"/>
      <c r="K133" s="393"/>
      <c r="L133" s="392"/>
      <c r="M133" s="538" t="s">
        <v>174</v>
      </c>
      <c r="N133" s="539">
        <f>SUM(N130:N132)</f>
        <v>9</v>
      </c>
      <c r="O133" s="538" t="s">
        <v>175</v>
      </c>
      <c r="P133" s="540">
        <f>SUM(P130:P132)</f>
        <v>12</v>
      </c>
      <c r="Q133" s="543">
        <f>+N133/P133*10</f>
        <v>7.5</v>
      </c>
      <c r="R133" s="509" t="str">
        <f>+IF(Q133&lt;7,"INACEPTABLE","ACEPTABLE")</f>
        <v>ACEPTABLE</v>
      </c>
      <c r="S133" s="786"/>
    </row>
    <row r="134" spans="1:45" ht="15.75" thickBot="1" x14ac:dyDescent="0.3">
      <c r="L134" s="387"/>
      <c r="M134" s="533"/>
      <c r="N134" s="452"/>
      <c r="O134" s="533"/>
      <c r="P134" s="452"/>
      <c r="Q134" s="652"/>
      <c r="R134" s="452"/>
      <c r="S134" s="653"/>
    </row>
    <row r="135" spans="1:45" ht="15.75" thickBot="1" x14ac:dyDescent="0.3">
      <c r="A135" s="395" t="s">
        <v>221</v>
      </c>
      <c r="B135" s="384"/>
      <c r="C135" s="384"/>
      <c r="D135" s="384"/>
      <c r="E135" s="384"/>
      <c r="F135" s="384"/>
      <c r="G135" s="384"/>
      <c r="H135" s="384"/>
      <c r="I135" s="384"/>
      <c r="J135" s="385"/>
      <c r="K135" s="655" t="s">
        <v>1</v>
      </c>
      <c r="L135" s="600" t="s">
        <v>172</v>
      </c>
      <c r="M135" s="600" t="s">
        <v>1</v>
      </c>
      <c r="N135" s="600" t="s">
        <v>171</v>
      </c>
      <c r="O135" s="600" t="s">
        <v>173</v>
      </c>
      <c r="P135" s="648" t="s">
        <v>170</v>
      </c>
      <c r="Q135" s="789" t="s">
        <v>220</v>
      </c>
      <c r="R135" s="790"/>
      <c r="S135" s="656" t="s">
        <v>214</v>
      </c>
      <c r="AA135" s="424"/>
      <c r="AB135" s="424"/>
      <c r="AC135" s="424"/>
      <c r="AD135" s="424"/>
      <c r="AE135" s="424"/>
      <c r="AF135" s="424"/>
      <c r="AG135" s="424"/>
      <c r="AH135" s="424"/>
      <c r="AI135" s="424"/>
      <c r="AJ135" s="424"/>
      <c r="AK135" s="424"/>
      <c r="AL135" s="424"/>
      <c r="AM135" s="424"/>
      <c r="AN135" s="424"/>
      <c r="AO135" s="424"/>
      <c r="AP135" s="424"/>
      <c r="AQ135" s="424"/>
      <c r="AR135" s="424"/>
      <c r="AS135" s="424"/>
    </row>
    <row r="136" spans="1:45" x14ac:dyDescent="0.25">
      <c r="A136" s="390"/>
      <c r="B136" s="387"/>
      <c r="C136" s="387"/>
      <c r="D136" s="387"/>
      <c r="E136" s="931" t="s">
        <v>327</v>
      </c>
      <c r="F136" s="929" t="s">
        <v>322</v>
      </c>
      <c r="G136" s="929"/>
      <c r="H136" s="929"/>
      <c r="I136" s="929"/>
      <c r="J136" s="930"/>
      <c r="K136" s="654" t="s">
        <v>2</v>
      </c>
      <c r="L136" s="570">
        <v>5</v>
      </c>
      <c r="M136" s="459">
        <v>1</v>
      </c>
      <c r="N136" s="458">
        <f>+L136*M136</f>
        <v>5</v>
      </c>
      <c r="O136" s="458">
        <v>1</v>
      </c>
      <c r="P136" s="571">
        <f>+L136*O136</f>
        <v>5</v>
      </c>
      <c r="Q136" s="387"/>
      <c r="R136" s="387"/>
      <c r="S136" s="791" t="str">
        <f>+IF(R145="INACEPTABLE","PENALIZACIÓN","ACEPTABLE")</f>
        <v>PENALIZACIÓN</v>
      </c>
      <c r="AA136" s="424"/>
      <c r="AB136" s="424"/>
      <c r="AC136" s="424"/>
      <c r="AD136" s="529"/>
      <c r="AE136" s="424"/>
      <c r="AF136" s="424"/>
      <c r="AG136" s="424"/>
      <c r="AH136" s="424"/>
      <c r="AI136" s="424"/>
      <c r="AJ136" s="424"/>
      <c r="AK136" s="424"/>
      <c r="AL136" s="424"/>
      <c r="AM136" s="424"/>
      <c r="AN136" s="424"/>
      <c r="AO136" s="424"/>
      <c r="AP136" s="424"/>
      <c r="AQ136" s="424"/>
      <c r="AR136" s="424"/>
      <c r="AS136" s="424"/>
    </row>
    <row r="137" spans="1:45" ht="32.25" customHeight="1" x14ac:dyDescent="0.25">
      <c r="A137" s="397"/>
      <c r="B137" s="387"/>
      <c r="C137" s="387"/>
      <c r="D137" s="387"/>
      <c r="E137" s="932" t="s">
        <v>331</v>
      </c>
      <c r="F137" s="925" t="s">
        <v>311</v>
      </c>
      <c r="G137" s="925"/>
      <c r="H137" s="925"/>
      <c r="I137" s="925"/>
      <c r="J137" s="926"/>
      <c r="K137" s="569" t="s">
        <v>2</v>
      </c>
      <c r="L137" s="572">
        <v>5</v>
      </c>
      <c r="M137" s="457">
        <v>0</v>
      </c>
      <c r="N137" s="456">
        <f t="shared" ref="N137:N138" si="13">+L137*M137</f>
        <v>0</v>
      </c>
      <c r="O137" s="456">
        <v>1</v>
      </c>
      <c r="P137" s="573">
        <f t="shared" ref="P137:P138" si="14">+L137*O137</f>
        <v>5</v>
      </c>
      <c r="Q137" s="387"/>
      <c r="R137" s="387"/>
      <c r="S137" s="791"/>
      <c r="AA137" s="424"/>
      <c r="AB137" s="424"/>
      <c r="AC137" s="424"/>
      <c r="AD137" s="424"/>
      <c r="AE137" s="424"/>
      <c r="AF137" s="424"/>
      <c r="AG137" s="424"/>
      <c r="AH137" s="424"/>
      <c r="AI137" s="424"/>
      <c r="AJ137" s="424"/>
      <c r="AK137" s="424"/>
      <c r="AL137" s="424"/>
      <c r="AM137" s="424"/>
      <c r="AN137" s="424"/>
      <c r="AO137" s="424"/>
      <c r="AP137" s="424"/>
      <c r="AQ137" s="424"/>
      <c r="AR137" s="424"/>
      <c r="AS137" s="424"/>
    </row>
    <row r="138" spans="1:45" ht="15" customHeight="1" x14ac:dyDescent="0.25">
      <c r="A138" s="390"/>
      <c r="B138" s="387"/>
      <c r="C138" s="387"/>
      <c r="D138" s="387"/>
      <c r="E138" s="931" t="s">
        <v>332</v>
      </c>
      <c r="F138" s="929" t="s">
        <v>317</v>
      </c>
      <c r="G138" s="929"/>
      <c r="H138" s="929"/>
      <c r="I138" s="929"/>
      <c r="J138" s="930"/>
      <c r="K138" s="569" t="s">
        <v>2</v>
      </c>
      <c r="L138" s="572">
        <v>4</v>
      </c>
      <c r="M138" s="457">
        <v>1</v>
      </c>
      <c r="N138" s="456">
        <f t="shared" si="13"/>
        <v>4</v>
      </c>
      <c r="O138" s="456">
        <v>1</v>
      </c>
      <c r="P138" s="573">
        <f t="shared" si="14"/>
        <v>4</v>
      </c>
      <c r="Q138" s="387"/>
      <c r="R138" s="387"/>
      <c r="S138" s="791"/>
      <c r="AA138" s="424"/>
      <c r="AB138" s="424"/>
      <c r="AC138" s="424"/>
      <c r="AD138" s="424"/>
      <c r="AE138" s="424"/>
      <c r="AF138" s="424"/>
      <c r="AG138" s="424"/>
      <c r="AH138" s="424"/>
      <c r="AI138" s="424"/>
      <c r="AJ138" s="424"/>
      <c r="AK138" s="424"/>
      <c r="AL138" s="424"/>
      <c r="AM138" s="424"/>
      <c r="AN138" s="424"/>
      <c r="AO138" s="424"/>
      <c r="AP138" s="424"/>
      <c r="AQ138" s="424"/>
      <c r="AR138" s="424"/>
      <c r="AS138" s="424"/>
    </row>
    <row r="139" spans="1:45" ht="39.75" customHeight="1" x14ac:dyDescent="0.25">
      <c r="A139" s="390"/>
      <c r="B139" s="387"/>
      <c r="C139" s="387"/>
      <c r="D139" s="387"/>
      <c r="E139" s="932" t="s">
        <v>333</v>
      </c>
      <c r="F139" s="925" t="s">
        <v>321</v>
      </c>
      <c r="G139" s="925"/>
      <c r="H139" s="925"/>
      <c r="I139" s="925"/>
      <c r="J139" s="926"/>
      <c r="K139" s="569" t="s">
        <v>2</v>
      </c>
      <c r="L139" s="570">
        <v>5</v>
      </c>
      <c r="M139" s="459">
        <v>1</v>
      </c>
      <c r="N139" s="458">
        <f>+L139*M139</f>
        <v>5</v>
      </c>
      <c r="O139" s="458">
        <v>1</v>
      </c>
      <c r="P139" s="571">
        <f>+L139*O139</f>
        <v>5</v>
      </c>
      <c r="Q139" s="399"/>
      <c r="R139" s="387"/>
      <c r="S139" s="791"/>
      <c r="AA139" s="424"/>
      <c r="AB139" s="424"/>
      <c r="AC139" s="424"/>
      <c r="AD139" s="424"/>
      <c r="AE139" s="424"/>
      <c r="AF139" s="424"/>
      <c r="AG139" s="424"/>
      <c r="AH139" s="424"/>
      <c r="AI139" s="424"/>
      <c r="AJ139" s="424"/>
      <c r="AK139" s="424"/>
      <c r="AL139" s="424"/>
      <c r="AM139" s="424"/>
      <c r="AN139" s="424"/>
      <c r="AO139" s="424"/>
      <c r="AP139" s="424"/>
      <c r="AQ139" s="424"/>
      <c r="AR139" s="424"/>
      <c r="AS139" s="424"/>
    </row>
    <row r="140" spans="1:45" ht="15" customHeight="1" x14ac:dyDescent="0.25">
      <c r="A140" s="390"/>
      <c r="B140" s="387"/>
      <c r="C140" s="387"/>
      <c r="D140" s="387"/>
      <c r="E140" s="931" t="s">
        <v>334</v>
      </c>
      <c r="F140" s="929" t="s">
        <v>318</v>
      </c>
      <c r="G140" s="929"/>
      <c r="H140" s="929"/>
      <c r="I140" s="929"/>
      <c r="J140" s="930"/>
      <c r="K140" s="569" t="s">
        <v>2</v>
      </c>
      <c r="L140" s="572">
        <v>3</v>
      </c>
      <c r="M140" s="457">
        <v>0</v>
      </c>
      <c r="N140" s="456">
        <f t="shared" ref="N140:N141" si="15">+L140*M140</f>
        <v>0</v>
      </c>
      <c r="O140" s="456">
        <v>1</v>
      </c>
      <c r="P140" s="573">
        <f t="shared" ref="P140:P141" si="16">+L140*O140</f>
        <v>3</v>
      </c>
      <c r="Q140" s="399"/>
      <c r="R140" s="387"/>
      <c r="S140" s="791"/>
      <c r="AA140" s="424"/>
      <c r="AB140" s="424"/>
      <c r="AC140" s="424"/>
      <c r="AD140" s="424"/>
      <c r="AE140" s="424"/>
      <c r="AF140" s="424"/>
      <c r="AG140" s="424"/>
      <c r="AH140" s="424"/>
      <c r="AI140" s="424"/>
      <c r="AJ140" s="424"/>
      <c r="AK140" s="424"/>
      <c r="AL140" s="424"/>
      <c r="AM140" s="424"/>
      <c r="AN140" s="424"/>
      <c r="AO140" s="424"/>
      <c r="AP140" s="424"/>
      <c r="AQ140" s="424"/>
      <c r="AR140" s="424"/>
      <c r="AS140" s="424"/>
    </row>
    <row r="141" spans="1:45" ht="24" customHeight="1" x14ac:dyDescent="0.25">
      <c r="A141" s="390"/>
      <c r="B141" s="387"/>
      <c r="C141" s="387"/>
      <c r="D141" s="387"/>
      <c r="E141" s="932" t="s">
        <v>335</v>
      </c>
      <c r="F141" s="925" t="s">
        <v>319</v>
      </c>
      <c r="G141" s="925"/>
      <c r="H141" s="925"/>
      <c r="I141" s="925"/>
      <c r="J141" s="926"/>
      <c r="K141" s="569" t="s">
        <v>2</v>
      </c>
      <c r="L141" s="572">
        <v>4</v>
      </c>
      <c r="M141" s="457">
        <v>1</v>
      </c>
      <c r="N141" s="456">
        <f t="shared" si="15"/>
        <v>4</v>
      </c>
      <c r="O141" s="456">
        <v>1</v>
      </c>
      <c r="P141" s="573">
        <f t="shared" si="16"/>
        <v>4</v>
      </c>
      <c r="Q141" s="399"/>
      <c r="R141" s="387"/>
      <c r="S141" s="791"/>
      <c r="AA141" s="424"/>
      <c r="AB141" s="424"/>
      <c r="AC141" s="424"/>
      <c r="AD141" s="424"/>
      <c r="AE141" s="424"/>
      <c r="AF141" s="424"/>
      <c r="AG141" s="424"/>
      <c r="AH141" s="424"/>
      <c r="AI141" s="424"/>
      <c r="AJ141" s="424"/>
      <c r="AK141" s="424"/>
      <c r="AL141" s="424"/>
      <c r="AM141" s="424"/>
      <c r="AN141" s="424"/>
      <c r="AO141" s="424"/>
      <c r="AP141" s="424"/>
      <c r="AQ141" s="424"/>
      <c r="AR141" s="424"/>
      <c r="AS141" s="424"/>
    </row>
    <row r="142" spans="1:45" ht="15" customHeight="1" x14ac:dyDescent="0.25">
      <c r="A142" s="390"/>
      <c r="B142" s="387"/>
      <c r="C142" s="387"/>
      <c r="D142" s="387"/>
      <c r="E142" s="931" t="s">
        <v>336</v>
      </c>
      <c r="F142" s="929" t="s">
        <v>323</v>
      </c>
      <c r="G142" s="929"/>
      <c r="H142" s="929"/>
      <c r="I142" s="929"/>
      <c r="J142" s="930"/>
      <c r="K142" s="569" t="s">
        <v>2</v>
      </c>
      <c r="L142" s="570">
        <v>3</v>
      </c>
      <c r="M142" s="459">
        <v>1</v>
      </c>
      <c r="N142" s="458">
        <f>+L142*M142</f>
        <v>3</v>
      </c>
      <c r="O142" s="458">
        <v>1</v>
      </c>
      <c r="P142" s="571">
        <f>+L142*O142</f>
        <v>3</v>
      </c>
      <c r="Q142" s="399"/>
      <c r="R142" s="387"/>
      <c r="S142" s="791"/>
      <c r="AA142" s="424"/>
      <c r="AB142" s="424"/>
      <c r="AC142" s="424"/>
      <c r="AD142" s="424"/>
      <c r="AE142" s="424"/>
      <c r="AF142" s="424"/>
      <c r="AG142" s="424"/>
      <c r="AH142" s="424"/>
      <c r="AI142" s="424"/>
      <c r="AJ142" s="424"/>
      <c r="AK142" s="424"/>
      <c r="AL142" s="424"/>
      <c r="AM142" s="424"/>
      <c r="AN142" s="424"/>
      <c r="AO142" s="424"/>
      <c r="AP142" s="424"/>
      <c r="AQ142" s="424"/>
      <c r="AR142" s="424"/>
      <c r="AS142" s="424"/>
    </row>
    <row r="143" spans="1:45" ht="43.5" customHeight="1" x14ac:dyDescent="0.25">
      <c r="A143" s="390"/>
      <c r="B143" s="387"/>
      <c r="C143" s="387"/>
      <c r="D143" s="387"/>
      <c r="E143" s="932" t="s">
        <v>337</v>
      </c>
      <c r="F143" s="925" t="s">
        <v>312</v>
      </c>
      <c r="G143" s="925"/>
      <c r="H143" s="925"/>
      <c r="I143" s="925"/>
      <c r="J143" s="926"/>
      <c r="K143" s="574" t="s">
        <v>2</v>
      </c>
      <c r="L143" s="572">
        <v>4</v>
      </c>
      <c r="M143" s="457">
        <v>0</v>
      </c>
      <c r="N143" s="456">
        <f t="shared" ref="N143:N144" si="17">+L143*M143</f>
        <v>0</v>
      </c>
      <c r="O143" s="456">
        <v>1</v>
      </c>
      <c r="P143" s="573">
        <f t="shared" ref="P143:P144" si="18">+L143*O143</f>
        <v>4</v>
      </c>
      <c r="Q143" s="467"/>
      <c r="R143" s="387"/>
      <c r="S143" s="791"/>
      <c r="AA143" s="424"/>
      <c r="AB143" s="424"/>
      <c r="AC143" s="424"/>
      <c r="AD143" s="424"/>
      <c r="AE143" s="424"/>
      <c r="AF143" s="424"/>
      <c r="AG143" s="424"/>
      <c r="AH143" s="424"/>
      <c r="AI143" s="424"/>
      <c r="AJ143" s="424"/>
      <c r="AK143" s="424"/>
      <c r="AL143" s="424"/>
      <c r="AM143" s="424"/>
      <c r="AN143" s="424"/>
      <c r="AO143" s="424"/>
      <c r="AP143" s="424"/>
      <c r="AQ143" s="424"/>
      <c r="AR143" s="424"/>
      <c r="AS143" s="424"/>
    </row>
    <row r="144" spans="1:45" ht="31.5" customHeight="1" x14ac:dyDescent="0.25">
      <c r="A144" s="390"/>
      <c r="B144" s="387"/>
      <c r="C144" s="387"/>
      <c r="D144" s="387"/>
      <c r="E144" s="931" t="s">
        <v>338</v>
      </c>
      <c r="F144" s="929" t="s">
        <v>316</v>
      </c>
      <c r="G144" s="929"/>
      <c r="H144" s="929"/>
      <c r="I144" s="929"/>
      <c r="J144" s="930"/>
      <c r="K144" s="575" t="s">
        <v>2</v>
      </c>
      <c r="L144" s="572">
        <v>5</v>
      </c>
      <c r="M144" s="457">
        <v>1</v>
      </c>
      <c r="N144" s="456">
        <f t="shared" si="17"/>
        <v>5</v>
      </c>
      <c r="O144" s="456">
        <v>1</v>
      </c>
      <c r="P144" s="573">
        <f t="shared" si="18"/>
        <v>5</v>
      </c>
      <c r="Q144" s="722" t="s">
        <v>220</v>
      </c>
      <c r="R144" s="788"/>
      <c r="S144" s="791"/>
      <c r="AA144" s="424"/>
      <c r="AB144" s="424"/>
      <c r="AC144" s="424"/>
      <c r="AD144" s="424"/>
      <c r="AE144" s="424"/>
      <c r="AF144" s="424"/>
      <c r="AG144" s="424"/>
      <c r="AH144" s="424"/>
      <c r="AI144" s="424"/>
      <c r="AJ144" s="424"/>
      <c r="AK144" s="424"/>
      <c r="AL144" s="424"/>
      <c r="AM144" s="424"/>
      <c r="AN144" s="424"/>
      <c r="AO144" s="424"/>
      <c r="AP144" s="424"/>
      <c r="AQ144" s="424"/>
      <c r="AR144" s="424"/>
      <c r="AS144" s="424"/>
    </row>
    <row r="145" spans="1:16384" ht="18" customHeight="1" thickBot="1" x14ac:dyDescent="0.3">
      <c r="A145" s="391"/>
      <c r="B145" s="392"/>
      <c r="C145" s="392"/>
      <c r="D145" s="430"/>
      <c r="E145" s="551"/>
      <c r="F145" s="453"/>
      <c r="G145" s="552"/>
      <c r="H145" s="454"/>
      <c r="I145" s="454"/>
      <c r="J145" s="553"/>
      <c r="K145" s="455"/>
      <c r="L145" s="392"/>
      <c r="M145" s="538" t="s">
        <v>174</v>
      </c>
      <c r="N145" s="539">
        <f>SUM(N136:N144)</f>
        <v>26</v>
      </c>
      <c r="O145" s="538" t="s">
        <v>175</v>
      </c>
      <c r="P145" s="540">
        <f>SUM(P136:P144)</f>
        <v>38</v>
      </c>
      <c r="Q145" s="508">
        <f>+N145/P145*10</f>
        <v>6.8421052631578947</v>
      </c>
      <c r="R145" s="541" t="str">
        <f>+IF(Q145&lt;7,"INACEPTABLE","ACEPTABLE")</f>
        <v>INACEPTABLE</v>
      </c>
      <c r="S145" s="792"/>
      <c r="AA145" s="424"/>
      <c r="AB145" s="424"/>
      <c r="AC145" s="424"/>
      <c r="AD145" s="424"/>
      <c r="AE145" s="424"/>
      <c r="AF145" s="424"/>
      <c r="AG145" s="424"/>
      <c r="AH145" s="424"/>
      <c r="AI145" s="424"/>
      <c r="AJ145" s="424"/>
      <c r="AK145" s="424"/>
      <c r="AL145" s="424"/>
      <c r="AM145" s="424"/>
      <c r="AN145" s="424"/>
      <c r="AO145" s="424"/>
      <c r="AP145" s="424"/>
      <c r="AQ145" s="424"/>
      <c r="AR145" s="424"/>
      <c r="AS145" s="424"/>
    </row>
    <row r="146" spans="1:16384" ht="18" customHeight="1" thickBot="1" x14ac:dyDescent="0.3">
      <c r="A146" s="387"/>
      <c r="B146" s="387"/>
      <c r="C146" s="387"/>
      <c r="D146" s="399"/>
      <c r="E146" s="531"/>
      <c r="F146" s="423"/>
      <c r="G146" s="532"/>
      <c r="H146" s="451"/>
      <c r="I146" s="451"/>
      <c r="J146" s="399"/>
      <c r="K146" s="452"/>
      <c r="L146" s="387"/>
      <c r="M146" s="533"/>
      <c r="N146" s="452"/>
      <c r="O146" s="533"/>
      <c r="P146" s="452"/>
      <c r="Q146" s="399"/>
      <c r="R146" s="387"/>
      <c r="AA146" s="424"/>
      <c r="AB146" s="424"/>
      <c r="AC146" s="424"/>
      <c r="AD146" s="424"/>
      <c r="AE146" s="424"/>
      <c r="AF146" s="424"/>
      <c r="AG146" s="424"/>
      <c r="AH146" s="424"/>
      <c r="AI146" s="424"/>
      <c r="AJ146" s="424"/>
      <c r="AK146" s="424"/>
      <c r="AL146" s="424"/>
      <c r="AM146" s="424"/>
      <c r="AN146" s="424"/>
      <c r="AO146" s="424"/>
      <c r="AP146" s="424"/>
      <c r="AQ146" s="424"/>
      <c r="AR146" s="424"/>
      <c r="AS146" s="424"/>
    </row>
    <row r="147" spans="1:16384" ht="18" customHeight="1" thickBot="1" x14ac:dyDescent="0.3">
      <c r="A147" s="875" t="s">
        <v>237</v>
      </c>
      <c r="B147" s="876"/>
      <c r="C147" s="876"/>
      <c r="D147" s="876"/>
      <c r="E147" s="554"/>
      <c r="F147" s="555"/>
      <c r="G147" s="556"/>
      <c r="H147" s="557"/>
      <c r="I147" s="557"/>
      <c r="J147" s="650"/>
      <c r="K147" s="655" t="s">
        <v>1</v>
      </c>
      <c r="L147" s="600" t="s">
        <v>172</v>
      </c>
      <c r="M147" s="600" t="s">
        <v>1</v>
      </c>
      <c r="N147" s="600" t="s">
        <v>171</v>
      </c>
      <c r="O147" s="600" t="s">
        <v>173</v>
      </c>
      <c r="P147" s="657" t="s">
        <v>170</v>
      </c>
      <c r="Q147" s="873" t="s">
        <v>219</v>
      </c>
      <c r="R147" s="874"/>
      <c r="S147" s="658" t="s">
        <v>214</v>
      </c>
      <c r="T147" s="424"/>
      <c r="U147" s="424"/>
      <c r="V147" s="424"/>
      <c r="W147" s="424"/>
      <c r="X147" s="424"/>
      <c r="Y147" s="424"/>
      <c r="Z147" s="424"/>
      <c r="AA147" s="424"/>
      <c r="AB147" s="424"/>
      <c r="AC147" s="424"/>
      <c r="AD147" s="424"/>
      <c r="AE147" s="424"/>
      <c r="AF147" s="424"/>
      <c r="AG147" s="424"/>
      <c r="AH147" s="424"/>
      <c r="AI147" s="424"/>
      <c r="AJ147" s="424"/>
      <c r="AK147" s="424"/>
      <c r="AL147" s="424"/>
      <c r="AM147" s="424"/>
      <c r="AN147" s="424"/>
      <c r="AO147" s="424"/>
      <c r="AP147" s="424"/>
      <c r="AQ147" s="424"/>
      <c r="AR147" s="424"/>
      <c r="AS147" s="424"/>
      <c r="CJ147" s="424"/>
      <c r="CK147" s="424"/>
      <c r="CL147" s="424"/>
      <c r="CM147" s="424"/>
      <c r="CN147" s="424"/>
      <c r="CO147" s="424"/>
      <c r="CP147" s="424"/>
      <c r="CQ147" s="424"/>
      <c r="CR147" s="424"/>
      <c r="CS147" s="424"/>
      <c r="CT147" s="424"/>
      <c r="CU147" s="424"/>
      <c r="CV147" s="424"/>
      <c r="CW147" s="424"/>
      <c r="CX147" s="424"/>
      <c r="CY147" s="424"/>
      <c r="CZ147" s="424"/>
      <c r="DA147" s="424"/>
      <c r="DB147" s="424"/>
      <c r="DC147" s="424"/>
      <c r="DD147" s="424"/>
      <c r="DE147" s="424"/>
      <c r="DF147" s="424"/>
      <c r="DG147" s="424"/>
      <c r="DH147" s="424"/>
      <c r="DI147" s="424"/>
      <c r="DJ147" s="424"/>
      <c r="DK147" s="424"/>
      <c r="DL147" s="424"/>
      <c r="DM147" s="424"/>
      <c r="DN147" s="424"/>
      <c r="DO147" s="424"/>
      <c r="DP147" s="424"/>
      <c r="DQ147" s="424"/>
      <c r="DR147" s="424"/>
      <c r="DS147" s="424"/>
      <c r="DT147" s="424"/>
      <c r="DU147" s="424"/>
      <c r="DV147" s="424"/>
      <c r="DW147" s="424"/>
      <c r="DX147" s="424"/>
      <c r="DY147" s="424"/>
      <c r="DZ147" s="424"/>
      <c r="EA147" s="424"/>
      <c r="EB147" s="424"/>
      <c r="EC147" s="424"/>
      <c r="ED147" s="424"/>
      <c r="EE147" s="424"/>
      <c r="EF147" s="424"/>
      <c r="EG147" s="424"/>
      <c r="EH147" s="424"/>
      <c r="EI147" s="424"/>
      <c r="EJ147" s="424"/>
      <c r="EK147" s="424"/>
      <c r="EL147" s="424"/>
      <c r="EM147" s="424"/>
      <c r="EN147" s="424"/>
      <c r="EO147" s="424"/>
      <c r="EP147" s="424"/>
      <c r="EQ147" s="424"/>
      <c r="ER147" s="424"/>
      <c r="ES147" s="424"/>
      <c r="ET147" s="424"/>
      <c r="EU147" s="424"/>
      <c r="EV147" s="424"/>
      <c r="EW147" s="424"/>
      <c r="EX147" s="424"/>
      <c r="EY147" s="424"/>
      <c r="EZ147" s="424"/>
      <c r="FA147" s="424"/>
      <c r="FB147" s="424"/>
      <c r="FC147" s="424"/>
      <c r="FD147" s="424"/>
      <c r="FE147" s="424"/>
      <c r="FF147" s="424"/>
      <c r="FG147" s="424"/>
      <c r="FH147" s="424"/>
      <c r="FI147" s="424"/>
      <c r="FJ147" s="424"/>
      <c r="FK147" s="424"/>
      <c r="FL147" s="424"/>
      <c r="FM147" s="424"/>
      <c r="FN147" s="424"/>
      <c r="FO147" s="424"/>
      <c r="FP147" s="424"/>
      <c r="FQ147" s="424"/>
      <c r="FR147" s="424"/>
      <c r="FS147" s="424"/>
      <c r="FT147" s="424"/>
      <c r="FU147" s="424"/>
      <c r="FV147" s="424"/>
      <c r="FW147" s="424"/>
      <c r="FX147" s="424"/>
      <c r="FY147" s="424"/>
      <c r="FZ147" s="424"/>
      <c r="GA147" s="424"/>
      <c r="GB147" s="424"/>
      <c r="GC147" s="424"/>
      <c r="GD147" s="424"/>
      <c r="GE147" s="424"/>
      <c r="GF147" s="424"/>
      <c r="GG147" s="424"/>
      <c r="GH147" s="424"/>
      <c r="GI147" s="424"/>
      <c r="GJ147" s="424"/>
      <c r="GK147" s="424"/>
      <c r="GL147" s="424"/>
      <c r="GM147" s="424"/>
      <c r="GN147" s="424"/>
      <c r="GO147" s="424"/>
      <c r="GP147" s="424"/>
      <c r="GQ147" s="424"/>
      <c r="GR147" s="424"/>
      <c r="GS147" s="424"/>
      <c r="GT147" s="424"/>
      <c r="GU147" s="424"/>
      <c r="GV147" s="424"/>
      <c r="GW147" s="424"/>
      <c r="GX147" s="424"/>
      <c r="GY147" s="424"/>
      <c r="GZ147" s="424"/>
      <c r="HA147" s="424"/>
      <c r="HB147" s="424"/>
      <c r="HC147" s="424"/>
      <c r="HD147" s="424"/>
      <c r="HE147" s="424"/>
      <c r="HF147" s="424"/>
      <c r="HG147" s="424"/>
      <c r="HH147" s="424"/>
      <c r="HI147" s="424"/>
      <c r="HJ147" s="424"/>
      <c r="HK147" s="424"/>
      <c r="HL147" s="424"/>
      <c r="HM147" s="424"/>
      <c r="HN147" s="424"/>
      <c r="HO147" s="424"/>
      <c r="HP147" s="424"/>
      <c r="HQ147" s="424"/>
      <c r="HR147" s="424"/>
      <c r="HS147" s="424"/>
      <c r="HT147" s="424"/>
      <c r="HU147" s="424"/>
      <c r="HV147" s="424"/>
      <c r="HW147" s="424"/>
      <c r="HX147" s="424"/>
      <c r="HY147" s="424"/>
      <c r="HZ147" s="424"/>
      <c r="IA147" s="424"/>
      <c r="IB147" s="424"/>
      <c r="IC147" s="424"/>
      <c r="ID147" s="424"/>
      <c r="IE147" s="424"/>
      <c r="IF147" s="424"/>
      <c r="IG147" s="424"/>
      <c r="IH147" s="424"/>
      <c r="II147" s="424"/>
      <c r="IJ147" s="424"/>
      <c r="IK147" s="424"/>
      <c r="IL147" s="424"/>
      <c r="IM147" s="424"/>
      <c r="IN147" s="424"/>
      <c r="IO147" s="424"/>
      <c r="IP147" s="424"/>
      <c r="IQ147" s="424"/>
      <c r="IR147" s="424"/>
      <c r="IS147" s="424"/>
      <c r="IT147" s="424"/>
      <c r="IU147" s="424"/>
      <c r="IV147" s="424"/>
      <c r="IW147" s="424"/>
      <c r="IX147" s="424"/>
      <c r="IY147" s="424"/>
      <c r="IZ147" s="424"/>
      <c r="JA147" s="424"/>
      <c r="JB147" s="424"/>
      <c r="JC147" s="424"/>
      <c r="JD147" s="424"/>
      <c r="JE147" s="424"/>
      <c r="JF147" s="424"/>
      <c r="JG147" s="424"/>
      <c r="JH147" s="424"/>
      <c r="JI147" s="424"/>
      <c r="JJ147" s="424"/>
      <c r="JK147" s="424"/>
      <c r="JL147" s="424"/>
      <c r="JM147" s="424"/>
      <c r="JN147" s="424"/>
      <c r="JO147" s="424"/>
      <c r="JP147" s="424"/>
      <c r="JQ147" s="424"/>
      <c r="JR147" s="424"/>
      <c r="JS147" s="424"/>
      <c r="JT147" s="424"/>
      <c r="JU147" s="424"/>
      <c r="JV147" s="424"/>
      <c r="JW147" s="424"/>
      <c r="JX147" s="424"/>
      <c r="JY147" s="424"/>
      <c r="JZ147" s="424"/>
      <c r="KA147" s="424"/>
      <c r="KB147" s="424"/>
      <c r="KC147" s="424"/>
      <c r="KD147" s="424"/>
      <c r="KE147" s="424"/>
      <c r="KF147" s="424"/>
      <c r="KG147" s="424"/>
      <c r="KH147" s="424"/>
      <c r="KI147" s="424"/>
      <c r="KJ147" s="424"/>
      <c r="KK147" s="424"/>
      <c r="KL147" s="424"/>
      <c r="KM147" s="424"/>
      <c r="KN147" s="424"/>
      <c r="KO147" s="424"/>
      <c r="KP147" s="424"/>
      <c r="KQ147" s="424"/>
      <c r="KR147" s="424"/>
      <c r="KS147" s="424"/>
      <c r="KT147" s="424"/>
      <c r="KU147" s="424"/>
    </row>
    <row r="148" spans="1:16384" x14ac:dyDescent="0.25">
      <c r="A148" s="390"/>
      <c r="B148" s="524"/>
      <c r="C148" s="525"/>
      <c r="D148" s="526"/>
      <c r="E148" s="665" t="s">
        <v>339</v>
      </c>
      <c r="F148" s="863" t="s">
        <v>139</v>
      </c>
      <c r="G148" s="863"/>
      <c r="H148" s="863"/>
      <c r="I148" s="863"/>
      <c r="J148" s="864"/>
      <c r="K148" s="654" t="s">
        <v>2</v>
      </c>
      <c r="L148" s="544">
        <v>5</v>
      </c>
      <c r="M148" s="491">
        <v>1</v>
      </c>
      <c r="N148" s="492">
        <f>+L148*M148</f>
        <v>5</v>
      </c>
      <c r="O148" s="492">
        <v>1</v>
      </c>
      <c r="P148" s="493">
        <f>+L148*O148</f>
        <v>5</v>
      </c>
      <c r="S148" s="791" t="str">
        <f>+IF(R153="INACEPTABLE","PENALIZACIÓN","ACEPTABLE")</f>
        <v>ACEPTABLE</v>
      </c>
      <c r="T148" s="542"/>
      <c r="U148" s="525"/>
      <c r="V148" s="526"/>
      <c r="W148" s="527"/>
      <c r="X148" s="399"/>
      <c r="Y148" s="523"/>
      <c r="Z148" s="524"/>
      <c r="AA148" s="525"/>
      <c r="AB148" s="526"/>
      <c r="AC148" s="527"/>
      <c r="AD148" s="399"/>
      <c r="AE148" s="523"/>
      <c r="AF148" s="524"/>
      <c r="AG148" s="525"/>
      <c r="AH148" s="526"/>
      <c r="AI148" s="527"/>
      <c r="AJ148" s="399"/>
      <c r="AK148" s="523"/>
      <c r="AL148" s="524"/>
      <c r="AM148" s="525"/>
      <c r="AN148" s="526"/>
      <c r="AO148" s="527"/>
      <c r="AP148" s="399"/>
      <c r="AQ148" s="523"/>
      <c r="AR148" s="524"/>
      <c r="AS148" s="525"/>
      <c r="AT148" s="438"/>
      <c r="AU148" s="439"/>
      <c r="AV148" s="460"/>
      <c r="AW148" s="435"/>
      <c r="AX148" s="434"/>
      <c r="AY148" s="437"/>
      <c r="AZ148" s="438"/>
      <c r="BA148" s="439"/>
      <c r="BB148" s="460"/>
      <c r="BC148" s="435"/>
      <c r="BD148" s="434"/>
      <c r="BE148" s="437"/>
      <c r="BF148" s="438"/>
      <c r="BG148" s="439"/>
      <c r="BH148" s="460"/>
      <c r="BI148" s="435"/>
      <c r="BJ148" s="434"/>
      <c r="BK148" s="437"/>
      <c r="BL148" s="438"/>
      <c r="BM148" s="439"/>
      <c r="BN148" s="460"/>
      <c r="BO148" s="435"/>
      <c r="BP148" s="434"/>
      <c r="BQ148" s="437"/>
      <c r="BR148" s="438"/>
      <c r="BS148" s="439"/>
      <c r="BT148" s="460"/>
      <c r="BU148" s="435"/>
      <c r="BV148" s="434"/>
      <c r="BW148" s="437"/>
      <c r="BX148" s="438"/>
      <c r="BY148" s="439"/>
      <c r="BZ148" s="460"/>
      <c r="CA148" s="435"/>
      <c r="CB148" s="434"/>
      <c r="CC148" s="437"/>
      <c r="CD148" s="438"/>
      <c r="CE148" s="439"/>
      <c r="CF148" s="460"/>
      <c r="CG148" s="435"/>
      <c r="CH148" s="434"/>
      <c r="CI148" s="437"/>
      <c r="CJ148" s="526"/>
      <c r="CK148" s="527"/>
      <c r="CL148" s="399"/>
      <c r="CM148" s="523"/>
      <c r="CN148" s="524"/>
      <c r="CO148" s="525"/>
      <c r="CP148" s="526"/>
      <c r="CQ148" s="527"/>
      <c r="CR148" s="399"/>
      <c r="CS148" s="523"/>
      <c r="CT148" s="524"/>
      <c r="CU148" s="525"/>
      <c r="CV148" s="526"/>
      <c r="CW148" s="527"/>
      <c r="CX148" s="399"/>
      <c r="CY148" s="523"/>
      <c r="CZ148" s="524"/>
      <c r="DA148" s="525"/>
      <c r="DB148" s="526"/>
      <c r="DC148" s="527"/>
      <c r="DD148" s="399"/>
      <c r="DE148" s="523"/>
      <c r="DF148" s="524"/>
      <c r="DG148" s="525"/>
      <c r="DH148" s="526"/>
      <c r="DI148" s="527"/>
      <c r="DJ148" s="399"/>
      <c r="DK148" s="523"/>
      <c r="DL148" s="524"/>
      <c r="DM148" s="525"/>
      <c r="DN148" s="526"/>
      <c r="DO148" s="527"/>
      <c r="DP148" s="399"/>
      <c r="DQ148" s="523"/>
      <c r="DR148" s="524"/>
      <c r="DS148" s="525"/>
      <c r="DT148" s="526"/>
      <c r="DU148" s="527"/>
      <c r="DV148" s="399"/>
      <c r="DW148" s="523"/>
      <c r="DX148" s="524"/>
      <c r="DY148" s="525"/>
      <c r="DZ148" s="526"/>
      <c r="EA148" s="527"/>
      <c r="EB148" s="399"/>
      <c r="EC148" s="523"/>
      <c r="ED148" s="524"/>
      <c r="EE148" s="525"/>
      <c r="EF148" s="526"/>
      <c r="EG148" s="527"/>
      <c r="EH148" s="399"/>
      <c r="EI148" s="523"/>
      <c r="EJ148" s="524"/>
      <c r="EK148" s="525"/>
      <c r="EL148" s="526"/>
      <c r="EM148" s="527"/>
      <c r="EN148" s="399"/>
      <c r="EO148" s="523"/>
      <c r="EP148" s="524"/>
      <c r="EQ148" s="525"/>
      <c r="ER148" s="526"/>
      <c r="ES148" s="527"/>
      <c r="ET148" s="399"/>
      <c r="EU148" s="523"/>
      <c r="EV148" s="524"/>
      <c r="EW148" s="525"/>
      <c r="EX148" s="526"/>
      <c r="EY148" s="527"/>
      <c r="EZ148" s="399"/>
      <c r="FA148" s="523"/>
      <c r="FB148" s="524"/>
      <c r="FC148" s="525"/>
      <c r="FD148" s="526"/>
      <c r="FE148" s="527"/>
      <c r="FF148" s="399"/>
      <c r="FG148" s="523"/>
      <c r="FH148" s="524"/>
      <c r="FI148" s="525"/>
      <c r="FJ148" s="526"/>
      <c r="FK148" s="527"/>
      <c r="FL148" s="399"/>
      <c r="FM148" s="523"/>
      <c r="FN148" s="524"/>
      <c r="FO148" s="525"/>
      <c r="FP148" s="526"/>
      <c r="FQ148" s="527"/>
      <c r="FR148" s="399"/>
      <c r="FS148" s="523"/>
      <c r="FT148" s="524"/>
      <c r="FU148" s="525"/>
      <c r="FV148" s="526"/>
      <c r="FW148" s="527"/>
      <c r="FX148" s="399"/>
      <c r="FY148" s="523"/>
      <c r="FZ148" s="524"/>
      <c r="GA148" s="525"/>
      <c r="GB148" s="526"/>
      <c r="GC148" s="527"/>
      <c r="GD148" s="399"/>
      <c r="GE148" s="523"/>
      <c r="GF148" s="524"/>
      <c r="GG148" s="525"/>
      <c r="GH148" s="526"/>
      <c r="GI148" s="527"/>
      <c r="GJ148" s="399"/>
      <c r="GK148" s="523"/>
      <c r="GL148" s="524"/>
      <c r="GM148" s="525"/>
      <c r="GN148" s="526"/>
      <c r="GO148" s="527"/>
      <c r="GP148" s="399"/>
      <c r="GQ148" s="523"/>
      <c r="GR148" s="524"/>
      <c r="GS148" s="525"/>
      <c r="GT148" s="526"/>
      <c r="GU148" s="527"/>
      <c r="GV148" s="399"/>
      <c r="GW148" s="523"/>
      <c r="GX148" s="524"/>
      <c r="GY148" s="525"/>
      <c r="GZ148" s="526"/>
      <c r="HA148" s="527"/>
      <c r="HB148" s="399"/>
      <c r="HC148" s="523"/>
      <c r="HD148" s="524"/>
      <c r="HE148" s="525"/>
      <c r="HF148" s="526"/>
      <c r="HG148" s="527"/>
      <c r="HH148" s="399"/>
      <c r="HI148" s="523"/>
      <c r="HJ148" s="524"/>
      <c r="HK148" s="525"/>
      <c r="HL148" s="526"/>
      <c r="HM148" s="527"/>
      <c r="HN148" s="399"/>
      <c r="HO148" s="523"/>
      <c r="HP148" s="524"/>
      <c r="HQ148" s="525"/>
      <c r="HR148" s="526"/>
      <c r="HS148" s="527"/>
      <c r="HT148" s="399"/>
      <c r="HU148" s="523"/>
      <c r="HV148" s="524"/>
      <c r="HW148" s="525"/>
      <c r="HX148" s="526"/>
      <c r="HY148" s="527"/>
      <c r="HZ148" s="399"/>
      <c r="IA148" s="523"/>
      <c r="IB148" s="524"/>
      <c r="IC148" s="525"/>
      <c r="ID148" s="526"/>
      <c r="IE148" s="527"/>
      <c r="IF148" s="399"/>
      <c r="IG148" s="523"/>
      <c r="IH148" s="524"/>
      <c r="II148" s="525"/>
      <c r="IJ148" s="526"/>
      <c r="IK148" s="527"/>
      <c r="IL148" s="399"/>
      <c r="IM148" s="523"/>
      <c r="IN148" s="524"/>
      <c r="IO148" s="525"/>
      <c r="IP148" s="526"/>
      <c r="IQ148" s="527"/>
      <c r="IR148" s="399"/>
      <c r="IS148" s="523"/>
      <c r="IT148" s="524"/>
      <c r="IU148" s="525"/>
      <c r="IV148" s="526"/>
      <c r="IW148" s="527"/>
      <c r="IX148" s="399"/>
      <c r="IY148" s="523"/>
      <c r="IZ148" s="524"/>
      <c r="JA148" s="525"/>
      <c r="JB148" s="526"/>
      <c r="JC148" s="527"/>
      <c r="JD148" s="399"/>
      <c r="JE148" s="523"/>
      <c r="JF148" s="524"/>
      <c r="JG148" s="525"/>
      <c r="JH148" s="526"/>
      <c r="JI148" s="527"/>
      <c r="JJ148" s="399"/>
      <c r="JK148" s="523"/>
      <c r="JL148" s="524"/>
      <c r="JM148" s="525"/>
      <c r="JN148" s="526"/>
      <c r="JO148" s="527"/>
      <c r="JP148" s="399"/>
      <c r="JQ148" s="523"/>
      <c r="JR148" s="524"/>
      <c r="JS148" s="525"/>
      <c r="JT148" s="526"/>
      <c r="JU148" s="527"/>
      <c r="JV148" s="399"/>
      <c r="JW148" s="523"/>
      <c r="JX148" s="524"/>
      <c r="JY148" s="525"/>
      <c r="JZ148" s="526"/>
      <c r="KA148" s="527"/>
      <c r="KB148" s="399"/>
      <c r="KC148" s="523"/>
      <c r="KD148" s="524"/>
      <c r="KE148" s="525"/>
      <c r="KF148" s="526"/>
      <c r="KG148" s="527"/>
      <c r="KH148" s="399"/>
      <c r="KI148" s="523"/>
      <c r="KJ148" s="524"/>
      <c r="KK148" s="525"/>
      <c r="KL148" s="526"/>
      <c r="KM148" s="527"/>
      <c r="KN148" s="399"/>
      <c r="KO148" s="523"/>
      <c r="KP148" s="524"/>
      <c r="KQ148" s="525"/>
      <c r="KR148" s="526"/>
      <c r="KS148" s="527"/>
      <c r="KT148" s="399"/>
      <c r="KU148" s="523"/>
      <c r="KV148" s="434"/>
      <c r="KW148" s="437"/>
      <c r="KX148" s="438"/>
      <c r="KY148" s="439"/>
      <c r="KZ148" s="460"/>
      <c r="LA148" s="435"/>
      <c r="LB148" s="434"/>
      <c r="LC148" s="437"/>
      <c r="LD148" s="438"/>
      <c r="LE148" s="439"/>
      <c r="LF148" s="460"/>
      <c r="LG148" s="435"/>
      <c r="LH148" s="434"/>
      <c r="LI148" s="437"/>
      <c r="LJ148" s="438"/>
      <c r="LK148" s="439"/>
      <c r="LL148" s="460"/>
      <c r="LM148" s="435"/>
      <c r="LN148" s="434"/>
      <c r="LO148" s="437"/>
      <c r="LP148" s="438"/>
      <c r="LQ148" s="439"/>
      <c r="LR148" s="460"/>
      <c r="LS148" s="435"/>
      <c r="LT148" s="434"/>
      <c r="LU148" s="437"/>
      <c r="LV148" s="438"/>
      <c r="LW148" s="439"/>
      <c r="LX148" s="460"/>
      <c r="LY148" s="435"/>
      <c r="LZ148" s="434"/>
      <c r="MA148" s="437"/>
      <c r="MB148" s="438"/>
      <c r="MC148" s="439"/>
      <c r="MD148" s="460"/>
      <c r="ME148" s="435"/>
      <c r="MF148" s="434"/>
      <c r="MG148" s="437"/>
      <c r="MH148" s="438"/>
      <c r="MI148" s="439"/>
      <c r="MJ148" s="460"/>
      <c r="MK148" s="435"/>
      <c r="ML148" s="434"/>
      <c r="MM148" s="437"/>
      <c r="MN148" s="438"/>
      <c r="MO148" s="439"/>
      <c r="MP148" s="460"/>
      <c r="MQ148" s="435"/>
      <c r="MR148" s="434"/>
      <c r="MS148" s="437"/>
      <c r="MT148" s="438"/>
      <c r="MU148" s="439"/>
      <c r="MV148" s="460"/>
      <c r="MW148" s="435"/>
      <c r="MX148" s="434"/>
      <c r="MY148" s="437"/>
      <c r="MZ148" s="438"/>
      <c r="NA148" s="439"/>
      <c r="NB148" s="460"/>
      <c r="NC148" s="435"/>
      <c r="ND148" s="434"/>
      <c r="NE148" s="437"/>
      <c r="NF148" s="438"/>
      <c r="NG148" s="439"/>
      <c r="NH148" s="460"/>
      <c r="NI148" s="435"/>
      <c r="NJ148" s="434"/>
      <c r="NK148" s="437"/>
      <c r="NL148" s="438"/>
      <c r="NM148" s="439"/>
      <c r="NN148" s="460"/>
      <c r="NO148" s="435"/>
      <c r="NP148" s="434"/>
      <c r="NQ148" s="437"/>
      <c r="NR148" s="438"/>
      <c r="NS148" s="439"/>
      <c r="NT148" s="460"/>
      <c r="NU148" s="435"/>
      <c r="NV148" s="434"/>
      <c r="NW148" s="437"/>
      <c r="NX148" s="438"/>
      <c r="NY148" s="439"/>
      <c r="NZ148" s="460"/>
      <c r="OA148" s="435"/>
      <c r="OB148" s="434"/>
      <c r="OC148" s="437"/>
      <c r="OD148" s="438"/>
      <c r="OE148" s="439"/>
      <c r="OF148" s="460"/>
      <c r="OG148" s="435"/>
      <c r="OH148" s="434"/>
      <c r="OI148" s="437"/>
      <c r="OJ148" s="438"/>
      <c r="OK148" s="439"/>
      <c r="OL148" s="460"/>
      <c r="OM148" s="435"/>
      <c r="ON148" s="434"/>
      <c r="OO148" s="437"/>
      <c r="OP148" s="438"/>
      <c r="OQ148" s="439"/>
      <c r="OR148" s="460"/>
      <c r="OS148" s="435"/>
      <c r="OT148" s="434"/>
      <c r="OU148" s="437"/>
      <c r="OV148" s="438"/>
      <c r="OW148" s="439"/>
      <c r="OX148" s="460"/>
      <c r="OY148" s="435"/>
      <c r="OZ148" s="434"/>
      <c r="PA148" s="437"/>
      <c r="PB148" s="438"/>
      <c r="PC148" s="439"/>
      <c r="PD148" s="460"/>
      <c r="PE148" s="435"/>
      <c r="PF148" s="434"/>
      <c r="PG148" s="437"/>
      <c r="PH148" s="438"/>
      <c r="PI148" s="439"/>
      <c r="PJ148" s="460"/>
      <c r="PK148" s="435"/>
      <c r="PL148" s="434"/>
      <c r="PM148" s="437"/>
      <c r="PN148" s="438"/>
      <c r="PO148" s="439"/>
      <c r="PP148" s="460"/>
      <c r="PQ148" s="435"/>
      <c r="PR148" s="434"/>
      <c r="PS148" s="437"/>
      <c r="PT148" s="438"/>
      <c r="PU148" s="439"/>
      <c r="PV148" s="460"/>
      <c r="PW148" s="435"/>
      <c r="PX148" s="434"/>
      <c r="PY148" s="437"/>
      <c r="PZ148" s="438"/>
      <c r="QA148" s="439"/>
      <c r="QB148" s="460"/>
      <c r="QC148" s="435"/>
      <c r="QD148" s="434"/>
      <c r="QE148" s="437"/>
      <c r="QF148" s="438"/>
      <c r="QG148" s="439"/>
      <c r="QH148" s="460"/>
      <c r="QI148" s="435"/>
      <c r="QJ148" s="434"/>
      <c r="QK148" s="437"/>
      <c r="QL148" s="438"/>
      <c r="QM148" s="439"/>
      <c r="QN148" s="460"/>
      <c r="QO148" s="435"/>
      <c r="QP148" s="434"/>
      <c r="QQ148" s="437"/>
      <c r="QR148" s="438"/>
      <c r="QS148" s="439"/>
      <c r="QT148" s="460"/>
      <c r="QU148" s="435"/>
      <c r="QV148" s="434"/>
      <c r="QW148" s="437"/>
      <c r="QX148" s="438"/>
      <c r="QY148" s="439"/>
      <c r="QZ148" s="460"/>
      <c r="RA148" s="435"/>
      <c r="RB148" s="434"/>
      <c r="RC148" s="437"/>
      <c r="RD148" s="438"/>
      <c r="RE148" s="439"/>
      <c r="RF148" s="460"/>
      <c r="RG148" s="435"/>
      <c r="RH148" s="434"/>
      <c r="RI148" s="437"/>
      <c r="RJ148" s="438"/>
      <c r="RK148" s="439"/>
      <c r="RL148" s="460"/>
      <c r="RM148" s="435"/>
      <c r="RN148" s="434"/>
      <c r="RO148" s="437"/>
      <c r="RP148" s="438"/>
      <c r="RQ148" s="439"/>
      <c r="RR148" s="460"/>
      <c r="RS148" s="435"/>
      <c r="RT148" s="434"/>
      <c r="RU148" s="437"/>
      <c r="RV148" s="438"/>
      <c r="RW148" s="439"/>
      <c r="RX148" s="460"/>
      <c r="RY148" s="435"/>
      <c r="RZ148" s="434"/>
      <c r="SA148" s="437"/>
      <c r="SB148" s="438"/>
      <c r="SC148" s="439"/>
      <c r="SD148" s="460"/>
      <c r="SE148" s="435"/>
      <c r="SF148" s="434"/>
      <c r="SG148" s="437"/>
      <c r="SH148" s="438"/>
      <c r="SI148" s="439"/>
      <c r="SJ148" s="460"/>
      <c r="SK148" s="435"/>
      <c r="SL148" s="434"/>
      <c r="SM148" s="437"/>
      <c r="SN148" s="438"/>
      <c r="SO148" s="439"/>
      <c r="SP148" s="460"/>
      <c r="SQ148" s="435"/>
      <c r="SR148" s="434"/>
      <c r="SS148" s="437"/>
      <c r="ST148" s="438"/>
      <c r="SU148" s="439"/>
      <c r="SV148" s="460"/>
      <c r="SW148" s="435"/>
      <c r="SX148" s="434"/>
      <c r="SY148" s="437"/>
      <c r="SZ148" s="438"/>
      <c r="TA148" s="439"/>
      <c r="TB148" s="460"/>
      <c r="TC148" s="435"/>
      <c r="TD148" s="434"/>
      <c r="TE148" s="437"/>
      <c r="TF148" s="438"/>
      <c r="TG148" s="439"/>
      <c r="TH148" s="460"/>
      <c r="TI148" s="435"/>
      <c r="TJ148" s="434"/>
      <c r="TK148" s="437"/>
      <c r="TL148" s="438"/>
      <c r="TM148" s="439"/>
      <c r="TN148" s="460"/>
      <c r="TO148" s="435"/>
      <c r="TP148" s="434"/>
      <c r="TQ148" s="437"/>
      <c r="TR148" s="438"/>
      <c r="TS148" s="439"/>
      <c r="TT148" s="460"/>
      <c r="TU148" s="435"/>
      <c r="TV148" s="434"/>
      <c r="TW148" s="437"/>
      <c r="TX148" s="438"/>
      <c r="TY148" s="439"/>
      <c r="TZ148" s="460"/>
      <c r="UA148" s="435"/>
      <c r="UB148" s="434"/>
      <c r="UC148" s="437"/>
      <c r="UD148" s="438"/>
      <c r="UE148" s="439"/>
      <c r="UF148" s="460"/>
      <c r="UG148" s="435"/>
      <c r="UH148" s="434"/>
      <c r="UI148" s="437"/>
      <c r="UJ148" s="438"/>
      <c r="UK148" s="439"/>
      <c r="UL148" s="460"/>
      <c r="UM148" s="435"/>
      <c r="UN148" s="434"/>
      <c r="UO148" s="437"/>
      <c r="UP148" s="438"/>
      <c r="UQ148" s="439"/>
      <c r="UR148" s="460"/>
      <c r="US148" s="435"/>
      <c r="UT148" s="434"/>
      <c r="UU148" s="437"/>
      <c r="UV148" s="438"/>
      <c r="UW148" s="439"/>
      <c r="UX148" s="460"/>
      <c r="UY148" s="435"/>
      <c r="UZ148" s="434"/>
      <c r="VA148" s="437"/>
      <c r="VB148" s="438"/>
      <c r="VC148" s="439"/>
      <c r="VD148" s="460"/>
      <c r="VE148" s="435"/>
      <c r="VF148" s="434"/>
      <c r="VG148" s="437"/>
      <c r="VH148" s="438"/>
      <c r="VI148" s="439"/>
      <c r="VJ148" s="460"/>
      <c r="VK148" s="435"/>
      <c r="VL148" s="434"/>
      <c r="VM148" s="437"/>
      <c r="VN148" s="438"/>
      <c r="VO148" s="439"/>
      <c r="VP148" s="460"/>
      <c r="VQ148" s="435"/>
      <c r="VR148" s="434"/>
      <c r="VS148" s="437"/>
      <c r="VT148" s="438"/>
      <c r="VU148" s="439"/>
      <c r="VV148" s="460"/>
      <c r="VW148" s="435"/>
      <c r="VX148" s="434"/>
      <c r="VY148" s="437"/>
      <c r="VZ148" s="438"/>
      <c r="WA148" s="439"/>
      <c r="WB148" s="460"/>
      <c r="WC148" s="435"/>
      <c r="WD148" s="434"/>
      <c r="WE148" s="437"/>
      <c r="WF148" s="438"/>
      <c r="WG148" s="439"/>
      <c r="WH148" s="460"/>
      <c r="WI148" s="435"/>
      <c r="WJ148" s="434"/>
      <c r="WK148" s="437"/>
      <c r="WL148" s="438"/>
      <c r="WM148" s="439"/>
      <c r="WN148" s="460"/>
      <c r="WO148" s="435"/>
      <c r="WP148" s="434"/>
      <c r="WQ148" s="437"/>
      <c r="WR148" s="438"/>
      <c r="WS148" s="439"/>
      <c r="WT148" s="460"/>
      <c r="WU148" s="435"/>
      <c r="WV148" s="434"/>
      <c r="WW148" s="437"/>
      <c r="WX148" s="438"/>
      <c r="WY148" s="439"/>
      <c r="WZ148" s="460"/>
      <c r="XA148" s="435"/>
      <c r="XB148" s="434"/>
      <c r="XC148" s="437"/>
      <c r="XD148" s="438"/>
      <c r="XE148" s="439"/>
      <c r="XF148" s="460"/>
      <c r="XG148" s="435"/>
      <c r="XH148" s="434"/>
      <c r="XI148" s="437"/>
      <c r="XJ148" s="438"/>
      <c r="XK148" s="439"/>
      <c r="XL148" s="460"/>
      <c r="XM148" s="435"/>
      <c r="XN148" s="434"/>
      <c r="XO148" s="437"/>
      <c r="XP148" s="438"/>
      <c r="XQ148" s="439"/>
      <c r="XR148" s="460"/>
      <c r="XS148" s="435"/>
      <c r="XT148" s="434"/>
      <c r="XU148" s="437"/>
      <c r="XV148" s="438"/>
      <c r="XW148" s="439"/>
      <c r="XX148" s="460"/>
      <c r="XY148" s="435"/>
      <c r="XZ148" s="434"/>
      <c r="YA148" s="437"/>
      <c r="YB148" s="438"/>
      <c r="YC148" s="439"/>
      <c r="YD148" s="460"/>
      <c r="YE148" s="435"/>
      <c r="YF148" s="434"/>
      <c r="YG148" s="437"/>
      <c r="YH148" s="438"/>
      <c r="YI148" s="439"/>
      <c r="YJ148" s="460"/>
      <c r="YK148" s="435"/>
      <c r="YL148" s="434"/>
      <c r="YM148" s="437"/>
      <c r="YN148" s="438"/>
      <c r="YO148" s="439"/>
      <c r="YP148" s="460"/>
      <c r="YQ148" s="435"/>
      <c r="YR148" s="434"/>
      <c r="YS148" s="437"/>
      <c r="YT148" s="438"/>
      <c r="YU148" s="439"/>
      <c r="YV148" s="460"/>
      <c r="YW148" s="435"/>
      <c r="YX148" s="434"/>
      <c r="YY148" s="437"/>
      <c r="YZ148" s="438"/>
      <c r="ZA148" s="439"/>
      <c r="ZB148" s="460"/>
      <c r="ZC148" s="435"/>
      <c r="ZD148" s="434"/>
      <c r="ZE148" s="437"/>
      <c r="ZF148" s="438"/>
      <c r="ZG148" s="439"/>
      <c r="ZH148" s="460"/>
      <c r="ZI148" s="435"/>
      <c r="ZJ148" s="434"/>
      <c r="ZK148" s="437"/>
      <c r="ZL148" s="438"/>
      <c r="ZM148" s="439"/>
      <c r="ZN148" s="460"/>
      <c r="ZO148" s="435"/>
      <c r="ZP148" s="434"/>
      <c r="ZQ148" s="437"/>
      <c r="ZR148" s="438"/>
      <c r="ZS148" s="439"/>
      <c r="ZT148" s="460"/>
      <c r="ZU148" s="435"/>
      <c r="ZV148" s="434"/>
      <c r="ZW148" s="437"/>
      <c r="ZX148" s="438"/>
      <c r="ZY148" s="439"/>
      <c r="ZZ148" s="460"/>
      <c r="AAA148" s="435"/>
      <c r="AAB148" s="434"/>
      <c r="AAC148" s="437"/>
      <c r="AAD148" s="438"/>
      <c r="AAE148" s="439"/>
      <c r="AAF148" s="460"/>
      <c r="AAG148" s="435"/>
      <c r="AAH148" s="434"/>
      <c r="AAI148" s="437"/>
      <c r="AAJ148" s="438"/>
      <c r="AAK148" s="439"/>
      <c r="AAL148" s="460"/>
      <c r="AAM148" s="435"/>
      <c r="AAN148" s="434"/>
      <c r="AAO148" s="437"/>
      <c r="AAP148" s="438"/>
      <c r="AAQ148" s="439"/>
      <c r="AAR148" s="460"/>
      <c r="AAS148" s="435"/>
      <c r="AAT148" s="434"/>
      <c r="AAU148" s="437"/>
      <c r="AAV148" s="438"/>
      <c r="AAW148" s="439"/>
      <c r="AAX148" s="460"/>
      <c r="AAY148" s="435"/>
      <c r="AAZ148" s="434"/>
      <c r="ABA148" s="437"/>
      <c r="ABB148" s="438"/>
      <c r="ABC148" s="439"/>
      <c r="ABD148" s="460"/>
      <c r="ABE148" s="435"/>
      <c r="ABF148" s="434"/>
      <c r="ABG148" s="437"/>
      <c r="ABH148" s="438"/>
      <c r="ABI148" s="439"/>
      <c r="ABJ148" s="460"/>
      <c r="ABK148" s="435"/>
      <c r="ABL148" s="434"/>
      <c r="ABM148" s="437"/>
      <c r="ABN148" s="438"/>
      <c r="ABO148" s="439"/>
      <c r="ABP148" s="460"/>
      <c r="ABQ148" s="435"/>
      <c r="ABR148" s="434"/>
      <c r="ABS148" s="437"/>
      <c r="ABT148" s="438"/>
      <c r="ABU148" s="439"/>
      <c r="ABV148" s="460"/>
      <c r="ABW148" s="435"/>
      <c r="ABX148" s="434"/>
      <c r="ABY148" s="437"/>
      <c r="ABZ148" s="438"/>
      <c r="ACA148" s="439"/>
      <c r="ACB148" s="460"/>
      <c r="ACC148" s="435"/>
      <c r="ACD148" s="434"/>
      <c r="ACE148" s="437"/>
      <c r="ACF148" s="438"/>
      <c r="ACG148" s="439"/>
      <c r="ACH148" s="460"/>
      <c r="ACI148" s="435"/>
      <c r="ACJ148" s="434"/>
      <c r="ACK148" s="437"/>
      <c r="ACL148" s="438"/>
      <c r="ACM148" s="439"/>
      <c r="ACN148" s="460"/>
      <c r="ACO148" s="435"/>
      <c r="ACP148" s="434"/>
      <c r="ACQ148" s="437"/>
      <c r="ACR148" s="438"/>
      <c r="ACS148" s="439"/>
      <c r="ACT148" s="460"/>
      <c r="ACU148" s="435"/>
      <c r="ACV148" s="434"/>
      <c r="ACW148" s="437"/>
      <c r="ACX148" s="438"/>
      <c r="ACY148" s="439"/>
      <c r="ACZ148" s="460"/>
      <c r="ADA148" s="435"/>
      <c r="ADB148" s="434"/>
      <c r="ADC148" s="437"/>
      <c r="ADD148" s="438"/>
      <c r="ADE148" s="439"/>
      <c r="ADF148" s="460"/>
      <c r="ADG148" s="435"/>
      <c r="ADH148" s="434"/>
      <c r="ADI148" s="437"/>
      <c r="ADJ148" s="438"/>
      <c r="ADK148" s="439"/>
      <c r="ADL148" s="460"/>
      <c r="ADM148" s="435"/>
      <c r="ADN148" s="434"/>
      <c r="ADO148" s="437"/>
      <c r="ADP148" s="438"/>
      <c r="ADQ148" s="439"/>
      <c r="ADR148" s="460"/>
      <c r="ADS148" s="435"/>
      <c r="ADT148" s="434"/>
      <c r="ADU148" s="437"/>
      <c r="ADV148" s="438"/>
      <c r="ADW148" s="439"/>
      <c r="ADX148" s="460"/>
      <c r="ADY148" s="435"/>
      <c r="ADZ148" s="434"/>
      <c r="AEA148" s="437"/>
      <c r="AEB148" s="438"/>
      <c r="AEC148" s="439"/>
      <c r="AED148" s="460"/>
      <c r="AEE148" s="435"/>
      <c r="AEF148" s="434"/>
      <c r="AEG148" s="437"/>
      <c r="AEH148" s="438"/>
      <c r="AEI148" s="439"/>
      <c r="AEJ148" s="460"/>
      <c r="AEK148" s="435"/>
      <c r="AEL148" s="434"/>
      <c r="AEM148" s="437"/>
      <c r="AEN148" s="438"/>
      <c r="AEO148" s="439"/>
      <c r="AEP148" s="460"/>
      <c r="AEQ148" s="435"/>
      <c r="AER148" s="434"/>
      <c r="AES148" s="437"/>
      <c r="AET148" s="438"/>
      <c r="AEU148" s="439"/>
      <c r="AEV148" s="460"/>
      <c r="AEW148" s="435"/>
      <c r="AEX148" s="434"/>
      <c r="AEY148" s="437"/>
      <c r="AEZ148" s="438"/>
      <c r="AFA148" s="439"/>
      <c r="AFB148" s="460"/>
      <c r="AFC148" s="435"/>
      <c r="AFD148" s="434"/>
      <c r="AFE148" s="437"/>
      <c r="AFF148" s="438"/>
      <c r="AFG148" s="439"/>
      <c r="AFH148" s="460"/>
      <c r="AFI148" s="435"/>
      <c r="AFJ148" s="434"/>
      <c r="AFK148" s="437"/>
      <c r="AFL148" s="438"/>
      <c r="AFM148" s="439"/>
      <c r="AFN148" s="460"/>
      <c r="AFO148" s="435"/>
      <c r="AFP148" s="434"/>
      <c r="AFQ148" s="437"/>
      <c r="AFR148" s="438"/>
      <c r="AFS148" s="439"/>
      <c r="AFT148" s="460"/>
      <c r="AFU148" s="435"/>
      <c r="AFV148" s="434"/>
      <c r="AFW148" s="437"/>
      <c r="AFX148" s="438"/>
      <c r="AFY148" s="439"/>
      <c r="AFZ148" s="460"/>
      <c r="AGA148" s="435"/>
      <c r="AGB148" s="434"/>
      <c r="AGC148" s="437"/>
      <c r="AGD148" s="438"/>
      <c r="AGE148" s="439"/>
      <c r="AGF148" s="460"/>
      <c r="AGG148" s="435"/>
      <c r="AGH148" s="434"/>
      <c r="AGI148" s="437"/>
      <c r="AGJ148" s="438"/>
      <c r="AGK148" s="439"/>
      <c r="AGL148" s="460"/>
      <c r="AGM148" s="435"/>
      <c r="AGN148" s="434"/>
      <c r="AGO148" s="437"/>
      <c r="AGP148" s="438"/>
      <c r="AGQ148" s="439"/>
      <c r="AGR148" s="460"/>
      <c r="AGS148" s="435"/>
      <c r="AGT148" s="434"/>
      <c r="AGU148" s="437"/>
      <c r="AGV148" s="438"/>
      <c r="AGW148" s="439"/>
      <c r="AGX148" s="460"/>
      <c r="AGY148" s="435"/>
      <c r="AGZ148" s="434"/>
      <c r="AHA148" s="437"/>
      <c r="AHB148" s="438"/>
      <c r="AHC148" s="439"/>
      <c r="AHD148" s="460"/>
      <c r="AHE148" s="435"/>
      <c r="AHF148" s="434"/>
      <c r="AHG148" s="437"/>
      <c r="AHH148" s="438"/>
      <c r="AHI148" s="439"/>
      <c r="AHJ148" s="460"/>
      <c r="AHK148" s="435"/>
      <c r="AHL148" s="434"/>
      <c r="AHM148" s="437"/>
      <c r="AHN148" s="438"/>
      <c r="AHO148" s="439"/>
      <c r="AHP148" s="460"/>
      <c r="AHQ148" s="435"/>
      <c r="AHR148" s="434"/>
      <c r="AHS148" s="437"/>
      <c r="AHT148" s="438"/>
      <c r="AHU148" s="439"/>
      <c r="AHV148" s="460"/>
      <c r="AHW148" s="435"/>
      <c r="AHX148" s="434"/>
      <c r="AHY148" s="437"/>
      <c r="AHZ148" s="438"/>
      <c r="AIA148" s="439"/>
      <c r="AIB148" s="460"/>
      <c r="AIC148" s="435"/>
      <c r="AID148" s="434"/>
      <c r="AIE148" s="437"/>
      <c r="AIF148" s="438"/>
      <c r="AIG148" s="439"/>
      <c r="AIH148" s="460"/>
      <c r="AII148" s="435"/>
      <c r="AIJ148" s="434"/>
      <c r="AIK148" s="437"/>
      <c r="AIL148" s="438"/>
      <c r="AIM148" s="439"/>
      <c r="AIN148" s="460"/>
      <c r="AIO148" s="435"/>
      <c r="AIP148" s="434"/>
      <c r="AIQ148" s="437"/>
      <c r="AIR148" s="438"/>
      <c r="AIS148" s="439"/>
      <c r="AIT148" s="460"/>
      <c r="AIU148" s="435"/>
      <c r="AIV148" s="434"/>
      <c r="AIW148" s="437"/>
      <c r="AIX148" s="438"/>
      <c r="AIY148" s="439"/>
      <c r="AIZ148" s="460"/>
      <c r="AJA148" s="435"/>
      <c r="AJB148" s="434"/>
      <c r="AJC148" s="437"/>
      <c r="AJD148" s="438"/>
      <c r="AJE148" s="439"/>
      <c r="AJF148" s="460"/>
      <c r="AJG148" s="435"/>
      <c r="AJH148" s="434"/>
      <c r="AJI148" s="437"/>
      <c r="AJJ148" s="438"/>
      <c r="AJK148" s="439"/>
      <c r="AJL148" s="460"/>
      <c r="AJM148" s="435"/>
      <c r="AJN148" s="434"/>
      <c r="AJO148" s="437"/>
      <c r="AJP148" s="438"/>
      <c r="AJQ148" s="439"/>
      <c r="AJR148" s="460"/>
      <c r="AJS148" s="435"/>
      <c r="AJT148" s="434"/>
      <c r="AJU148" s="437"/>
      <c r="AJV148" s="438"/>
      <c r="AJW148" s="439"/>
      <c r="AJX148" s="460"/>
      <c r="AJY148" s="435"/>
      <c r="AJZ148" s="434"/>
      <c r="AKA148" s="437"/>
      <c r="AKB148" s="438"/>
      <c r="AKC148" s="439"/>
      <c r="AKD148" s="460"/>
      <c r="AKE148" s="435"/>
      <c r="AKF148" s="434"/>
      <c r="AKG148" s="437"/>
      <c r="AKH148" s="438"/>
      <c r="AKI148" s="439"/>
      <c r="AKJ148" s="460"/>
      <c r="AKK148" s="435"/>
      <c r="AKL148" s="434"/>
      <c r="AKM148" s="437"/>
      <c r="AKN148" s="438"/>
      <c r="AKO148" s="439"/>
      <c r="AKP148" s="460"/>
      <c r="AKQ148" s="435"/>
      <c r="AKR148" s="434"/>
      <c r="AKS148" s="437"/>
      <c r="AKT148" s="438"/>
      <c r="AKU148" s="439"/>
      <c r="AKV148" s="460"/>
      <c r="AKW148" s="435"/>
      <c r="AKX148" s="434"/>
      <c r="AKY148" s="437"/>
      <c r="AKZ148" s="438"/>
      <c r="ALA148" s="439"/>
      <c r="ALB148" s="460"/>
      <c r="ALC148" s="435"/>
      <c r="ALD148" s="434"/>
      <c r="ALE148" s="437"/>
      <c r="ALF148" s="438"/>
      <c r="ALG148" s="439"/>
      <c r="ALH148" s="460"/>
      <c r="ALI148" s="435"/>
      <c r="ALJ148" s="434"/>
      <c r="ALK148" s="437"/>
      <c r="ALL148" s="438"/>
      <c r="ALM148" s="439"/>
      <c r="ALN148" s="460"/>
      <c r="ALO148" s="435"/>
      <c r="ALP148" s="434"/>
      <c r="ALQ148" s="437"/>
      <c r="ALR148" s="438"/>
      <c r="ALS148" s="439"/>
      <c r="ALT148" s="460"/>
      <c r="ALU148" s="435"/>
      <c r="ALV148" s="434"/>
      <c r="ALW148" s="437"/>
      <c r="ALX148" s="438"/>
      <c r="ALY148" s="439"/>
      <c r="ALZ148" s="460"/>
      <c r="AMA148" s="435"/>
      <c r="AMB148" s="434"/>
      <c r="AMC148" s="437"/>
      <c r="AMD148" s="438"/>
      <c r="AME148" s="439"/>
      <c r="AMF148" s="460"/>
      <c r="AMG148" s="435"/>
      <c r="AMH148" s="434"/>
      <c r="AMI148" s="437"/>
      <c r="AMJ148" s="438"/>
      <c r="AMK148" s="439"/>
      <c r="AML148" s="460"/>
      <c r="AMM148" s="435"/>
      <c r="AMN148" s="434"/>
      <c r="AMO148" s="437"/>
      <c r="AMP148" s="438"/>
      <c r="AMQ148" s="439"/>
      <c r="AMR148" s="460"/>
      <c r="AMS148" s="435"/>
      <c r="AMT148" s="434"/>
      <c r="AMU148" s="437"/>
      <c r="AMV148" s="438"/>
      <c r="AMW148" s="439"/>
      <c r="AMX148" s="460"/>
      <c r="AMY148" s="435"/>
      <c r="AMZ148" s="434"/>
      <c r="ANA148" s="437"/>
      <c r="ANB148" s="438"/>
      <c r="ANC148" s="439"/>
      <c r="AND148" s="460"/>
      <c r="ANE148" s="435"/>
      <c r="ANF148" s="434"/>
      <c r="ANG148" s="437"/>
      <c r="ANH148" s="438"/>
      <c r="ANI148" s="439"/>
      <c r="ANJ148" s="460"/>
      <c r="ANK148" s="435"/>
      <c r="ANL148" s="434"/>
      <c r="ANM148" s="437"/>
      <c r="ANN148" s="438"/>
      <c r="ANO148" s="439"/>
      <c r="ANP148" s="460"/>
      <c r="ANQ148" s="435"/>
      <c r="ANR148" s="434"/>
      <c r="ANS148" s="437"/>
      <c r="ANT148" s="438"/>
      <c r="ANU148" s="439"/>
      <c r="ANV148" s="460"/>
      <c r="ANW148" s="435"/>
      <c r="ANX148" s="434"/>
      <c r="ANY148" s="437"/>
      <c r="ANZ148" s="438"/>
      <c r="AOA148" s="439"/>
      <c r="AOB148" s="460"/>
      <c r="AOC148" s="435"/>
      <c r="AOD148" s="434"/>
      <c r="AOE148" s="437"/>
      <c r="AOF148" s="438"/>
      <c r="AOG148" s="439"/>
      <c r="AOH148" s="460"/>
      <c r="AOI148" s="435"/>
      <c r="AOJ148" s="434"/>
      <c r="AOK148" s="437"/>
      <c r="AOL148" s="438"/>
      <c r="AOM148" s="439"/>
      <c r="AON148" s="460"/>
      <c r="AOO148" s="435"/>
      <c r="AOP148" s="434"/>
      <c r="AOQ148" s="437"/>
      <c r="AOR148" s="438"/>
      <c r="AOS148" s="439"/>
      <c r="AOT148" s="460"/>
      <c r="AOU148" s="435"/>
      <c r="AOV148" s="434"/>
      <c r="AOW148" s="437"/>
      <c r="AOX148" s="438"/>
      <c r="AOY148" s="439"/>
      <c r="AOZ148" s="460"/>
      <c r="APA148" s="435"/>
      <c r="APB148" s="434"/>
      <c r="APC148" s="437"/>
      <c r="APD148" s="438"/>
      <c r="APE148" s="439"/>
      <c r="APF148" s="460"/>
      <c r="APG148" s="435"/>
      <c r="APH148" s="434"/>
      <c r="API148" s="437"/>
      <c r="APJ148" s="438"/>
      <c r="APK148" s="439"/>
      <c r="APL148" s="460"/>
      <c r="APM148" s="435"/>
      <c r="APN148" s="434"/>
      <c r="APO148" s="437"/>
      <c r="APP148" s="438"/>
      <c r="APQ148" s="439"/>
      <c r="APR148" s="460"/>
      <c r="APS148" s="435"/>
      <c r="APT148" s="434"/>
      <c r="APU148" s="437"/>
      <c r="APV148" s="438"/>
      <c r="APW148" s="439"/>
      <c r="APX148" s="460"/>
      <c r="APY148" s="435"/>
      <c r="APZ148" s="434"/>
      <c r="AQA148" s="437"/>
      <c r="AQB148" s="438"/>
      <c r="AQC148" s="439"/>
      <c r="AQD148" s="460"/>
      <c r="AQE148" s="435"/>
      <c r="AQF148" s="434"/>
      <c r="AQG148" s="437"/>
      <c r="AQH148" s="438"/>
      <c r="AQI148" s="439"/>
      <c r="AQJ148" s="460"/>
      <c r="AQK148" s="435"/>
      <c r="AQL148" s="434"/>
      <c r="AQM148" s="437"/>
      <c r="AQN148" s="438"/>
      <c r="AQO148" s="439"/>
      <c r="AQP148" s="460"/>
      <c r="AQQ148" s="435"/>
      <c r="AQR148" s="434"/>
      <c r="AQS148" s="437"/>
      <c r="AQT148" s="438"/>
      <c r="AQU148" s="439"/>
      <c r="AQV148" s="460"/>
      <c r="AQW148" s="435"/>
      <c r="AQX148" s="434"/>
      <c r="AQY148" s="437"/>
      <c r="AQZ148" s="438"/>
      <c r="ARA148" s="439"/>
      <c r="ARB148" s="460"/>
      <c r="ARC148" s="435"/>
      <c r="ARD148" s="434"/>
      <c r="ARE148" s="437"/>
      <c r="ARF148" s="438"/>
      <c r="ARG148" s="439"/>
      <c r="ARH148" s="460"/>
      <c r="ARI148" s="435"/>
      <c r="ARJ148" s="434"/>
      <c r="ARK148" s="437"/>
      <c r="ARL148" s="438"/>
      <c r="ARM148" s="439"/>
      <c r="ARN148" s="460"/>
      <c r="ARO148" s="435"/>
      <c r="ARP148" s="434"/>
      <c r="ARQ148" s="437"/>
      <c r="ARR148" s="438"/>
      <c r="ARS148" s="439"/>
      <c r="ART148" s="460"/>
      <c r="ARU148" s="435"/>
      <c r="ARV148" s="434"/>
      <c r="ARW148" s="437"/>
      <c r="ARX148" s="438"/>
      <c r="ARY148" s="439"/>
      <c r="ARZ148" s="460"/>
      <c r="ASA148" s="435"/>
      <c r="ASB148" s="434"/>
      <c r="ASC148" s="437"/>
      <c r="ASD148" s="438"/>
      <c r="ASE148" s="439"/>
      <c r="ASF148" s="460"/>
      <c r="ASG148" s="435"/>
      <c r="ASH148" s="434"/>
      <c r="ASI148" s="437"/>
      <c r="ASJ148" s="438"/>
      <c r="ASK148" s="439"/>
      <c r="ASL148" s="460"/>
      <c r="ASM148" s="435"/>
      <c r="ASN148" s="434"/>
      <c r="ASO148" s="437"/>
      <c r="ASP148" s="438"/>
      <c r="ASQ148" s="439"/>
      <c r="ASR148" s="460"/>
      <c r="ASS148" s="435"/>
      <c r="AST148" s="434"/>
      <c r="ASU148" s="437"/>
      <c r="ASV148" s="438"/>
      <c r="ASW148" s="439"/>
      <c r="ASX148" s="460"/>
      <c r="ASY148" s="435"/>
      <c r="ASZ148" s="434"/>
      <c r="ATA148" s="437"/>
      <c r="ATB148" s="438"/>
      <c r="ATC148" s="439"/>
      <c r="ATD148" s="460"/>
      <c r="ATE148" s="435"/>
      <c r="ATF148" s="434"/>
      <c r="ATG148" s="437"/>
      <c r="ATH148" s="438"/>
      <c r="ATI148" s="439"/>
      <c r="ATJ148" s="460"/>
      <c r="ATK148" s="435"/>
      <c r="ATL148" s="434"/>
      <c r="ATM148" s="437"/>
      <c r="ATN148" s="438"/>
      <c r="ATO148" s="439"/>
      <c r="ATP148" s="460"/>
      <c r="ATQ148" s="435"/>
      <c r="ATR148" s="434"/>
      <c r="ATS148" s="437"/>
      <c r="ATT148" s="438"/>
      <c r="ATU148" s="439"/>
      <c r="ATV148" s="460"/>
      <c r="ATW148" s="435"/>
      <c r="ATX148" s="434"/>
      <c r="ATY148" s="437"/>
      <c r="ATZ148" s="438"/>
      <c r="AUA148" s="439"/>
      <c r="AUB148" s="460"/>
      <c r="AUC148" s="435"/>
      <c r="AUD148" s="434"/>
      <c r="AUE148" s="437"/>
      <c r="AUF148" s="438"/>
      <c r="AUG148" s="439"/>
      <c r="AUH148" s="460"/>
      <c r="AUI148" s="435"/>
      <c r="AUJ148" s="434"/>
      <c r="AUK148" s="437"/>
      <c r="AUL148" s="438"/>
      <c r="AUM148" s="439"/>
      <c r="AUN148" s="460"/>
      <c r="AUO148" s="435"/>
      <c r="AUP148" s="434"/>
      <c r="AUQ148" s="437"/>
      <c r="AUR148" s="438"/>
      <c r="AUS148" s="439"/>
      <c r="AUT148" s="460"/>
      <c r="AUU148" s="435"/>
      <c r="AUV148" s="434"/>
      <c r="AUW148" s="437"/>
      <c r="AUX148" s="438"/>
      <c r="AUY148" s="439"/>
      <c r="AUZ148" s="460"/>
      <c r="AVA148" s="435"/>
      <c r="AVB148" s="434"/>
      <c r="AVC148" s="437"/>
      <c r="AVD148" s="438"/>
      <c r="AVE148" s="439"/>
      <c r="AVF148" s="460"/>
      <c r="AVG148" s="435"/>
      <c r="AVH148" s="434"/>
      <c r="AVI148" s="437"/>
      <c r="AVJ148" s="438"/>
      <c r="AVK148" s="439"/>
      <c r="AVL148" s="460"/>
      <c r="AVM148" s="435"/>
      <c r="AVN148" s="434"/>
      <c r="AVO148" s="437"/>
      <c r="AVP148" s="438"/>
      <c r="AVQ148" s="439"/>
      <c r="AVR148" s="460"/>
      <c r="AVS148" s="435"/>
      <c r="AVT148" s="434"/>
      <c r="AVU148" s="437"/>
      <c r="AVV148" s="438"/>
      <c r="AVW148" s="439"/>
      <c r="AVX148" s="460"/>
      <c r="AVY148" s="435"/>
      <c r="AVZ148" s="434"/>
      <c r="AWA148" s="437"/>
      <c r="AWB148" s="438"/>
      <c r="AWC148" s="439"/>
      <c r="AWD148" s="460"/>
      <c r="AWE148" s="435"/>
      <c r="AWF148" s="434"/>
      <c r="AWG148" s="437"/>
      <c r="AWH148" s="438"/>
      <c r="AWI148" s="439"/>
      <c r="AWJ148" s="460"/>
      <c r="AWK148" s="435"/>
      <c r="AWL148" s="434"/>
      <c r="AWM148" s="437"/>
      <c r="AWN148" s="438"/>
      <c r="AWO148" s="439"/>
      <c r="AWP148" s="460"/>
      <c r="AWQ148" s="435"/>
      <c r="AWR148" s="434"/>
      <c r="AWS148" s="437"/>
      <c r="AWT148" s="438"/>
      <c r="AWU148" s="439"/>
      <c r="AWV148" s="460"/>
      <c r="AWW148" s="435"/>
      <c r="AWX148" s="434"/>
      <c r="AWY148" s="437"/>
      <c r="AWZ148" s="438"/>
      <c r="AXA148" s="439"/>
      <c r="AXB148" s="460"/>
      <c r="AXC148" s="435"/>
      <c r="AXD148" s="434"/>
      <c r="AXE148" s="437"/>
      <c r="AXF148" s="438"/>
      <c r="AXG148" s="439"/>
      <c r="AXH148" s="460"/>
      <c r="AXI148" s="435"/>
      <c r="AXJ148" s="434"/>
      <c r="AXK148" s="437"/>
      <c r="AXL148" s="438"/>
      <c r="AXM148" s="439"/>
      <c r="AXN148" s="460"/>
      <c r="AXO148" s="435"/>
      <c r="AXP148" s="434"/>
      <c r="AXQ148" s="437"/>
      <c r="AXR148" s="438"/>
      <c r="AXS148" s="439"/>
      <c r="AXT148" s="460"/>
      <c r="AXU148" s="435"/>
      <c r="AXV148" s="434"/>
      <c r="AXW148" s="437"/>
      <c r="AXX148" s="438"/>
      <c r="AXY148" s="439"/>
      <c r="AXZ148" s="460"/>
      <c r="AYA148" s="435"/>
      <c r="AYB148" s="434"/>
      <c r="AYC148" s="437"/>
      <c r="AYD148" s="438"/>
      <c r="AYE148" s="439"/>
      <c r="AYF148" s="460"/>
      <c r="AYG148" s="435"/>
      <c r="AYH148" s="434"/>
      <c r="AYI148" s="437"/>
      <c r="AYJ148" s="438"/>
      <c r="AYK148" s="439"/>
      <c r="AYL148" s="460"/>
      <c r="AYM148" s="435"/>
      <c r="AYN148" s="434"/>
      <c r="AYO148" s="437"/>
      <c r="AYP148" s="438"/>
      <c r="AYQ148" s="439"/>
      <c r="AYR148" s="460"/>
      <c r="AYS148" s="435"/>
      <c r="AYT148" s="434"/>
      <c r="AYU148" s="437"/>
      <c r="AYV148" s="438"/>
      <c r="AYW148" s="439"/>
      <c r="AYX148" s="460"/>
      <c r="AYY148" s="435"/>
      <c r="AYZ148" s="434"/>
      <c r="AZA148" s="437"/>
      <c r="AZB148" s="438"/>
      <c r="AZC148" s="439"/>
      <c r="AZD148" s="460"/>
      <c r="AZE148" s="435"/>
      <c r="AZF148" s="434"/>
      <c r="AZG148" s="437"/>
      <c r="AZH148" s="438"/>
      <c r="AZI148" s="439"/>
      <c r="AZJ148" s="460"/>
      <c r="AZK148" s="435"/>
      <c r="AZL148" s="434"/>
      <c r="AZM148" s="437"/>
      <c r="AZN148" s="438"/>
      <c r="AZO148" s="439"/>
      <c r="AZP148" s="460"/>
      <c r="AZQ148" s="435"/>
      <c r="AZR148" s="434"/>
      <c r="AZS148" s="437"/>
      <c r="AZT148" s="438"/>
      <c r="AZU148" s="439"/>
      <c r="AZV148" s="460"/>
      <c r="AZW148" s="435"/>
      <c r="AZX148" s="434"/>
      <c r="AZY148" s="437"/>
      <c r="AZZ148" s="438"/>
      <c r="BAA148" s="439"/>
      <c r="BAB148" s="460"/>
      <c r="BAC148" s="435"/>
      <c r="BAD148" s="434"/>
      <c r="BAE148" s="437"/>
      <c r="BAF148" s="438"/>
      <c r="BAG148" s="439"/>
      <c r="BAH148" s="460"/>
      <c r="BAI148" s="435"/>
      <c r="BAJ148" s="434"/>
      <c r="BAK148" s="437"/>
      <c r="BAL148" s="438"/>
      <c r="BAM148" s="439"/>
      <c r="BAN148" s="460"/>
      <c r="BAO148" s="435"/>
      <c r="BAP148" s="434"/>
      <c r="BAQ148" s="437"/>
      <c r="BAR148" s="438"/>
      <c r="BAS148" s="439"/>
      <c r="BAT148" s="460"/>
      <c r="BAU148" s="435"/>
      <c r="BAV148" s="434"/>
      <c r="BAW148" s="437"/>
      <c r="BAX148" s="438"/>
      <c r="BAY148" s="439"/>
      <c r="BAZ148" s="460"/>
      <c r="BBA148" s="435"/>
      <c r="BBB148" s="434"/>
      <c r="BBC148" s="437"/>
      <c r="BBD148" s="438"/>
      <c r="BBE148" s="439"/>
      <c r="BBF148" s="460"/>
      <c r="BBG148" s="435"/>
      <c r="BBH148" s="434"/>
      <c r="BBI148" s="437"/>
      <c r="BBJ148" s="438"/>
      <c r="BBK148" s="439"/>
      <c r="BBL148" s="460"/>
      <c r="BBM148" s="435"/>
      <c r="BBN148" s="434"/>
      <c r="BBO148" s="437"/>
      <c r="BBP148" s="438"/>
      <c r="BBQ148" s="439"/>
      <c r="BBR148" s="460"/>
      <c r="BBS148" s="435"/>
      <c r="BBT148" s="434"/>
      <c r="BBU148" s="437"/>
      <c r="BBV148" s="438"/>
      <c r="BBW148" s="439"/>
      <c r="BBX148" s="460"/>
      <c r="BBY148" s="435"/>
      <c r="BBZ148" s="434"/>
      <c r="BCA148" s="437"/>
      <c r="BCB148" s="438"/>
      <c r="BCC148" s="439"/>
      <c r="BCD148" s="460"/>
      <c r="BCE148" s="435"/>
      <c r="BCF148" s="434"/>
      <c r="BCG148" s="437"/>
      <c r="BCH148" s="438"/>
      <c r="BCI148" s="439"/>
      <c r="BCJ148" s="460"/>
      <c r="BCK148" s="435"/>
      <c r="BCL148" s="434"/>
      <c r="BCM148" s="437"/>
      <c r="BCN148" s="438"/>
      <c r="BCO148" s="439"/>
      <c r="BCP148" s="460"/>
      <c r="BCQ148" s="435"/>
      <c r="BCR148" s="434"/>
      <c r="BCS148" s="437"/>
      <c r="BCT148" s="438"/>
      <c r="BCU148" s="439"/>
      <c r="BCV148" s="460"/>
      <c r="BCW148" s="435"/>
      <c r="BCX148" s="434"/>
      <c r="BCY148" s="437"/>
      <c r="BCZ148" s="438"/>
      <c r="BDA148" s="439"/>
      <c r="BDB148" s="460"/>
      <c r="BDC148" s="435"/>
      <c r="BDD148" s="434"/>
      <c r="BDE148" s="437"/>
      <c r="BDF148" s="438"/>
      <c r="BDG148" s="439"/>
      <c r="BDH148" s="460"/>
      <c r="BDI148" s="435"/>
      <c r="BDJ148" s="434"/>
      <c r="BDK148" s="437"/>
      <c r="BDL148" s="438"/>
      <c r="BDM148" s="439"/>
      <c r="BDN148" s="460"/>
      <c r="BDO148" s="435"/>
      <c r="BDP148" s="434"/>
      <c r="BDQ148" s="437"/>
      <c r="BDR148" s="438"/>
      <c r="BDS148" s="439"/>
      <c r="BDT148" s="460"/>
      <c r="BDU148" s="435"/>
      <c r="BDV148" s="434"/>
      <c r="BDW148" s="437"/>
      <c r="BDX148" s="438"/>
      <c r="BDY148" s="439"/>
      <c r="BDZ148" s="460"/>
      <c r="BEA148" s="435"/>
      <c r="BEB148" s="434"/>
      <c r="BEC148" s="437"/>
      <c r="BED148" s="438"/>
      <c r="BEE148" s="439"/>
      <c r="BEF148" s="460"/>
      <c r="BEG148" s="435"/>
      <c r="BEH148" s="434"/>
      <c r="BEI148" s="437"/>
      <c r="BEJ148" s="438"/>
      <c r="BEK148" s="439"/>
      <c r="BEL148" s="460"/>
      <c r="BEM148" s="435"/>
      <c r="BEN148" s="434"/>
      <c r="BEO148" s="437"/>
      <c r="BEP148" s="438"/>
      <c r="BEQ148" s="439"/>
      <c r="BER148" s="460"/>
      <c r="BES148" s="435"/>
      <c r="BET148" s="434"/>
      <c r="BEU148" s="437"/>
      <c r="BEV148" s="438"/>
      <c r="BEW148" s="439"/>
      <c r="BEX148" s="460"/>
      <c r="BEY148" s="435"/>
      <c r="BEZ148" s="434"/>
      <c r="BFA148" s="437"/>
      <c r="BFB148" s="438"/>
      <c r="BFC148" s="439"/>
      <c r="BFD148" s="460"/>
      <c r="BFE148" s="435"/>
      <c r="BFF148" s="434"/>
      <c r="BFG148" s="437"/>
      <c r="BFH148" s="438"/>
      <c r="BFI148" s="439"/>
      <c r="BFJ148" s="460"/>
      <c r="BFK148" s="435"/>
      <c r="BFL148" s="434"/>
      <c r="BFM148" s="437"/>
      <c r="BFN148" s="438"/>
      <c r="BFO148" s="439"/>
      <c r="BFP148" s="460"/>
      <c r="BFQ148" s="435"/>
      <c r="BFR148" s="434"/>
      <c r="BFS148" s="437"/>
      <c r="BFT148" s="438"/>
      <c r="BFU148" s="439"/>
      <c r="BFV148" s="460"/>
      <c r="BFW148" s="435"/>
      <c r="BFX148" s="434"/>
      <c r="BFY148" s="437"/>
      <c r="BFZ148" s="438"/>
      <c r="BGA148" s="439"/>
      <c r="BGB148" s="460"/>
      <c r="BGC148" s="435"/>
      <c r="BGD148" s="434"/>
      <c r="BGE148" s="437"/>
      <c r="BGF148" s="438"/>
      <c r="BGG148" s="439"/>
      <c r="BGH148" s="460"/>
      <c r="BGI148" s="435"/>
      <c r="BGJ148" s="434"/>
      <c r="BGK148" s="437"/>
      <c r="BGL148" s="438"/>
      <c r="BGM148" s="439"/>
      <c r="BGN148" s="460"/>
      <c r="BGO148" s="435"/>
      <c r="BGP148" s="434"/>
      <c r="BGQ148" s="437"/>
      <c r="BGR148" s="438"/>
      <c r="BGS148" s="439"/>
      <c r="BGT148" s="460"/>
      <c r="BGU148" s="435"/>
      <c r="BGV148" s="434"/>
      <c r="BGW148" s="437"/>
      <c r="BGX148" s="438"/>
      <c r="BGY148" s="439"/>
      <c r="BGZ148" s="460"/>
      <c r="BHA148" s="435"/>
      <c r="BHB148" s="434"/>
      <c r="BHC148" s="437"/>
      <c r="BHD148" s="438"/>
      <c r="BHE148" s="439"/>
      <c r="BHF148" s="460"/>
      <c r="BHG148" s="435"/>
      <c r="BHH148" s="434"/>
      <c r="BHI148" s="437"/>
      <c r="BHJ148" s="438"/>
      <c r="BHK148" s="439"/>
      <c r="BHL148" s="460"/>
      <c r="BHM148" s="435"/>
      <c r="BHN148" s="434"/>
      <c r="BHO148" s="437"/>
      <c r="BHP148" s="438"/>
      <c r="BHQ148" s="439"/>
      <c r="BHR148" s="460"/>
      <c r="BHS148" s="435"/>
      <c r="BHT148" s="434"/>
      <c r="BHU148" s="437"/>
      <c r="BHV148" s="438"/>
      <c r="BHW148" s="439"/>
      <c r="BHX148" s="460"/>
      <c r="BHY148" s="435"/>
      <c r="BHZ148" s="434"/>
      <c r="BIA148" s="437"/>
      <c r="BIB148" s="438"/>
      <c r="BIC148" s="439"/>
      <c r="BID148" s="460"/>
      <c r="BIE148" s="435"/>
      <c r="BIF148" s="434"/>
      <c r="BIG148" s="437"/>
      <c r="BIH148" s="438"/>
      <c r="BII148" s="439"/>
      <c r="BIJ148" s="460"/>
      <c r="BIK148" s="435"/>
      <c r="BIL148" s="434"/>
      <c r="BIM148" s="437"/>
      <c r="BIN148" s="438"/>
      <c r="BIO148" s="439"/>
      <c r="BIP148" s="460"/>
      <c r="BIQ148" s="435"/>
      <c r="BIR148" s="434"/>
      <c r="BIS148" s="437"/>
      <c r="BIT148" s="438"/>
      <c r="BIU148" s="439"/>
      <c r="BIV148" s="460"/>
      <c r="BIW148" s="435"/>
      <c r="BIX148" s="434"/>
      <c r="BIY148" s="437"/>
      <c r="BIZ148" s="438"/>
      <c r="BJA148" s="439"/>
      <c r="BJB148" s="460"/>
      <c r="BJC148" s="435"/>
      <c r="BJD148" s="434"/>
      <c r="BJE148" s="437"/>
      <c r="BJF148" s="438"/>
      <c r="BJG148" s="439"/>
      <c r="BJH148" s="460"/>
      <c r="BJI148" s="435"/>
      <c r="BJJ148" s="434"/>
      <c r="BJK148" s="437"/>
      <c r="BJL148" s="438"/>
      <c r="BJM148" s="439"/>
      <c r="BJN148" s="460"/>
      <c r="BJO148" s="435"/>
      <c r="BJP148" s="434"/>
      <c r="BJQ148" s="437"/>
      <c r="BJR148" s="438"/>
      <c r="BJS148" s="439"/>
      <c r="BJT148" s="460"/>
      <c r="BJU148" s="435"/>
      <c r="BJV148" s="434"/>
      <c r="BJW148" s="437"/>
      <c r="BJX148" s="438"/>
      <c r="BJY148" s="439"/>
      <c r="BJZ148" s="460"/>
      <c r="BKA148" s="435"/>
      <c r="BKB148" s="434"/>
      <c r="BKC148" s="437"/>
      <c r="BKD148" s="438"/>
      <c r="BKE148" s="439"/>
      <c r="BKF148" s="460"/>
      <c r="BKG148" s="435"/>
      <c r="BKH148" s="434"/>
      <c r="BKI148" s="437"/>
      <c r="BKJ148" s="438"/>
      <c r="BKK148" s="439"/>
      <c r="BKL148" s="460"/>
      <c r="BKM148" s="435"/>
      <c r="BKN148" s="434"/>
      <c r="BKO148" s="437"/>
      <c r="BKP148" s="438"/>
      <c r="BKQ148" s="439"/>
      <c r="BKR148" s="460"/>
      <c r="BKS148" s="435"/>
      <c r="BKT148" s="434"/>
      <c r="BKU148" s="437"/>
      <c r="BKV148" s="438"/>
      <c r="BKW148" s="439"/>
      <c r="BKX148" s="460"/>
      <c r="BKY148" s="435"/>
      <c r="BKZ148" s="434"/>
      <c r="BLA148" s="437"/>
      <c r="BLB148" s="438"/>
      <c r="BLC148" s="439"/>
      <c r="BLD148" s="460"/>
      <c r="BLE148" s="435"/>
      <c r="BLF148" s="434"/>
      <c r="BLG148" s="437"/>
      <c r="BLH148" s="438"/>
      <c r="BLI148" s="439"/>
      <c r="BLJ148" s="460"/>
      <c r="BLK148" s="435"/>
      <c r="BLL148" s="434"/>
      <c r="BLM148" s="437"/>
      <c r="BLN148" s="438"/>
      <c r="BLO148" s="439"/>
      <c r="BLP148" s="460"/>
      <c r="BLQ148" s="435"/>
      <c r="BLR148" s="434"/>
      <c r="BLS148" s="437"/>
      <c r="BLT148" s="438"/>
      <c r="BLU148" s="439"/>
      <c r="BLV148" s="460"/>
      <c r="BLW148" s="435"/>
      <c r="BLX148" s="434"/>
      <c r="BLY148" s="437"/>
      <c r="BLZ148" s="438"/>
      <c r="BMA148" s="439"/>
      <c r="BMB148" s="460"/>
      <c r="BMC148" s="435"/>
      <c r="BMD148" s="434"/>
      <c r="BME148" s="437"/>
      <c r="BMF148" s="438"/>
      <c r="BMG148" s="439"/>
      <c r="BMH148" s="460"/>
      <c r="BMI148" s="435"/>
      <c r="BMJ148" s="434"/>
      <c r="BMK148" s="437"/>
      <c r="BML148" s="438"/>
      <c r="BMM148" s="439"/>
      <c r="BMN148" s="460"/>
      <c r="BMO148" s="435"/>
      <c r="BMP148" s="434"/>
      <c r="BMQ148" s="437"/>
      <c r="BMR148" s="438"/>
      <c r="BMS148" s="439"/>
      <c r="BMT148" s="460"/>
      <c r="BMU148" s="435"/>
      <c r="BMV148" s="434"/>
      <c r="BMW148" s="437"/>
      <c r="BMX148" s="438"/>
      <c r="BMY148" s="439"/>
      <c r="BMZ148" s="460"/>
      <c r="BNA148" s="435"/>
      <c r="BNB148" s="434"/>
      <c r="BNC148" s="437"/>
      <c r="BND148" s="438"/>
      <c r="BNE148" s="439"/>
      <c r="BNF148" s="460"/>
      <c r="BNG148" s="435"/>
      <c r="BNH148" s="434"/>
      <c r="BNI148" s="437"/>
      <c r="BNJ148" s="438"/>
      <c r="BNK148" s="439"/>
      <c r="BNL148" s="460"/>
      <c r="BNM148" s="435"/>
      <c r="BNN148" s="434"/>
      <c r="BNO148" s="437"/>
      <c r="BNP148" s="438"/>
      <c r="BNQ148" s="439"/>
      <c r="BNR148" s="460"/>
      <c r="BNS148" s="435"/>
      <c r="BNT148" s="434"/>
      <c r="BNU148" s="437"/>
      <c r="BNV148" s="438"/>
      <c r="BNW148" s="439"/>
      <c r="BNX148" s="460"/>
      <c r="BNY148" s="435"/>
      <c r="BNZ148" s="434"/>
      <c r="BOA148" s="437"/>
      <c r="BOB148" s="438"/>
      <c r="BOC148" s="439"/>
      <c r="BOD148" s="460"/>
      <c r="BOE148" s="435"/>
      <c r="BOF148" s="434"/>
      <c r="BOG148" s="437"/>
      <c r="BOH148" s="438"/>
      <c r="BOI148" s="439"/>
      <c r="BOJ148" s="460"/>
      <c r="BOK148" s="435"/>
      <c r="BOL148" s="434"/>
      <c r="BOM148" s="437"/>
      <c r="BON148" s="438"/>
      <c r="BOO148" s="439"/>
      <c r="BOP148" s="460"/>
      <c r="BOQ148" s="435"/>
      <c r="BOR148" s="434"/>
      <c r="BOS148" s="437"/>
      <c r="BOT148" s="438"/>
      <c r="BOU148" s="439"/>
      <c r="BOV148" s="460"/>
      <c r="BOW148" s="435"/>
      <c r="BOX148" s="434"/>
      <c r="BOY148" s="437"/>
      <c r="BOZ148" s="438"/>
      <c r="BPA148" s="439"/>
      <c r="BPB148" s="460"/>
      <c r="BPC148" s="435"/>
      <c r="BPD148" s="434"/>
      <c r="BPE148" s="437"/>
      <c r="BPF148" s="438"/>
      <c r="BPG148" s="439"/>
      <c r="BPH148" s="460"/>
      <c r="BPI148" s="435"/>
      <c r="BPJ148" s="434"/>
      <c r="BPK148" s="437"/>
      <c r="BPL148" s="438"/>
      <c r="BPM148" s="439"/>
      <c r="BPN148" s="460"/>
      <c r="BPO148" s="435"/>
      <c r="BPP148" s="434"/>
      <c r="BPQ148" s="437"/>
      <c r="BPR148" s="438"/>
      <c r="BPS148" s="439"/>
      <c r="BPT148" s="460"/>
      <c r="BPU148" s="435"/>
      <c r="BPV148" s="434"/>
      <c r="BPW148" s="437"/>
      <c r="BPX148" s="438"/>
      <c r="BPY148" s="439"/>
      <c r="BPZ148" s="460"/>
      <c r="BQA148" s="435"/>
      <c r="BQB148" s="434"/>
      <c r="BQC148" s="437"/>
      <c r="BQD148" s="438"/>
      <c r="BQE148" s="439"/>
      <c r="BQF148" s="460"/>
      <c r="BQG148" s="435"/>
      <c r="BQH148" s="434"/>
      <c r="BQI148" s="437"/>
      <c r="BQJ148" s="438"/>
      <c r="BQK148" s="439"/>
      <c r="BQL148" s="460"/>
      <c r="BQM148" s="435"/>
      <c r="BQN148" s="434"/>
      <c r="BQO148" s="437"/>
      <c r="BQP148" s="438"/>
      <c r="BQQ148" s="439"/>
      <c r="BQR148" s="460"/>
      <c r="BQS148" s="435"/>
      <c r="BQT148" s="434"/>
      <c r="BQU148" s="437"/>
      <c r="BQV148" s="438"/>
      <c r="BQW148" s="439"/>
      <c r="BQX148" s="460"/>
      <c r="BQY148" s="435"/>
      <c r="BQZ148" s="434"/>
      <c r="BRA148" s="437"/>
      <c r="BRB148" s="438"/>
      <c r="BRC148" s="439"/>
      <c r="BRD148" s="460"/>
      <c r="BRE148" s="435"/>
      <c r="BRF148" s="434"/>
      <c r="BRG148" s="437"/>
      <c r="BRH148" s="438"/>
      <c r="BRI148" s="439"/>
      <c r="BRJ148" s="460"/>
      <c r="BRK148" s="435"/>
      <c r="BRL148" s="434"/>
      <c r="BRM148" s="437"/>
      <c r="BRN148" s="438"/>
      <c r="BRO148" s="439"/>
      <c r="BRP148" s="460"/>
      <c r="BRQ148" s="435"/>
      <c r="BRR148" s="434"/>
      <c r="BRS148" s="437"/>
      <c r="BRT148" s="438"/>
      <c r="BRU148" s="439"/>
      <c r="BRV148" s="460"/>
      <c r="BRW148" s="435"/>
      <c r="BRX148" s="434"/>
      <c r="BRY148" s="437"/>
      <c r="BRZ148" s="438"/>
      <c r="BSA148" s="439"/>
      <c r="BSB148" s="460"/>
      <c r="BSC148" s="435"/>
      <c r="BSD148" s="434"/>
      <c r="BSE148" s="437"/>
      <c r="BSF148" s="438"/>
      <c r="BSG148" s="439"/>
      <c r="BSH148" s="460"/>
      <c r="BSI148" s="435"/>
      <c r="BSJ148" s="434"/>
      <c r="BSK148" s="437"/>
      <c r="BSL148" s="438"/>
      <c r="BSM148" s="439"/>
      <c r="BSN148" s="460"/>
      <c r="BSO148" s="435"/>
      <c r="BSP148" s="434"/>
      <c r="BSQ148" s="437"/>
      <c r="BSR148" s="438"/>
      <c r="BSS148" s="439"/>
      <c r="BST148" s="460"/>
      <c r="BSU148" s="435"/>
      <c r="BSV148" s="434"/>
      <c r="BSW148" s="437"/>
      <c r="BSX148" s="438"/>
      <c r="BSY148" s="439"/>
      <c r="BSZ148" s="460"/>
      <c r="BTA148" s="435"/>
      <c r="BTB148" s="434"/>
      <c r="BTC148" s="437"/>
      <c r="BTD148" s="438"/>
      <c r="BTE148" s="439"/>
      <c r="BTF148" s="460"/>
      <c r="BTG148" s="435"/>
      <c r="BTH148" s="434"/>
      <c r="BTI148" s="437"/>
      <c r="BTJ148" s="438"/>
      <c r="BTK148" s="439"/>
      <c r="BTL148" s="460"/>
      <c r="BTM148" s="435"/>
      <c r="BTN148" s="434"/>
      <c r="BTO148" s="437"/>
      <c r="BTP148" s="438"/>
      <c r="BTQ148" s="439"/>
      <c r="BTR148" s="460"/>
      <c r="BTS148" s="435"/>
      <c r="BTT148" s="434"/>
      <c r="BTU148" s="437"/>
      <c r="BTV148" s="438"/>
      <c r="BTW148" s="439"/>
      <c r="BTX148" s="460"/>
      <c r="BTY148" s="435"/>
      <c r="BTZ148" s="434"/>
      <c r="BUA148" s="437"/>
      <c r="BUB148" s="438"/>
      <c r="BUC148" s="439"/>
      <c r="BUD148" s="460"/>
      <c r="BUE148" s="435"/>
      <c r="BUF148" s="434"/>
      <c r="BUG148" s="437"/>
      <c r="BUH148" s="438"/>
      <c r="BUI148" s="439"/>
      <c r="BUJ148" s="460"/>
      <c r="BUK148" s="435"/>
      <c r="BUL148" s="434"/>
      <c r="BUM148" s="437"/>
      <c r="BUN148" s="438"/>
      <c r="BUO148" s="439"/>
      <c r="BUP148" s="460"/>
      <c r="BUQ148" s="435"/>
      <c r="BUR148" s="434"/>
      <c r="BUS148" s="437"/>
      <c r="BUT148" s="438"/>
      <c r="BUU148" s="439"/>
      <c r="BUV148" s="460"/>
      <c r="BUW148" s="435"/>
      <c r="BUX148" s="434"/>
      <c r="BUY148" s="437"/>
      <c r="BUZ148" s="438"/>
      <c r="BVA148" s="439"/>
      <c r="BVB148" s="460"/>
      <c r="BVC148" s="435"/>
      <c r="BVD148" s="434"/>
      <c r="BVE148" s="437"/>
      <c r="BVF148" s="438"/>
      <c r="BVG148" s="439"/>
      <c r="BVH148" s="460"/>
      <c r="BVI148" s="435"/>
      <c r="BVJ148" s="434"/>
      <c r="BVK148" s="437"/>
      <c r="BVL148" s="438"/>
      <c r="BVM148" s="439"/>
      <c r="BVN148" s="460"/>
      <c r="BVO148" s="435"/>
      <c r="BVP148" s="434"/>
      <c r="BVQ148" s="437"/>
      <c r="BVR148" s="438"/>
      <c r="BVS148" s="439"/>
      <c r="BVT148" s="460"/>
      <c r="BVU148" s="435"/>
      <c r="BVV148" s="434"/>
      <c r="BVW148" s="437"/>
      <c r="BVX148" s="438"/>
      <c r="BVY148" s="439"/>
      <c r="BVZ148" s="460"/>
      <c r="BWA148" s="435"/>
      <c r="BWB148" s="434"/>
      <c r="BWC148" s="437"/>
      <c r="BWD148" s="438"/>
      <c r="BWE148" s="439"/>
      <c r="BWF148" s="460"/>
      <c r="BWG148" s="435"/>
      <c r="BWH148" s="434"/>
      <c r="BWI148" s="437"/>
      <c r="BWJ148" s="438"/>
      <c r="BWK148" s="439"/>
      <c r="BWL148" s="460"/>
      <c r="BWM148" s="435"/>
      <c r="BWN148" s="434"/>
      <c r="BWO148" s="437"/>
      <c r="BWP148" s="438"/>
      <c r="BWQ148" s="439"/>
      <c r="BWR148" s="460"/>
      <c r="BWS148" s="435"/>
      <c r="BWT148" s="434"/>
      <c r="BWU148" s="437"/>
      <c r="BWV148" s="438"/>
      <c r="BWW148" s="439"/>
      <c r="BWX148" s="460"/>
      <c r="BWY148" s="435"/>
      <c r="BWZ148" s="434"/>
      <c r="BXA148" s="437"/>
      <c r="BXB148" s="438"/>
      <c r="BXC148" s="439"/>
      <c r="BXD148" s="460"/>
      <c r="BXE148" s="435"/>
      <c r="BXF148" s="434"/>
      <c r="BXG148" s="437"/>
      <c r="BXH148" s="438"/>
      <c r="BXI148" s="439"/>
      <c r="BXJ148" s="460"/>
      <c r="BXK148" s="435"/>
      <c r="BXL148" s="434"/>
      <c r="BXM148" s="437"/>
      <c r="BXN148" s="438"/>
      <c r="BXO148" s="439"/>
      <c r="BXP148" s="460"/>
      <c r="BXQ148" s="435"/>
      <c r="BXR148" s="434"/>
      <c r="BXS148" s="437"/>
      <c r="BXT148" s="438"/>
      <c r="BXU148" s="439"/>
      <c r="BXV148" s="460"/>
      <c r="BXW148" s="435"/>
      <c r="BXX148" s="434"/>
      <c r="BXY148" s="437"/>
      <c r="BXZ148" s="438"/>
      <c r="BYA148" s="439"/>
      <c r="BYB148" s="460"/>
      <c r="BYC148" s="435"/>
      <c r="BYD148" s="434"/>
      <c r="BYE148" s="437"/>
      <c r="BYF148" s="438"/>
      <c r="BYG148" s="439"/>
      <c r="BYH148" s="460"/>
      <c r="BYI148" s="435"/>
      <c r="BYJ148" s="434"/>
      <c r="BYK148" s="437"/>
      <c r="BYL148" s="438"/>
      <c r="BYM148" s="439"/>
      <c r="BYN148" s="460"/>
      <c r="BYO148" s="435"/>
      <c r="BYP148" s="434"/>
      <c r="BYQ148" s="437"/>
      <c r="BYR148" s="438"/>
      <c r="BYS148" s="439"/>
      <c r="BYT148" s="460"/>
      <c r="BYU148" s="435"/>
      <c r="BYV148" s="434"/>
      <c r="BYW148" s="437"/>
      <c r="BYX148" s="438"/>
      <c r="BYY148" s="439"/>
      <c r="BYZ148" s="460"/>
      <c r="BZA148" s="435"/>
      <c r="BZB148" s="434"/>
      <c r="BZC148" s="437"/>
      <c r="BZD148" s="438"/>
      <c r="BZE148" s="439"/>
      <c r="BZF148" s="460"/>
      <c r="BZG148" s="435"/>
      <c r="BZH148" s="434"/>
      <c r="BZI148" s="437"/>
      <c r="BZJ148" s="438"/>
      <c r="BZK148" s="439"/>
      <c r="BZL148" s="460"/>
      <c r="BZM148" s="435"/>
      <c r="BZN148" s="434"/>
      <c r="BZO148" s="437"/>
      <c r="BZP148" s="438"/>
      <c r="BZQ148" s="439"/>
      <c r="BZR148" s="460"/>
      <c r="BZS148" s="435"/>
      <c r="BZT148" s="434"/>
      <c r="BZU148" s="437"/>
      <c r="BZV148" s="438"/>
      <c r="BZW148" s="439"/>
      <c r="BZX148" s="460"/>
      <c r="BZY148" s="435"/>
      <c r="BZZ148" s="434"/>
      <c r="CAA148" s="437"/>
      <c r="CAB148" s="438"/>
      <c r="CAC148" s="439"/>
      <c r="CAD148" s="460"/>
      <c r="CAE148" s="435"/>
      <c r="CAF148" s="434"/>
      <c r="CAG148" s="437"/>
      <c r="CAH148" s="438"/>
      <c r="CAI148" s="439"/>
      <c r="CAJ148" s="460"/>
      <c r="CAK148" s="435"/>
      <c r="CAL148" s="434"/>
      <c r="CAM148" s="437"/>
      <c r="CAN148" s="438"/>
      <c r="CAO148" s="439"/>
      <c r="CAP148" s="460"/>
      <c r="CAQ148" s="435"/>
      <c r="CAR148" s="434"/>
      <c r="CAS148" s="437"/>
      <c r="CAT148" s="438"/>
      <c r="CAU148" s="439"/>
      <c r="CAV148" s="460"/>
      <c r="CAW148" s="435"/>
      <c r="CAX148" s="434"/>
      <c r="CAY148" s="437"/>
      <c r="CAZ148" s="438"/>
      <c r="CBA148" s="439"/>
      <c r="CBB148" s="460"/>
      <c r="CBC148" s="435"/>
      <c r="CBD148" s="434"/>
      <c r="CBE148" s="437"/>
      <c r="CBF148" s="438"/>
      <c r="CBG148" s="439"/>
      <c r="CBH148" s="460"/>
      <c r="CBI148" s="435"/>
      <c r="CBJ148" s="434"/>
      <c r="CBK148" s="437"/>
      <c r="CBL148" s="438"/>
      <c r="CBM148" s="439"/>
      <c r="CBN148" s="460"/>
      <c r="CBO148" s="435"/>
      <c r="CBP148" s="434"/>
      <c r="CBQ148" s="437"/>
      <c r="CBR148" s="438"/>
      <c r="CBS148" s="439"/>
      <c r="CBT148" s="460"/>
      <c r="CBU148" s="435"/>
      <c r="CBV148" s="434"/>
      <c r="CBW148" s="437"/>
      <c r="CBX148" s="438"/>
      <c r="CBY148" s="439"/>
      <c r="CBZ148" s="460"/>
      <c r="CCA148" s="435"/>
      <c r="CCB148" s="434"/>
      <c r="CCC148" s="437"/>
      <c r="CCD148" s="438"/>
      <c r="CCE148" s="439"/>
      <c r="CCF148" s="460"/>
      <c r="CCG148" s="435"/>
      <c r="CCH148" s="434"/>
      <c r="CCI148" s="437"/>
      <c r="CCJ148" s="438"/>
      <c r="CCK148" s="439"/>
      <c r="CCL148" s="460"/>
      <c r="CCM148" s="435"/>
      <c r="CCN148" s="434"/>
      <c r="CCO148" s="437"/>
      <c r="CCP148" s="438"/>
      <c r="CCQ148" s="439"/>
      <c r="CCR148" s="460"/>
      <c r="CCS148" s="435"/>
      <c r="CCT148" s="434"/>
      <c r="CCU148" s="437"/>
      <c r="CCV148" s="438"/>
      <c r="CCW148" s="439"/>
      <c r="CCX148" s="460"/>
      <c r="CCY148" s="435"/>
      <c r="CCZ148" s="434"/>
      <c r="CDA148" s="437"/>
      <c r="CDB148" s="438"/>
      <c r="CDC148" s="439"/>
      <c r="CDD148" s="460"/>
      <c r="CDE148" s="435"/>
      <c r="CDF148" s="434"/>
      <c r="CDG148" s="437"/>
      <c r="CDH148" s="438"/>
      <c r="CDI148" s="439"/>
      <c r="CDJ148" s="460"/>
      <c r="CDK148" s="435"/>
      <c r="CDL148" s="434"/>
      <c r="CDM148" s="437"/>
      <c r="CDN148" s="438"/>
      <c r="CDO148" s="439"/>
      <c r="CDP148" s="460"/>
      <c r="CDQ148" s="435"/>
      <c r="CDR148" s="434"/>
      <c r="CDS148" s="437"/>
      <c r="CDT148" s="438"/>
      <c r="CDU148" s="439"/>
      <c r="CDV148" s="460"/>
      <c r="CDW148" s="435"/>
      <c r="CDX148" s="434"/>
      <c r="CDY148" s="437"/>
      <c r="CDZ148" s="438"/>
      <c r="CEA148" s="439"/>
      <c r="CEB148" s="460"/>
      <c r="CEC148" s="435"/>
      <c r="CED148" s="434"/>
      <c r="CEE148" s="437"/>
      <c r="CEF148" s="438"/>
      <c r="CEG148" s="439"/>
      <c r="CEH148" s="460"/>
      <c r="CEI148" s="435"/>
      <c r="CEJ148" s="434"/>
      <c r="CEK148" s="437"/>
      <c r="CEL148" s="438"/>
      <c r="CEM148" s="439"/>
      <c r="CEN148" s="460"/>
      <c r="CEO148" s="435"/>
      <c r="CEP148" s="434"/>
      <c r="CEQ148" s="437"/>
      <c r="CER148" s="438"/>
      <c r="CES148" s="439"/>
      <c r="CET148" s="460"/>
      <c r="CEU148" s="435"/>
      <c r="CEV148" s="434"/>
      <c r="CEW148" s="437"/>
      <c r="CEX148" s="438"/>
      <c r="CEY148" s="439"/>
      <c r="CEZ148" s="460"/>
      <c r="CFA148" s="435"/>
      <c r="CFB148" s="434"/>
      <c r="CFC148" s="437"/>
      <c r="CFD148" s="438"/>
      <c r="CFE148" s="439"/>
      <c r="CFF148" s="460"/>
      <c r="CFG148" s="435"/>
      <c r="CFH148" s="434"/>
      <c r="CFI148" s="437"/>
      <c r="CFJ148" s="438"/>
      <c r="CFK148" s="439"/>
      <c r="CFL148" s="460"/>
      <c r="CFM148" s="435"/>
      <c r="CFN148" s="434"/>
      <c r="CFO148" s="437"/>
      <c r="CFP148" s="438"/>
      <c r="CFQ148" s="439"/>
      <c r="CFR148" s="460"/>
      <c r="CFS148" s="435"/>
      <c r="CFT148" s="434"/>
      <c r="CFU148" s="437"/>
      <c r="CFV148" s="438"/>
      <c r="CFW148" s="439"/>
      <c r="CFX148" s="460"/>
      <c r="CFY148" s="435"/>
      <c r="CFZ148" s="434"/>
      <c r="CGA148" s="437"/>
      <c r="CGB148" s="438"/>
      <c r="CGC148" s="439"/>
      <c r="CGD148" s="460"/>
      <c r="CGE148" s="435"/>
      <c r="CGF148" s="434"/>
      <c r="CGG148" s="437"/>
      <c r="CGH148" s="438"/>
      <c r="CGI148" s="439"/>
      <c r="CGJ148" s="460"/>
      <c r="CGK148" s="435"/>
      <c r="CGL148" s="434"/>
      <c r="CGM148" s="437"/>
      <c r="CGN148" s="438"/>
      <c r="CGO148" s="439"/>
      <c r="CGP148" s="460"/>
      <c r="CGQ148" s="435"/>
      <c r="CGR148" s="434"/>
      <c r="CGS148" s="437"/>
      <c r="CGT148" s="438"/>
      <c r="CGU148" s="439"/>
      <c r="CGV148" s="460"/>
      <c r="CGW148" s="435"/>
      <c r="CGX148" s="434"/>
      <c r="CGY148" s="437"/>
      <c r="CGZ148" s="438"/>
      <c r="CHA148" s="439"/>
      <c r="CHB148" s="460"/>
      <c r="CHC148" s="435"/>
      <c r="CHD148" s="434"/>
      <c r="CHE148" s="437"/>
      <c r="CHF148" s="438"/>
      <c r="CHG148" s="439"/>
      <c r="CHH148" s="460"/>
      <c r="CHI148" s="435"/>
      <c r="CHJ148" s="434"/>
      <c r="CHK148" s="437"/>
      <c r="CHL148" s="438"/>
      <c r="CHM148" s="439"/>
      <c r="CHN148" s="460"/>
      <c r="CHO148" s="435"/>
      <c r="CHP148" s="434"/>
      <c r="CHQ148" s="437"/>
      <c r="CHR148" s="438"/>
      <c r="CHS148" s="439"/>
      <c r="CHT148" s="460"/>
      <c r="CHU148" s="435"/>
      <c r="CHV148" s="434"/>
      <c r="CHW148" s="437"/>
      <c r="CHX148" s="438"/>
      <c r="CHY148" s="439"/>
      <c r="CHZ148" s="460"/>
      <c r="CIA148" s="435"/>
      <c r="CIB148" s="434"/>
      <c r="CIC148" s="437"/>
      <c r="CID148" s="438"/>
      <c r="CIE148" s="439"/>
      <c r="CIF148" s="460"/>
      <c r="CIG148" s="435"/>
      <c r="CIH148" s="434"/>
      <c r="CII148" s="437"/>
      <c r="CIJ148" s="438"/>
      <c r="CIK148" s="439"/>
      <c r="CIL148" s="460"/>
      <c r="CIM148" s="435"/>
      <c r="CIN148" s="434"/>
      <c r="CIO148" s="437"/>
      <c r="CIP148" s="438"/>
      <c r="CIQ148" s="439"/>
      <c r="CIR148" s="460"/>
      <c r="CIS148" s="435"/>
      <c r="CIT148" s="434"/>
      <c r="CIU148" s="437"/>
      <c r="CIV148" s="438"/>
      <c r="CIW148" s="439"/>
      <c r="CIX148" s="460"/>
      <c r="CIY148" s="435"/>
      <c r="CIZ148" s="434"/>
      <c r="CJA148" s="437"/>
      <c r="CJB148" s="438"/>
      <c r="CJC148" s="439"/>
      <c r="CJD148" s="460"/>
      <c r="CJE148" s="435"/>
      <c r="CJF148" s="434"/>
      <c r="CJG148" s="437"/>
      <c r="CJH148" s="438"/>
      <c r="CJI148" s="439"/>
      <c r="CJJ148" s="460"/>
      <c r="CJK148" s="435"/>
      <c r="CJL148" s="434"/>
      <c r="CJM148" s="437"/>
      <c r="CJN148" s="438"/>
      <c r="CJO148" s="439"/>
      <c r="CJP148" s="460"/>
      <c r="CJQ148" s="435"/>
      <c r="CJR148" s="434"/>
      <c r="CJS148" s="437"/>
      <c r="CJT148" s="438"/>
      <c r="CJU148" s="439"/>
      <c r="CJV148" s="460"/>
      <c r="CJW148" s="435"/>
      <c r="CJX148" s="434"/>
      <c r="CJY148" s="437"/>
      <c r="CJZ148" s="438"/>
      <c r="CKA148" s="439"/>
      <c r="CKB148" s="460"/>
      <c r="CKC148" s="435"/>
      <c r="CKD148" s="434"/>
      <c r="CKE148" s="437"/>
      <c r="CKF148" s="438"/>
      <c r="CKG148" s="439"/>
      <c r="CKH148" s="460"/>
      <c r="CKI148" s="435"/>
      <c r="CKJ148" s="434"/>
      <c r="CKK148" s="437"/>
      <c r="CKL148" s="438"/>
      <c r="CKM148" s="439"/>
      <c r="CKN148" s="460"/>
      <c r="CKO148" s="435"/>
      <c r="CKP148" s="434"/>
      <c r="CKQ148" s="437"/>
      <c r="CKR148" s="438"/>
      <c r="CKS148" s="439"/>
      <c r="CKT148" s="460"/>
      <c r="CKU148" s="435"/>
      <c r="CKV148" s="434"/>
      <c r="CKW148" s="437"/>
      <c r="CKX148" s="438"/>
      <c r="CKY148" s="439"/>
      <c r="CKZ148" s="460"/>
      <c r="CLA148" s="435"/>
      <c r="CLB148" s="434"/>
      <c r="CLC148" s="437"/>
      <c r="CLD148" s="438"/>
      <c r="CLE148" s="439"/>
      <c r="CLF148" s="460"/>
      <c r="CLG148" s="435"/>
      <c r="CLH148" s="434"/>
      <c r="CLI148" s="437"/>
      <c r="CLJ148" s="438"/>
      <c r="CLK148" s="439"/>
      <c r="CLL148" s="460"/>
      <c r="CLM148" s="435"/>
      <c r="CLN148" s="434"/>
      <c r="CLO148" s="437"/>
      <c r="CLP148" s="438"/>
      <c r="CLQ148" s="439"/>
      <c r="CLR148" s="460"/>
      <c r="CLS148" s="435"/>
      <c r="CLT148" s="434"/>
      <c r="CLU148" s="437"/>
      <c r="CLV148" s="438"/>
      <c r="CLW148" s="439"/>
      <c r="CLX148" s="460"/>
      <c r="CLY148" s="435"/>
      <c r="CLZ148" s="434"/>
      <c r="CMA148" s="437"/>
      <c r="CMB148" s="438"/>
      <c r="CMC148" s="439"/>
      <c r="CMD148" s="460"/>
      <c r="CME148" s="435"/>
      <c r="CMF148" s="434"/>
      <c r="CMG148" s="437"/>
      <c r="CMH148" s="438"/>
      <c r="CMI148" s="439"/>
      <c r="CMJ148" s="460"/>
      <c r="CMK148" s="435"/>
      <c r="CML148" s="434"/>
      <c r="CMM148" s="437"/>
      <c r="CMN148" s="438"/>
      <c r="CMO148" s="439"/>
      <c r="CMP148" s="460"/>
      <c r="CMQ148" s="435"/>
      <c r="CMR148" s="434"/>
      <c r="CMS148" s="437"/>
      <c r="CMT148" s="438"/>
      <c r="CMU148" s="439"/>
      <c r="CMV148" s="460"/>
      <c r="CMW148" s="435"/>
      <c r="CMX148" s="434"/>
      <c r="CMY148" s="437"/>
      <c r="CMZ148" s="438"/>
      <c r="CNA148" s="439"/>
      <c r="CNB148" s="460"/>
      <c r="CNC148" s="435"/>
      <c r="CND148" s="434"/>
      <c r="CNE148" s="437"/>
      <c r="CNF148" s="438"/>
      <c r="CNG148" s="439"/>
      <c r="CNH148" s="460"/>
      <c r="CNI148" s="435"/>
      <c r="CNJ148" s="434"/>
      <c r="CNK148" s="437"/>
      <c r="CNL148" s="438"/>
      <c r="CNM148" s="439"/>
      <c r="CNN148" s="460"/>
      <c r="CNO148" s="435"/>
      <c r="CNP148" s="434"/>
      <c r="CNQ148" s="437"/>
      <c r="CNR148" s="438"/>
      <c r="CNS148" s="439"/>
      <c r="CNT148" s="460"/>
      <c r="CNU148" s="435"/>
      <c r="CNV148" s="434"/>
      <c r="CNW148" s="437"/>
      <c r="CNX148" s="438"/>
      <c r="CNY148" s="439"/>
      <c r="CNZ148" s="460"/>
      <c r="COA148" s="435"/>
      <c r="COB148" s="434"/>
      <c r="COC148" s="437"/>
      <c r="COD148" s="438"/>
      <c r="COE148" s="439"/>
      <c r="COF148" s="460"/>
      <c r="COG148" s="435"/>
      <c r="COH148" s="434"/>
      <c r="COI148" s="437"/>
      <c r="COJ148" s="438"/>
      <c r="COK148" s="439"/>
      <c r="COL148" s="460"/>
      <c r="COM148" s="435"/>
      <c r="CON148" s="434"/>
      <c r="COO148" s="437"/>
      <c r="COP148" s="438"/>
      <c r="COQ148" s="439"/>
      <c r="COR148" s="460"/>
      <c r="COS148" s="435"/>
      <c r="COT148" s="434"/>
      <c r="COU148" s="437"/>
      <c r="COV148" s="438"/>
      <c r="COW148" s="439"/>
      <c r="COX148" s="460"/>
      <c r="COY148" s="435"/>
      <c r="COZ148" s="434"/>
      <c r="CPA148" s="437"/>
      <c r="CPB148" s="438"/>
      <c r="CPC148" s="439"/>
      <c r="CPD148" s="460"/>
      <c r="CPE148" s="435"/>
      <c r="CPF148" s="434"/>
      <c r="CPG148" s="437"/>
      <c r="CPH148" s="438"/>
      <c r="CPI148" s="439"/>
      <c r="CPJ148" s="460"/>
      <c r="CPK148" s="435"/>
      <c r="CPL148" s="434"/>
      <c r="CPM148" s="437"/>
      <c r="CPN148" s="438"/>
      <c r="CPO148" s="439"/>
      <c r="CPP148" s="460"/>
      <c r="CPQ148" s="435"/>
      <c r="CPR148" s="434"/>
      <c r="CPS148" s="437"/>
      <c r="CPT148" s="438"/>
      <c r="CPU148" s="439"/>
      <c r="CPV148" s="460"/>
      <c r="CPW148" s="435"/>
      <c r="CPX148" s="434"/>
      <c r="CPY148" s="437"/>
      <c r="CPZ148" s="438"/>
      <c r="CQA148" s="439"/>
      <c r="CQB148" s="460"/>
      <c r="CQC148" s="435"/>
      <c r="CQD148" s="434"/>
      <c r="CQE148" s="437"/>
      <c r="CQF148" s="438"/>
      <c r="CQG148" s="439"/>
      <c r="CQH148" s="460"/>
      <c r="CQI148" s="435"/>
      <c r="CQJ148" s="434"/>
      <c r="CQK148" s="437"/>
      <c r="CQL148" s="438"/>
      <c r="CQM148" s="439"/>
      <c r="CQN148" s="460"/>
      <c r="CQO148" s="435"/>
      <c r="CQP148" s="434"/>
      <c r="CQQ148" s="437"/>
      <c r="CQR148" s="438"/>
      <c r="CQS148" s="439"/>
      <c r="CQT148" s="460"/>
      <c r="CQU148" s="435"/>
      <c r="CQV148" s="434"/>
      <c r="CQW148" s="437"/>
      <c r="CQX148" s="438"/>
      <c r="CQY148" s="439"/>
      <c r="CQZ148" s="460"/>
      <c r="CRA148" s="435"/>
      <c r="CRB148" s="434"/>
      <c r="CRC148" s="437"/>
      <c r="CRD148" s="438"/>
      <c r="CRE148" s="439"/>
      <c r="CRF148" s="460"/>
      <c r="CRG148" s="435"/>
      <c r="CRH148" s="434"/>
      <c r="CRI148" s="437"/>
      <c r="CRJ148" s="438"/>
      <c r="CRK148" s="439"/>
      <c r="CRL148" s="460"/>
      <c r="CRM148" s="435"/>
      <c r="CRN148" s="434"/>
      <c r="CRO148" s="437"/>
      <c r="CRP148" s="438"/>
      <c r="CRQ148" s="439"/>
      <c r="CRR148" s="460"/>
      <c r="CRS148" s="435"/>
      <c r="CRT148" s="434"/>
      <c r="CRU148" s="437"/>
      <c r="CRV148" s="438"/>
      <c r="CRW148" s="439"/>
      <c r="CRX148" s="460"/>
      <c r="CRY148" s="435"/>
      <c r="CRZ148" s="434"/>
      <c r="CSA148" s="437"/>
      <c r="CSB148" s="438"/>
      <c r="CSC148" s="439"/>
      <c r="CSD148" s="460"/>
      <c r="CSE148" s="435"/>
      <c r="CSF148" s="434"/>
      <c r="CSG148" s="437"/>
      <c r="CSH148" s="438"/>
      <c r="CSI148" s="439"/>
      <c r="CSJ148" s="460"/>
      <c r="CSK148" s="435"/>
      <c r="CSL148" s="434"/>
      <c r="CSM148" s="437"/>
      <c r="CSN148" s="438"/>
      <c r="CSO148" s="439"/>
      <c r="CSP148" s="460"/>
      <c r="CSQ148" s="435"/>
      <c r="CSR148" s="434"/>
      <c r="CSS148" s="437"/>
      <c r="CST148" s="438"/>
      <c r="CSU148" s="439"/>
      <c r="CSV148" s="460"/>
      <c r="CSW148" s="435"/>
      <c r="CSX148" s="434"/>
      <c r="CSY148" s="437"/>
      <c r="CSZ148" s="438"/>
      <c r="CTA148" s="439"/>
      <c r="CTB148" s="460"/>
      <c r="CTC148" s="435"/>
      <c r="CTD148" s="434"/>
      <c r="CTE148" s="437"/>
      <c r="CTF148" s="438"/>
      <c r="CTG148" s="439"/>
      <c r="CTH148" s="460"/>
      <c r="CTI148" s="435"/>
      <c r="CTJ148" s="434"/>
      <c r="CTK148" s="437"/>
      <c r="CTL148" s="438"/>
      <c r="CTM148" s="439"/>
      <c r="CTN148" s="460"/>
      <c r="CTO148" s="435"/>
      <c r="CTP148" s="434"/>
      <c r="CTQ148" s="437"/>
      <c r="CTR148" s="438"/>
      <c r="CTS148" s="439"/>
      <c r="CTT148" s="460"/>
      <c r="CTU148" s="435"/>
      <c r="CTV148" s="434"/>
      <c r="CTW148" s="437"/>
      <c r="CTX148" s="438"/>
      <c r="CTY148" s="439"/>
      <c r="CTZ148" s="460"/>
      <c r="CUA148" s="435"/>
      <c r="CUB148" s="434"/>
      <c r="CUC148" s="437"/>
      <c r="CUD148" s="438"/>
      <c r="CUE148" s="439"/>
      <c r="CUF148" s="460"/>
      <c r="CUG148" s="435"/>
      <c r="CUH148" s="434"/>
      <c r="CUI148" s="437"/>
      <c r="CUJ148" s="438"/>
      <c r="CUK148" s="439"/>
      <c r="CUL148" s="460"/>
      <c r="CUM148" s="435"/>
      <c r="CUN148" s="434"/>
      <c r="CUO148" s="437"/>
      <c r="CUP148" s="438"/>
      <c r="CUQ148" s="439"/>
      <c r="CUR148" s="460"/>
      <c r="CUS148" s="435"/>
      <c r="CUT148" s="434"/>
      <c r="CUU148" s="437"/>
      <c r="CUV148" s="438"/>
      <c r="CUW148" s="439"/>
      <c r="CUX148" s="460"/>
      <c r="CUY148" s="435"/>
      <c r="CUZ148" s="434"/>
      <c r="CVA148" s="437"/>
      <c r="CVB148" s="438"/>
      <c r="CVC148" s="439"/>
      <c r="CVD148" s="460"/>
      <c r="CVE148" s="435"/>
      <c r="CVF148" s="434"/>
      <c r="CVG148" s="437"/>
      <c r="CVH148" s="438"/>
      <c r="CVI148" s="439"/>
      <c r="CVJ148" s="460"/>
      <c r="CVK148" s="435"/>
      <c r="CVL148" s="434"/>
      <c r="CVM148" s="437"/>
      <c r="CVN148" s="438"/>
      <c r="CVO148" s="439"/>
      <c r="CVP148" s="460"/>
      <c r="CVQ148" s="435"/>
      <c r="CVR148" s="434"/>
      <c r="CVS148" s="437"/>
      <c r="CVT148" s="438"/>
      <c r="CVU148" s="439"/>
      <c r="CVV148" s="460"/>
      <c r="CVW148" s="435"/>
      <c r="CVX148" s="434"/>
      <c r="CVY148" s="437"/>
      <c r="CVZ148" s="438"/>
      <c r="CWA148" s="439"/>
      <c r="CWB148" s="460"/>
      <c r="CWC148" s="435"/>
      <c r="CWD148" s="434"/>
      <c r="CWE148" s="437"/>
      <c r="CWF148" s="438"/>
      <c r="CWG148" s="439"/>
      <c r="CWH148" s="460"/>
      <c r="CWI148" s="435"/>
      <c r="CWJ148" s="434"/>
      <c r="CWK148" s="437"/>
      <c r="CWL148" s="438"/>
      <c r="CWM148" s="439"/>
      <c r="CWN148" s="460"/>
      <c r="CWO148" s="435"/>
      <c r="CWP148" s="434"/>
      <c r="CWQ148" s="437"/>
      <c r="CWR148" s="438"/>
      <c r="CWS148" s="439"/>
      <c r="CWT148" s="460"/>
      <c r="CWU148" s="435"/>
      <c r="CWV148" s="434"/>
      <c r="CWW148" s="437"/>
      <c r="CWX148" s="438"/>
      <c r="CWY148" s="439"/>
      <c r="CWZ148" s="460"/>
      <c r="CXA148" s="435"/>
      <c r="CXB148" s="434"/>
      <c r="CXC148" s="437"/>
      <c r="CXD148" s="438"/>
      <c r="CXE148" s="439"/>
      <c r="CXF148" s="460"/>
      <c r="CXG148" s="435"/>
      <c r="CXH148" s="434"/>
      <c r="CXI148" s="437"/>
      <c r="CXJ148" s="438"/>
      <c r="CXK148" s="439"/>
      <c r="CXL148" s="460"/>
      <c r="CXM148" s="435"/>
      <c r="CXN148" s="434"/>
      <c r="CXO148" s="437"/>
      <c r="CXP148" s="438"/>
      <c r="CXQ148" s="439"/>
      <c r="CXR148" s="460"/>
      <c r="CXS148" s="435"/>
      <c r="CXT148" s="434"/>
      <c r="CXU148" s="437"/>
      <c r="CXV148" s="438"/>
      <c r="CXW148" s="439"/>
      <c r="CXX148" s="460"/>
      <c r="CXY148" s="435"/>
      <c r="CXZ148" s="434"/>
      <c r="CYA148" s="437"/>
      <c r="CYB148" s="438"/>
      <c r="CYC148" s="439"/>
      <c r="CYD148" s="460"/>
      <c r="CYE148" s="435"/>
      <c r="CYF148" s="434"/>
      <c r="CYG148" s="437"/>
      <c r="CYH148" s="438"/>
      <c r="CYI148" s="439"/>
      <c r="CYJ148" s="460"/>
      <c r="CYK148" s="435"/>
      <c r="CYL148" s="434"/>
      <c r="CYM148" s="437"/>
      <c r="CYN148" s="438"/>
      <c r="CYO148" s="439"/>
      <c r="CYP148" s="460"/>
      <c r="CYQ148" s="435"/>
      <c r="CYR148" s="434"/>
      <c r="CYS148" s="437"/>
      <c r="CYT148" s="438"/>
      <c r="CYU148" s="439"/>
      <c r="CYV148" s="460"/>
      <c r="CYW148" s="435"/>
      <c r="CYX148" s="434"/>
      <c r="CYY148" s="437"/>
      <c r="CYZ148" s="438"/>
      <c r="CZA148" s="439"/>
      <c r="CZB148" s="460"/>
      <c r="CZC148" s="435"/>
      <c r="CZD148" s="434"/>
      <c r="CZE148" s="437"/>
      <c r="CZF148" s="438"/>
      <c r="CZG148" s="439"/>
      <c r="CZH148" s="460"/>
      <c r="CZI148" s="435"/>
      <c r="CZJ148" s="434"/>
      <c r="CZK148" s="437"/>
      <c r="CZL148" s="438"/>
      <c r="CZM148" s="439"/>
      <c r="CZN148" s="460"/>
      <c r="CZO148" s="435"/>
      <c r="CZP148" s="434"/>
      <c r="CZQ148" s="437"/>
      <c r="CZR148" s="438"/>
      <c r="CZS148" s="439"/>
      <c r="CZT148" s="460"/>
      <c r="CZU148" s="435"/>
      <c r="CZV148" s="434"/>
      <c r="CZW148" s="437"/>
      <c r="CZX148" s="438"/>
      <c r="CZY148" s="439"/>
      <c r="CZZ148" s="460"/>
      <c r="DAA148" s="435"/>
      <c r="DAB148" s="434"/>
      <c r="DAC148" s="437"/>
      <c r="DAD148" s="438"/>
      <c r="DAE148" s="439"/>
      <c r="DAF148" s="460"/>
      <c r="DAG148" s="435"/>
      <c r="DAH148" s="434"/>
      <c r="DAI148" s="437"/>
      <c r="DAJ148" s="438"/>
      <c r="DAK148" s="439"/>
      <c r="DAL148" s="460"/>
      <c r="DAM148" s="435"/>
      <c r="DAN148" s="434"/>
      <c r="DAO148" s="437"/>
      <c r="DAP148" s="438"/>
      <c r="DAQ148" s="439"/>
      <c r="DAR148" s="460"/>
      <c r="DAS148" s="435"/>
      <c r="DAT148" s="434"/>
      <c r="DAU148" s="437"/>
      <c r="DAV148" s="438"/>
      <c r="DAW148" s="439"/>
      <c r="DAX148" s="460"/>
      <c r="DAY148" s="435"/>
      <c r="DAZ148" s="434"/>
      <c r="DBA148" s="437"/>
      <c r="DBB148" s="438"/>
      <c r="DBC148" s="439"/>
      <c r="DBD148" s="460"/>
      <c r="DBE148" s="435"/>
      <c r="DBF148" s="434"/>
      <c r="DBG148" s="437"/>
      <c r="DBH148" s="438"/>
      <c r="DBI148" s="439"/>
      <c r="DBJ148" s="460"/>
      <c r="DBK148" s="435"/>
      <c r="DBL148" s="434"/>
      <c r="DBM148" s="437"/>
      <c r="DBN148" s="438"/>
      <c r="DBO148" s="439"/>
      <c r="DBP148" s="460"/>
      <c r="DBQ148" s="435"/>
      <c r="DBR148" s="434"/>
      <c r="DBS148" s="437"/>
      <c r="DBT148" s="438"/>
      <c r="DBU148" s="439"/>
      <c r="DBV148" s="460"/>
      <c r="DBW148" s="435"/>
      <c r="DBX148" s="434"/>
      <c r="DBY148" s="437"/>
      <c r="DBZ148" s="438"/>
      <c r="DCA148" s="439"/>
      <c r="DCB148" s="460"/>
      <c r="DCC148" s="435"/>
      <c r="DCD148" s="434"/>
      <c r="DCE148" s="437"/>
      <c r="DCF148" s="438"/>
      <c r="DCG148" s="439"/>
      <c r="DCH148" s="460"/>
      <c r="DCI148" s="435"/>
      <c r="DCJ148" s="434"/>
      <c r="DCK148" s="437"/>
      <c r="DCL148" s="438"/>
      <c r="DCM148" s="439"/>
      <c r="DCN148" s="460"/>
      <c r="DCO148" s="435"/>
      <c r="DCP148" s="434"/>
      <c r="DCQ148" s="437"/>
      <c r="DCR148" s="438"/>
      <c r="DCS148" s="439"/>
      <c r="DCT148" s="460"/>
      <c r="DCU148" s="435"/>
      <c r="DCV148" s="434"/>
      <c r="DCW148" s="437"/>
      <c r="DCX148" s="438"/>
      <c r="DCY148" s="439"/>
      <c r="DCZ148" s="460"/>
      <c r="DDA148" s="435"/>
      <c r="DDB148" s="434"/>
      <c r="DDC148" s="437"/>
      <c r="DDD148" s="438"/>
      <c r="DDE148" s="439"/>
      <c r="DDF148" s="460"/>
      <c r="DDG148" s="435"/>
      <c r="DDH148" s="434"/>
      <c r="DDI148" s="437"/>
      <c r="DDJ148" s="438"/>
      <c r="DDK148" s="439"/>
      <c r="DDL148" s="460"/>
      <c r="DDM148" s="435"/>
      <c r="DDN148" s="434"/>
      <c r="DDO148" s="437"/>
      <c r="DDP148" s="438"/>
      <c r="DDQ148" s="439"/>
      <c r="DDR148" s="460"/>
      <c r="DDS148" s="435"/>
      <c r="DDT148" s="434"/>
      <c r="DDU148" s="437"/>
      <c r="DDV148" s="438"/>
      <c r="DDW148" s="439"/>
      <c r="DDX148" s="460"/>
      <c r="DDY148" s="435"/>
      <c r="DDZ148" s="434"/>
      <c r="DEA148" s="437"/>
      <c r="DEB148" s="438"/>
      <c r="DEC148" s="439"/>
      <c r="DED148" s="460"/>
      <c r="DEE148" s="435"/>
      <c r="DEF148" s="434"/>
      <c r="DEG148" s="437"/>
      <c r="DEH148" s="438"/>
      <c r="DEI148" s="439"/>
      <c r="DEJ148" s="460"/>
      <c r="DEK148" s="435"/>
      <c r="DEL148" s="434"/>
      <c r="DEM148" s="437"/>
      <c r="DEN148" s="438"/>
      <c r="DEO148" s="439"/>
      <c r="DEP148" s="460"/>
      <c r="DEQ148" s="435"/>
      <c r="DER148" s="434"/>
      <c r="DES148" s="437"/>
      <c r="DET148" s="438"/>
      <c r="DEU148" s="439"/>
      <c r="DEV148" s="460"/>
      <c r="DEW148" s="435"/>
      <c r="DEX148" s="434"/>
      <c r="DEY148" s="437"/>
      <c r="DEZ148" s="438"/>
      <c r="DFA148" s="439"/>
      <c r="DFB148" s="460"/>
      <c r="DFC148" s="435"/>
      <c r="DFD148" s="434"/>
      <c r="DFE148" s="437"/>
      <c r="DFF148" s="438"/>
      <c r="DFG148" s="439"/>
      <c r="DFH148" s="460"/>
      <c r="DFI148" s="435"/>
      <c r="DFJ148" s="434"/>
      <c r="DFK148" s="437"/>
      <c r="DFL148" s="438"/>
      <c r="DFM148" s="439"/>
      <c r="DFN148" s="460"/>
      <c r="DFO148" s="435"/>
      <c r="DFP148" s="434"/>
      <c r="DFQ148" s="437"/>
      <c r="DFR148" s="438"/>
      <c r="DFS148" s="439"/>
      <c r="DFT148" s="460"/>
      <c r="DFU148" s="435"/>
      <c r="DFV148" s="434"/>
      <c r="DFW148" s="437"/>
      <c r="DFX148" s="438"/>
      <c r="DFY148" s="439"/>
      <c r="DFZ148" s="460"/>
      <c r="DGA148" s="435"/>
      <c r="DGB148" s="434"/>
      <c r="DGC148" s="437"/>
      <c r="DGD148" s="438"/>
      <c r="DGE148" s="439"/>
      <c r="DGF148" s="460"/>
      <c r="DGG148" s="435"/>
      <c r="DGH148" s="434"/>
      <c r="DGI148" s="437"/>
      <c r="DGJ148" s="438"/>
      <c r="DGK148" s="439"/>
      <c r="DGL148" s="460"/>
      <c r="DGM148" s="435"/>
      <c r="DGN148" s="434"/>
      <c r="DGO148" s="437"/>
      <c r="DGP148" s="438"/>
      <c r="DGQ148" s="439"/>
      <c r="DGR148" s="460"/>
      <c r="DGS148" s="435"/>
      <c r="DGT148" s="434"/>
      <c r="DGU148" s="437"/>
      <c r="DGV148" s="438"/>
      <c r="DGW148" s="439"/>
      <c r="DGX148" s="460"/>
      <c r="DGY148" s="435"/>
      <c r="DGZ148" s="434"/>
      <c r="DHA148" s="437"/>
      <c r="DHB148" s="438"/>
      <c r="DHC148" s="439"/>
      <c r="DHD148" s="460"/>
      <c r="DHE148" s="435"/>
      <c r="DHF148" s="434"/>
      <c r="DHG148" s="437"/>
      <c r="DHH148" s="438"/>
      <c r="DHI148" s="439"/>
      <c r="DHJ148" s="460"/>
      <c r="DHK148" s="435"/>
      <c r="DHL148" s="434"/>
      <c r="DHM148" s="437"/>
      <c r="DHN148" s="438"/>
      <c r="DHO148" s="439"/>
      <c r="DHP148" s="460"/>
      <c r="DHQ148" s="435"/>
      <c r="DHR148" s="434"/>
      <c r="DHS148" s="437"/>
      <c r="DHT148" s="438"/>
      <c r="DHU148" s="439"/>
      <c r="DHV148" s="460"/>
      <c r="DHW148" s="435"/>
      <c r="DHX148" s="434"/>
      <c r="DHY148" s="437"/>
      <c r="DHZ148" s="438"/>
      <c r="DIA148" s="439"/>
      <c r="DIB148" s="460"/>
      <c r="DIC148" s="435"/>
      <c r="DID148" s="434"/>
      <c r="DIE148" s="437"/>
      <c r="DIF148" s="438"/>
      <c r="DIG148" s="439"/>
      <c r="DIH148" s="460"/>
      <c r="DII148" s="435"/>
      <c r="DIJ148" s="434"/>
      <c r="DIK148" s="437"/>
      <c r="DIL148" s="438"/>
      <c r="DIM148" s="439"/>
      <c r="DIN148" s="460"/>
      <c r="DIO148" s="435"/>
      <c r="DIP148" s="434"/>
      <c r="DIQ148" s="437"/>
      <c r="DIR148" s="438"/>
      <c r="DIS148" s="439"/>
      <c r="DIT148" s="460"/>
      <c r="DIU148" s="435"/>
      <c r="DIV148" s="434"/>
      <c r="DIW148" s="437"/>
      <c r="DIX148" s="438"/>
      <c r="DIY148" s="439"/>
      <c r="DIZ148" s="460"/>
      <c r="DJA148" s="435"/>
      <c r="DJB148" s="434"/>
      <c r="DJC148" s="437"/>
      <c r="DJD148" s="438"/>
      <c r="DJE148" s="439"/>
      <c r="DJF148" s="460"/>
      <c r="DJG148" s="435"/>
      <c r="DJH148" s="434"/>
      <c r="DJI148" s="437"/>
      <c r="DJJ148" s="438"/>
      <c r="DJK148" s="439"/>
      <c r="DJL148" s="460"/>
      <c r="DJM148" s="435"/>
      <c r="DJN148" s="434"/>
      <c r="DJO148" s="437"/>
      <c r="DJP148" s="438"/>
      <c r="DJQ148" s="439"/>
      <c r="DJR148" s="460"/>
      <c r="DJS148" s="435"/>
      <c r="DJT148" s="434"/>
      <c r="DJU148" s="437"/>
      <c r="DJV148" s="438"/>
      <c r="DJW148" s="439"/>
      <c r="DJX148" s="460"/>
      <c r="DJY148" s="435"/>
      <c r="DJZ148" s="434"/>
      <c r="DKA148" s="437"/>
      <c r="DKB148" s="438"/>
      <c r="DKC148" s="439"/>
      <c r="DKD148" s="460"/>
      <c r="DKE148" s="435"/>
      <c r="DKF148" s="434"/>
      <c r="DKG148" s="437"/>
      <c r="DKH148" s="438"/>
      <c r="DKI148" s="439"/>
      <c r="DKJ148" s="460"/>
      <c r="DKK148" s="435"/>
      <c r="DKL148" s="434"/>
      <c r="DKM148" s="437"/>
      <c r="DKN148" s="438"/>
      <c r="DKO148" s="439"/>
      <c r="DKP148" s="460"/>
      <c r="DKQ148" s="435"/>
      <c r="DKR148" s="434"/>
      <c r="DKS148" s="437"/>
      <c r="DKT148" s="438"/>
      <c r="DKU148" s="439"/>
      <c r="DKV148" s="460"/>
      <c r="DKW148" s="435"/>
      <c r="DKX148" s="434"/>
      <c r="DKY148" s="437"/>
      <c r="DKZ148" s="438"/>
      <c r="DLA148" s="439"/>
      <c r="DLB148" s="460"/>
      <c r="DLC148" s="435"/>
      <c r="DLD148" s="434"/>
      <c r="DLE148" s="437"/>
      <c r="DLF148" s="438"/>
      <c r="DLG148" s="439"/>
      <c r="DLH148" s="460"/>
      <c r="DLI148" s="435"/>
      <c r="DLJ148" s="434"/>
      <c r="DLK148" s="437"/>
      <c r="DLL148" s="438"/>
      <c r="DLM148" s="439"/>
      <c r="DLN148" s="460"/>
      <c r="DLO148" s="435"/>
      <c r="DLP148" s="434"/>
      <c r="DLQ148" s="437"/>
      <c r="DLR148" s="438"/>
      <c r="DLS148" s="439"/>
      <c r="DLT148" s="460"/>
      <c r="DLU148" s="435"/>
      <c r="DLV148" s="434"/>
      <c r="DLW148" s="437"/>
      <c r="DLX148" s="438"/>
      <c r="DLY148" s="439"/>
      <c r="DLZ148" s="460"/>
      <c r="DMA148" s="435"/>
      <c r="DMB148" s="434"/>
      <c r="DMC148" s="437"/>
      <c r="DMD148" s="438"/>
      <c r="DME148" s="439"/>
      <c r="DMF148" s="460"/>
      <c r="DMG148" s="435"/>
      <c r="DMH148" s="434"/>
      <c r="DMI148" s="437"/>
      <c r="DMJ148" s="438"/>
      <c r="DMK148" s="439"/>
      <c r="DML148" s="460"/>
      <c r="DMM148" s="435"/>
      <c r="DMN148" s="434"/>
      <c r="DMO148" s="437"/>
      <c r="DMP148" s="438"/>
      <c r="DMQ148" s="439"/>
      <c r="DMR148" s="460"/>
      <c r="DMS148" s="435"/>
      <c r="DMT148" s="434"/>
      <c r="DMU148" s="437"/>
      <c r="DMV148" s="438"/>
      <c r="DMW148" s="439"/>
      <c r="DMX148" s="460"/>
      <c r="DMY148" s="435"/>
      <c r="DMZ148" s="434"/>
      <c r="DNA148" s="437"/>
      <c r="DNB148" s="438"/>
      <c r="DNC148" s="439"/>
      <c r="DND148" s="460"/>
      <c r="DNE148" s="435"/>
      <c r="DNF148" s="434"/>
      <c r="DNG148" s="437"/>
      <c r="DNH148" s="438"/>
      <c r="DNI148" s="439"/>
      <c r="DNJ148" s="460"/>
      <c r="DNK148" s="435"/>
      <c r="DNL148" s="434"/>
      <c r="DNM148" s="437"/>
      <c r="DNN148" s="438"/>
      <c r="DNO148" s="439"/>
      <c r="DNP148" s="460"/>
      <c r="DNQ148" s="435"/>
      <c r="DNR148" s="434"/>
      <c r="DNS148" s="437"/>
      <c r="DNT148" s="438"/>
      <c r="DNU148" s="439"/>
      <c r="DNV148" s="460"/>
      <c r="DNW148" s="435"/>
      <c r="DNX148" s="434"/>
      <c r="DNY148" s="437"/>
      <c r="DNZ148" s="438"/>
      <c r="DOA148" s="439"/>
      <c r="DOB148" s="460"/>
      <c r="DOC148" s="435"/>
      <c r="DOD148" s="434"/>
      <c r="DOE148" s="437"/>
      <c r="DOF148" s="438"/>
      <c r="DOG148" s="439"/>
      <c r="DOH148" s="460"/>
      <c r="DOI148" s="435"/>
      <c r="DOJ148" s="434"/>
      <c r="DOK148" s="437"/>
      <c r="DOL148" s="438"/>
      <c r="DOM148" s="439"/>
      <c r="DON148" s="460"/>
      <c r="DOO148" s="435"/>
      <c r="DOP148" s="434"/>
      <c r="DOQ148" s="437"/>
      <c r="DOR148" s="438"/>
      <c r="DOS148" s="439"/>
      <c r="DOT148" s="460"/>
      <c r="DOU148" s="435"/>
      <c r="DOV148" s="434"/>
      <c r="DOW148" s="437"/>
      <c r="DOX148" s="438"/>
      <c r="DOY148" s="439"/>
      <c r="DOZ148" s="460"/>
      <c r="DPA148" s="435"/>
      <c r="DPB148" s="434"/>
      <c r="DPC148" s="437"/>
      <c r="DPD148" s="438"/>
      <c r="DPE148" s="439"/>
      <c r="DPF148" s="460"/>
      <c r="DPG148" s="435"/>
      <c r="DPH148" s="434"/>
      <c r="DPI148" s="437"/>
      <c r="DPJ148" s="438"/>
      <c r="DPK148" s="439"/>
      <c r="DPL148" s="460"/>
      <c r="DPM148" s="435"/>
      <c r="DPN148" s="434"/>
      <c r="DPO148" s="437"/>
      <c r="DPP148" s="438"/>
      <c r="DPQ148" s="439"/>
      <c r="DPR148" s="460"/>
      <c r="DPS148" s="435"/>
      <c r="DPT148" s="434"/>
      <c r="DPU148" s="437"/>
      <c r="DPV148" s="438"/>
      <c r="DPW148" s="439"/>
      <c r="DPX148" s="460"/>
      <c r="DPY148" s="435"/>
      <c r="DPZ148" s="434"/>
      <c r="DQA148" s="437"/>
      <c r="DQB148" s="438"/>
      <c r="DQC148" s="439"/>
      <c r="DQD148" s="460"/>
      <c r="DQE148" s="435"/>
      <c r="DQF148" s="434"/>
      <c r="DQG148" s="437"/>
      <c r="DQH148" s="438"/>
      <c r="DQI148" s="439"/>
      <c r="DQJ148" s="460"/>
      <c r="DQK148" s="435"/>
      <c r="DQL148" s="434"/>
      <c r="DQM148" s="437"/>
      <c r="DQN148" s="438"/>
      <c r="DQO148" s="439"/>
      <c r="DQP148" s="460"/>
      <c r="DQQ148" s="435"/>
      <c r="DQR148" s="434"/>
      <c r="DQS148" s="437"/>
      <c r="DQT148" s="438"/>
      <c r="DQU148" s="439"/>
      <c r="DQV148" s="460"/>
      <c r="DQW148" s="435"/>
      <c r="DQX148" s="434"/>
      <c r="DQY148" s="437"/>
      <c r="DQZ148" s="438"/>
      <c r="DRA148" s="439"/>
      <c r="DRB148" s="460"/>
      <c r="DRC148" s="435"/>
      <c r="DRD148" s="434"/>
      <c r="DRE148" s="437"/>
      <c r="DRF148" s="438"/>
      <c r="DRG148" s="439"/>
      <c r="DRH148" s="460"/>
      <c r="DRI148" s="435"/>
      <c r="DRJ148" s="434"/>
      <c r="DRK148" s="437"/>
      <c r="DRL148" s="438"/>
      <c r="DRM148" s="439"/>
      <c r="DRN148" s="460"/>
      <c r="DRO148" s="435"/>
      <c r="DRP148" s="434"/>
      <c r="DRQ148" s="437"/>
      <c r="DRR148" s="438"/>
      <c r="DRS148" s="439"/>
      <c r="DRT148" s="460"/>
      <c r="DRU148" s="435"/>
      <c r="DRV148" s="434"/>
      <c r="DRW148" s="437"/>
      <c r="DRX148" s="438"/>
      <c r="DRY148" s="439"/>
      <c r="DRZ148" s="460"/>
      <c r="DSA148" s="435"/>
      <c r="DSB148" s="434"/>
      <c r="DSC148" s="437"/>
      <c r="DSD148" s="438"/>
      <c r="DSE148" s="439"/>
      <c r="DSF148" s="460"/>
      <c r="DSG148" s="435"/>
      <c r="DSH148" s="434"/>
      <c r="DSI148" s="437"/>
      <c r="DSJ148" s="438"/>
      <c r="DSK148" s="439"/>
      <c r="DSL148" s="460"/>
      <c r="DSM148" s="435"/>
      <c r="DSN148" s="434"/>
      <c r="DSO148" s="437"/>
      <c r="DSP148" s="438"/>
      <c r="DSQ148" s="439"/>
      <c r="DSR148" s="460"/>
      <c r="DSS148" s="435"/>
      <c r="DST148" s="434"/>
      <c r="DSU148" s="437"/>
      <c r="DSV148" s="438"/>
      <c r="DSW148" s="439"/>
      <c r="DSX148" s="460"/>
      <c r="DSY148" s="435"/>
      <c r="DSZ148" s="434"/>
      <c r="DTA148" s="437"/>
      <c r="DTB148" s="438"/>
      <c r="DTC148" s="439"/>
      <c r="DTD148" s="460"/>
      <c r="DTE148" s="435"/>
      <c r="DTF148" s="434"/>
      <c r="DTG148" s="437"/>
      <c r="DTH148" s="438"/>
      <c r="DTI148" s="439"/>
      <c r="DTJ148" s="460"/>
      <c r="DTK148" s="435"/>
      <c r="DTL148" s="434"/>
      <c r="DTM148" s="437"/>
      <c r="DTN148" s="438"/>
      <c r="DTO148" s="439"/>
      <c r="DTP148" s="460"/>
      <c r="DTQ148" s="435"/>
      <c r="DTR148" s="434"/>
      <c r="DTS148" s="437"/>
      <c r="DTT148" s="438"/>
      <c r="DTU148" s="439"/>
      <c r="DTV148" s="460"/>
      <c r="DTW148" s="435"/>
      <c r="DTX148" s="434"/>
      <c r="DTY148" s="437"/>
      <c r="DTZ148" s="438"/>
      <c r="DUA148" s="439"/>
      <c r="DUB148" s="460"/>
      <c r="DUC148" s="435"/>
      <c r="DUD148" s="434"/>
      <c r="DUE148" s="437"/>
      <c r="DUF148" s="438"/>
      <c r="DUG148" s="439"/>
      <c r="DUH148" s="460"/>
      <c r="DUI148" s="435"/>
      <c r="DUJ148" s="434"/>
      <c r="DUK148" s="437"/>
      <c r="DUL148" s="438"/>
      <c r="DUM148" s="439"/>
      <c r="DUN148" s="460"/>
      <c r="DUO148" s="435"/>
      <c r="DUP148" s="434"/>
      <c r="DUQ148" s="437"/>
      <c r="DUR148" s="438"/>
      <c r="DUS148" s="439"/>
      <c r="DUT148" s="460"/>
      <c r="DUU148" s="435"/>
      <c r="DUV148" s="434"/>
      <c r="DUW148" s="437"/>
      <c r="DUX148" s="438"/>
      <c r="DUY148" s="439"/>
      <c r="DUZ148" s="460"/>
      <c r="DVA148" s="435"/>
      <c r="DVB148" s="434"/>
      <c r="DVC148" s="437"/>
      <c r="DVD148" s="438"/>
      <c r="DVE148" s="439"/>
      <c r="DVF148" s="460"/>
      <c r="DVG148" s="435"/>
      <c r="DVH148" s="434"/>
      <c r="DVI148" s="437"/>
      <c r="DVJ148" s="438"/>
      <c r="DVK148" s="439"/>
      <c r="DVL148" s="460"/>
      <c r="DVM148" s="435"/>
      <c r="DVN148" s="434"/>
      <c r="DVO148" s="437"/>
      <c r="DVP148" s="438"/>
      <c r="DVQ148" s="439"/>
      <c r="DVR148" s="460"/>
      <c r="DVS148" s="435"/>
      <c r="DVT148" s="434"/>
      <c r="DVU148" s="437"/>
      <c r="DVV148" s="438"/>
      <c r="DVW148" s="439"/>
      <c r="DVX148" s="460"/>
      <c r="DVY148" s="435"/>
      <c r="DVZ148" s="434"/>
      <c r="DWA148" s="437"/>
      <c r="DWB148" s="438"/>
      <c r="DWC148" s="439"/>
      <c r="DWD148" s="460"/>
      <c r="DWE148" s="435"/>
      <c r="DWF148" s="434"/>
      <c r="DWG148" s="437"/>
      <c r="DWH148" s="438"/>
      <c r="DWI148" s="439"/>
      <c r="DWJ148" s="460"/>
      <c r="DWK148" s="435"/>
      <c r="DWL148" s="434"/>
      <c r="DWM148" s="437"/>
      <c r="DWN148" s="438"/>
      <c r="DWO148" s="439"/>
      <c r="DWP148" s="460"/>
      <c r="DWQ148" s="435"/>
      <c r="DWR148" s="434"/>
      <c r="DWS148" s="437"/>
      <c r="DWT148" s="438"/>
      <c r="DWU148" s="439"/>
      <c r="DWV148" s="460"/>
      <c r="DWW148" s="435"/>
      <c r="DWX148" s="434"/>
      <c r="DWY148" s="437"/>
      <c r="DWZ148" s="438"/>
      <c r="DXA148" s="439"/>
      <c r="DXB148" s="460"/>
      <c r="DXC148" s="435"/>
      <c r="DXD148" s="434"/>
      <c r="DXE148" s="437"/>
      <c r="DXF148" s="438"/>
      <c r="DXG148" s="439"/>
      <c r="DXH148" s="460"/>
      <c r="DXI148" s="435"/>
      <c r="DXJ148" s="434"/>
      <c r="DXK148" s="437"/>
      <c r="DXL148" s="438"/>
      <c r="DXM148" s="439"/>
      <c r="DXN148" s="460"/>
      <c r="DXO148" s="435"/>
      <c r="DXP148" s="434"/>
      <c r="DXQ148" s="437"/>
      <c r="DXR148" s="438"/>
      <c r="DXS148" s="439"/>
      <c r="DXT148" s="460"/>
      <c r="DXU148" s="435"/>
      <c r="DXV148" s="434"/>
      <c r="DXW148" s="437"/>
      <c r="DXX148" s="438"/>
      <c r="DXY148" s="439"/>
      <c r="DXZ148" s="460"/>
      <c r="DYA148" s="435"/>
      <c r="DYB148" s="434"/>
      <c r="DYC148" s="437"/>
      <c r="DYD148" s="438"/>
      <c r="DYE148" s="439"/>
      <c r="DYF148" s="460"/>
      <c r="DYG148" s="435"/>
      <c r="DYH148" s="434"/>
      <c r="DYI148" s="437"/>
      <c r="DYJ148" s="438"/>
      <c r="DYK148" s="439"/>
      <c r="DYL148" s="460"/>
      <c r="DYM148" s="435"/>
      <c r="DYN148" s="434"/>
      <c r="DYO148" s="437"/>
      <c r="DYP148" s="438"/>
      <c r="DYQ148" s="439"/>
      <c r="DYR148" s="460"/>
      <c r="DYS148" s="435"/>
      <c r="DYT148" s="434"/>
      <c r="DYU148" s="437"/>
      <c r="DYV148" s="438"/>
      <c r="DYW148" s="439"/>
      <c r="DYX148" s="460"/>
      <c r="DYY148" s="435"/>
      <c r="DYZ148" s="434"/>
      <c r="DZA148" s="437"/>
      <c r="DZB148" s="438"/>
      <c r="DZC148" s="439"/>
      <c r="DZD148" s="460"/>
      <c r="DZE148" s="435"/>
      <c r="DZF148" s="434"/>
      <c r="DZG148" s="437"/>
      <c r="DZH148" s="438"/>
      <c r="DZI148" s="439"/>
      <c r="DZJ148" s="460"/>
      <c r="DZK148" s="435"/>
      <c r="DZL148" s="434"/>
      <c r="DZM148" s="437"/>
      <c r="DZN148" s="438"/>
      <c r="DZO148" s="439"/>
      <c r="DZP148" s="460"/>
      <c r="DZQ148" s="435"/>
      <c r="DZR148" s="434"/>
      <c r="DZS148" s="437"/>
      <c r="DZT148" s="438"/>
      <c r="DZU148" s="439"/>
      <c r="DZV148" s="460"/>
      <c r="DZW148" s="435"/>
      <c r="DZX148" s="434"/>
      <c r="DZY148" s="437"/>
      <c r="DZZ148" s="438"/>
      <c r="EAA148" s="439"/>
      <c r="EAB148" s="460"/>
      <c r="EAC148" s="435"/>
      <c r="EAD148" s="434"/>
      <c r="EAE148" s="437"/>
      <c r="EAF148" s="438"/>
      <c r="EAG148" s="439"/>
      <c r="EAH148" s="460"/>
      <c r="EAI148" s="435"/>
      <c r="EAJ148" s="434"/>
      <c r="EAK148" s="437"/>
      <c r="EAL148" s="438"/>
      <c r="EAM148" s="439"/>
      <c r="EAN148" s="460"/>
      <c r="EAO148" s="435"/>
      <c r="EAP148" s="434"/>
      <c r="EAQ148" s="437"/>
      <c r="EAR148" s="438"/>
      <c r="EAS148" s="439"/>
      <c r="EAT148" s="460"/>
      <c r="EAU148" s="435"/>
      <c r="EAV148" s="434"/>
      <c r="EAW148" s="437"/>
      <c r="EAX148" s="438"/>
      <c r="EAY148" s="439"/>
      <c r="EAZ148" s="460"/>
      <c r="EBA148" s="435"/>
      <c r="EBB148" s="434"/>
      <c r="EBC148" s="437"/>
      <c r="EBD148" s="438"/>
      <c r="EBE148" s="439"/>
      <c r="EBF148" s="460"/>
      <c r="EBG148" s="435"/>
      <c r="EBH148" s="434"/>
      <c r="EBI148" s="437"/>
      <c r="EBJ148" s="438"/>
      <c r="EBK148" s="439"/>
      <c r="EBL148" s="460"/>
      <c r="EBM148" s="435"/>
      <c r="EBN148" s="434"/>
      <c r="EBO148" s="437"/>
      <c r="EBP148" s="438"/>
      <c r="EBQ148" s="439"/>
      <c r="EBR148" s="460"/>
      <c r="EBS148" s="435"/>
      <c r="EBT148" s="434"/>
      <c r="EBU148" s="437"/>
      <c r="EBV148" s="438"/>
      <c r="EBW148" s="439"/>
      <c r="EBX148" s="460"/>
      <c r="EBY148" s="435"/>
      <c r="EBZ148" s="434"/>
      <c r="ECA148" s="437"/>
      <c r="ECB148" s="438"/>
      <c r="ECC148" s="439"/>
      <c r="ECD148" s="460"/>
      <c r="ECE148" s="435"/>
      <c r="ECF148" s="434"/>
      <c r="ECG148" s="437"/>
      <c r="ECH148" s="438"/>
      <c r="ECI148" s="439"/>
      <c r="ECJ148" s="460"/>
      <c r="ECK148" s="435"/>
      <c r="ECL148" s="434"/>
      <c r="ECM148" s="437"/>
      <c r="ECN148" s="438"/>
      <c r="ECO148" s="439"/>
      <c r="ECP148" s="460"/>
      <c r="ECQ148" s="435"/>
      <c r="ECR148" s="434"/>
      <c r="ECS148" s="437"/>
      <c r="ECT148" s="438"/>
      <c r="ECU148" s="439"/>
      <c r="ECV148" s="460"/>
      <c r="ECW148" s="435"/>
      <c r="ECX148" s="434"/>
      <c r="ECY148" s="437"/>
      <c r="ECZ148" s="438"/>
      <c r="EDA148" s="439"/>
      <c r="EDB148" s="460"/>
      <c r="EDC148" s="435"/>
      <c r="EDD148" s="434"/>
      <c r="EDE148" s="437"/>
      <c r="EDF148" s="438"/>
      <c r="EDG148" s="439"/>
      <c r="EDH148" s="460"/>
      <c r="EDI148" s="435"/>
      <c r="EDJ148" s="434"/>
      <c r="EDK148" s="437"/>
      <c r="EDL148" s="438"/>
      <c r="EDM148" s="439"/>
      <c r="EDN148" s="460"/>
      <c r="EDO148" s="435"/>
      <c r="EDP148" s="434"/>
      <c r="EDQ148" s="437"/>
      <c r="EDR148" s="438"/>
      <c r="EDS148" s="439"/>
      <c r="EDT148" s="460"/>
      <c r="EDU148" s="435"/>
      <c r="EDV148" s="434"/>
      <c r="EDW148" s="437"/>
      <c r="EDX148" s="438"/>
      <c r="EDY148" s="439"/>
      <c r="EDZ148" s="460"/>
      <c r="EEA148" s="435"/>
      <c r="EEB148" s="434"/>
      <c r="EEC148" s="437"/>
      <c r="EED148" s="438"/>
      <c r="EEE148" s="439"/>
      <c r="EEF148" s="460"/>
      <c r="EEG148" s="435"/>
      <c r="EEH148" s="434"/>
      <c r="EEI148" s="437"/>
      <c r="EEJ148" s="438"/>
      <c r="EEK148" s="439"/>
      <c r="EEL148" s="460"/>
      <c r="EEM148" s="435"/>
      <c r="EEN148" s="434"/>
      <c r="EEO148" s="437"/>
      <c r="EEP148" s="438"/>
      <c r="EEQ148" s="439"/>
      <c r="EER148" s="460"/>
      <c r="EES148" s="435"/>
      <c r="EET148" s="434"/>
      <c r="EEU148" s="437"/>
      <c r="EEV148" s="438"/>
      <c r="EEW148" s="439"/>
      <c r="EEX148" s="460"/>
      <c r="EEY148" s="435"/>
      <c r="EEZ148" s="434"/>
      <c r="EFA148" s="437"/>
      <c r="EFB148" s="438"/>
      <c r="EFC148" s="439"/>
      <c r="EFD148" s="460"/>
      <c r="EFE148" s="435"/>
      <c r="EFF148" s="434"/>
      <c r="EFG148" s="437"/>
      <c r="EFH148" s="438"/>
      <c r="EFI148" s="439"/>
      <c r="EFJ148" s="460"/>
      <c r="EFK148" s="435"/>
      <c r="EFL148" s="434"/>
      <c r="EFM148" s="437"/>
      <c r="EFN148" s="438"/>
      <c r="EFO148" s="439"/>
      <c r="EFP148" s="460"/>
      <c r="EFQ148" s="435"/>
      <c r="EFR148" s="434"/>
      <c r="EFS148" s="437"/>
      <c r="EFT148" s="438"/>
      <c r="EFU148" s="439"/>
      <c r="EFV148" s="460"/>
      <c r="EFW148" s="435"/>
      <c r="EFX148" s="434"/>
      <c r="EFY148" s="437"/>
      <c r="EFZ148" s="438"/>
      <c r="EGA148" s="439"/>
      <c r="EGB148" s="460"/>
      <c r="EGC148" s="435"/>
      <c r="EGD148" s="434"/>
      <c r="EGE148" s="437"/>
      <c r="EGF148" s="438"/>
      <c r="EGG148" s="439"/>
      <c r="EGH148" s="460"/>
      <c r="EGI148" s="435"/>
      <c r="EGJ148" s="434"/>
      <c r="EGK148" s="437"/>
      <c r="EGL148" s="438"/>
      <c r="EGM148" s="439"/>
      <c r="EGN148" s="460"/>
      <c r="EGO148" s="435"/>
      <c r="EGP148" s="434"/>
      <c r="EGQ148" s="437"/>
      <c r="EGR148" s="438"/>
      <c r="EGS148" s="439"/>
      <c r="EGT148" s="460"/>
      <c r="EGU148" s="435"/>
      <c r="EGV148" s="434"/>
      <c r="EGW148" s="437"/>
      <c r="EGX148" s="438"/>
      <c r="EGY148" s="439"/>
      <c r="EGZ148" s="460"/>
      <c r="EHA148" s="435"/>
      <c r="EHB148" s="434"/>
      <c r="EHC148" s="437"/>
      <c r="EHD148" s="438"/>
      <c r="EHE148" s="439"/>
      <c r="EHF148" s="460"/>
      <c r="EHG148" s="435"/>
      <c r="EHH148" s="434"/>
      <c r="EHI148" s="437"/>
      <c r="EHJ148" s="438"/>
      <c r="EHK148" s="439"/>
      <c r="EHL148" s="460"/>
      <c r="EHM148" s="435"/>
      <c r="EHN148" s="434"/>
      <c r="EHO148" s="437"/>
      <c r="EHP148" s="438"/>
      <c r="EHQ148" s="439"/>
      <c r="EHR148" s="460"/>
      <c r="EHS148" s="435"/>
      <c r="EHT148" s="434"/>
      <c r="EHU148" s="437"/>
      <c r="EHV148" s="438"/>
      <c r="EHW148" s="439"/>
      <c r="EHX148" s="460"/>
      <c r="EHY148" s="435"/>
      <c r="EHZ148" s="434"/>
      <c r="EIA148" s="437"/>
      <c r="EIB148" s="438"/>
      <c r="EIC148" s="439"/>
      <c r="EID148" s="460"/>
      <c r="EIE148" s="435"/>
      <c r="EIF148" s="434"/>
      <c r="EIG148" s="437"/>
      <c r="EIH148" s="438"/>
      <c r="EII148" s="439"/>
      <c r="EIJ148" s="460"/>
      <c r="EIK148" s="435"/>
      <c r="EIL148" s="434"/>
      <c r="EIM148" s="437"/>
      <c r="EIN148" s="438"/>
      <c r="EIO148" s="439"/>
      <c r="EIP148" s="460"/>
      <c r="EIQ148" s="435"/>
      <c r="EIR148" s="434"/>
      <c r="EIS148" s="437"/>
      <c r="EIT148" s="438"/>
      <c r="EIU148" s="439"/>
      <c r="EIV148" s="460"/>
      <c r="EIW148" s="435"/>
      <c r="EIX148" s="434"/>
      <c r="EIY148" s="437"/>
      <c r="EIZ148" s="438"/>
      <c r="EJA148" s="439"/>
      <c r="EJB148" s="460"/>
      <c r="EJC148" s="435"/>
      <c r="EJD148" s="434"/>
      <c r="EJE148" s="437"/>
      <c r="EJF148" s="438"/>
      <c r="EJG148" s="439"/>
      <c r="EJH148" s="460"/>
      <c r="EJI148" s="435"/>
      <c r="EJJ148" s="434"/>
      <c r="EJK148" s="437"/>
      <c r="EJL148" s="438"/>
      <c r="EJM148" s="439"/>
      <c r="EJN148" s="460"/>
      <c r="EJO148" s="435"/>
      <c r="EJP148" s="434"/>
      <c r="EJQ148" s="437"/>
      <c r="EJR148" s="438"/>
      <c r="EJS148" s="439"/>
      <c r="EJT148" s="460"/>
      <c r="EJU148" s="435"/>
      <c r="EJV148" s="434"/>
      <c r="EJW148" s="437"/>
      <c r="EJX148" s="438"/>
      <c r="EJY148" s="439"/>
      <c r="EJZ148" s="460"/>
      <c r="EKA148" s="435"/>
      <c r="EKB148" s="434"/>
      <c r="EKC148" s="437"/>
      <c r="EKD148" s="438"/>
      <c r="EKE148" s="439"/>
      <c r="EKF148" s="460"/>
      <c r="EKG148" s="435"/>
      <c r="EKH148" s="434"/>
      <c r="EKI148" s="437"/>
      <c r="EKJ148" s="438"/>
      <c r="EKK148" s="439"/>
      <c r="EKL148" s="460"/>
      <c r="EKM148" s="435"/>
      <c r="EKN148" s="434"/>
      <c r="EKO148" s="437"/>
      <c r="EKP148" s="438"/>
      <c r="EKQ148" s="439"/>
      <c r="EKR148" s="460"/>
      <c r="EKS148" s="435"/>
      <c r="EKT148" s="434"/>
      <c r="EKU148" s="437"/>
      <c r="EKV148" s="438"/>
      <c r="EKW148" s="439"/>
      <c r="EKX148" s="460"/>
      <c r="EKY148" s="435"/>
      <c r="EKZ148" s="434"/>
      <c r="ELA148" s="437"/>
      <c r="ELB148" s="438"/>
      <c r="ELC148" s="439"/>
      <c r="ELD148" s="460"/>
      <c r="ELE148" s="435"/>
      <c r="ELF148" s="434"/>
      <c r="ELG148" s="437"/>
      <c r="ELH148" s="438"/>
      <c r="ELI148" s="439"/>
      <c r="ELJ148" s="460"/>
      <c r="ELK148" s="435"/>
      <c r="ELL148" s="434"/>
      <c r="ELM148" s="437"/>
      <c r="ELN148" s="438"/>
      <c r="ELO148" s="439"/>
      <c r="ELP148" s="460"/>
      <c r="ELQ148" s="435"/>
      <c r="ELR148" s="434"/>
      <c r="ELS148" s="437"/>
      <c r="ELT148" s="438"/>
      <c r="ELU148" s="439"/>
      <c r="ELV148" s="460"/>
      <c r="ELW148" s="435"/>
      <c r="ELX148" s="434"/>
      <c r="ELY148" s="437"/>
      <c r="ELZ148" s="438"/>
      <c r="EMA148" s="439"/>
      <c r="EMB148" s="460"/>
      <c r="EMC148" s="435"/>
      <c r="EMD148" s="434"/>
      <c r="EME148" s="437"/>
      <c r="EMF148" s="438"/>
      <c r="EMG148" s="439"/>
      <c r="EMH148" s="460"/>
      <c r="EMI148" s="435"/>
      <c r="EMJ148" s="434"/>
      <c r="EMK148" s="437"/>
      <c r="EML148" s="438"/>
      <c r="EMM148" s="439"/>
      <c r="EMN148" s="460"/>
      <c r="EMO148" s="435"/>
      <c r="EMP148" s="434"/>
      <c r="EMQ148" s="437"/>
      <c r="EMR148" s="438"/>
      <c r="EMS148" s="439"/>
      <c r="EMT148" s="460"/>
      <c r="EMU148" s="435"/>
      <c r="EMV148" s="434"/>
      <c r="EMW148" s="437"/>
      <c r="EMX148" s="438"/>
      <c r="EMY148" s="439"/>
      <c r="EMZ148" s="460"/>
      <c r="ENA148" s="435"/>
      <c r="ENB148" s="434"/>
      <c r="ENC148" s="437"/>
      <c r="END148" s="438"/>
      <c r="ENE148" s="439"/>
      <c r="ENF148" s="460"/>
      <c r="ENG148" s="435"/>
      <c r="ENH148" s="434"/>
      <c r="ENI148" s="437"/>
      <c r="ENJ148" s="438"/>
      <c r="ENK148" s="439"/>
      <c r="ENL148" s="460"/>
      <c r="ENM148" s="435"/>
      <c r="ENN148" s="434"/>
      <c r="ENO148" s="437"/>
      <c r="ENP148" s="438"/>
      <c r="ENQ148" s="439"/>
      <c r="ENR148" s="460"/>
      <c r="ENS148" s="435"/>
      <c r="ENT148" s="434"/>
      <c r="ENU148" s="437"/>
      <c r="ENV148" s="438"/>
      <c r="ENW148" s="439"/>
      <c r="ENX148" s="460"/>
      <c r="ENY148" s="435"/>
      <c r="ENZ148" s="434"/>
      <c r="EOA148" s="437"/>
      <c r="EOB148" s="438"/>
      <c r="EOC148" s="439"/>
      <c r="EOD148" s="460"/>
      <c r="EOE148" s="435"/>
      <c r="EOF148" s="434"/>
      <c r="EOG148" s="437"/>
      <c r="EOH148" s="438"/>
      <c r="EOI148" s="439"/>
      <c r="EOJ148" s="460"/>
      <c r="EOK148" s="435"/>
      <c r="EOL148" s="434"/>
      <c r="EOM148" s="437"/>
      <c r="EON148" s="438"/>
      <c r="EOO148" s="439"/>
      <c r="EOP148" s="460"/>
      <c r="EOQ148" s="435"/>
      <c r="EOR148" s="434"/>
      <c r="EOS148" s="437"/>
      <c r="EOT148" s="438"/>
      <c r="EOU148" s="439"/>
      <c r="EOV148" s="460"/>
      <c r="EOW148" s="435"/>
      <c r="EOX148" s="434"/>
      <c r="EOY148" s="437"/>
      <c r="EOZ148" s="438"/>
      <c r="EPA148" s="439"/>
      <c r="EPB148" s="460"/>
      <c r="EPC148" s="435"/>
      <c r="EPD148" s="434"/>
      <c r="EPE148" s="437"/>
      <c r="EPF148" s="438"/>
      <c r="EPG148" s="439"/>
      <c r="EPH148" s="460"/>
      <c r="EPI148" s="435"/>
      <c r="EPJ148" s="434"/>
      <c r="EPK148" s="437"/>
      <c r="EPL148" s="438"/>
      <c r="EPM148" s="439"/>
      <c r="EPN148" s="460"/>
      <c r="EPO148" s="435"/>
      <c r="EPP148" s="434"/>
      <c r="EPQ148" s="437"/>
      <c r="EPR148" s="438"/>
      <c r="EPS148" s="439"/>
      <c r="EPT148" s="460"/>
      <c r="EPU148" s="435"/>
      <c r="EPV148" s="434"/>
      <c r="EPW148" s="437"/>
      <c r="EPX148" s="438"/>
      <c r="EPY148" s="439"/>
      <c r="EPZ148" s="460"/>
      <c r="EQA148" s="435"/>
      <c r="EQB148" s="434"/>
      <c r="EQC148" s="437"/>
      <c r="EQD148" s="438"/>
      <c r="EQE148" s="439"/>
      <c r="EQF148" s="460"/>
      <c r="EQG148" s="435"/>
      <c r="EQH148" s="434"/>
      <c r="EQI148" s="437"/>
      <c r="EQJ148" s="438"/>
      <c r="EQK148" s="439"/>
      <c r="EQL148" s="460"/>
      <c r="EQM148" s="435"/>
      <c r="EQN148" s="434"/>
      <c r="EQO148" s="437"/>
      <c r="EQP148" s="438"/>
      <c r="EQQ148" s="439"/>
      <c r="EQR148" s="460"/>
      <c r="EQS148" s="435"/>
      <c r="EQT148" s="434"/>
      <c r="EQU148" s="437"/>
      <c r="EQV148" s="438"/>
      <c r="EQW148" s="439"/>
      <c r="EQX148" s="460"/>
      <c r="EQY148" s="435"/>
      <c r="EQZ148" s="434"/>
      <c r="ERA148" s="437"/>
      <c r="ERB148" s="438"/>
      <c r="ERC148" s="439"/>
      <c r="ERD148" s="460"/>
      <c r="ERE148" s="435"/>
      <c r="ERF148" s="434"/>
      <c r="ERG148" s="437"/>
      <c r="ERH148" s="438"/>
      <c r="ERI148" s="439"/>
      <c r="ERJ148" s="460"/>
      <c r="ERK148" s="435"/>
      <c r="ERL148" s="434"/>
      <c r="ERM148" s="437"/>
      <c r="ERN148" s="438"/>
      <c r="ERO148" s="439"/>
      <c r="ERP148" s="460"/>
      <c r="ERQ148" s="435"/>
      <c r="ERR148" s="434"/>
      <c r="ERS148" s="437"/>
      <c r="ERT148" s="438"/>
      <c r="ERU148" s="439"/>
      <c r="ERV148" s="460"/>
      <c r="ERW148" s="435"/>
      <c r="ERX148" s="434"/>
      <c r="ERY148" s="437"/>
      <c r="ERZ148" s="438"/>
      <c r="ESA148" s="439"/>
      <c r="ESB148" s="460"/>
      <c r="ESC148" s="435"/>
      <c r="ESD148" s="434"/>
      <c r="ESE148" s="437"/>
      <c r="ESF148" s="438"/>
      <c r="ESG148" s="439"/>
      <c r="ESH148" s="460"/>
      <c r="ESI148" s="435"/>
      <c r="ESJ148" s="434"/>
      <c r="ESK148" s="437"/>
      <c r="ESL148" s="438"/>
      <c r="ESM148" s="439"/>
      <c r="ESN148" s="460"/>
      <c r="ESO148" s="435"/>
      <c r="ESP148" s="434"/>
      <c r="ESQ148" s="437"/>
      <c r="ESR148" s="438"/>
      <c r="ESS148" s="439"/>
      <c r="EST148" s="460"/>
      <c r="ESU148" s="435"/>
      <c r="ESV148" s="434"/>
      <c r="ESW148" s="437"/>
      <c r="ESX148" s="438"/>
      <c r="ESY148" s="439"/>
      <c r="ESZ148" s="460"/>
      <c r="ETA148" s="435"/>
      <c r="ETB148" s="434"/>
      <c r="ETC148" s="437"/>
      <c r="ETD148" s="438"/>
      <c r="ETE148" s="439"/>
      <c r="ETF148" s="460"/>
      <c r="ETG148" s="435"/>
      <c r="ETH148" s="434"/>
      <c r="ETI148" s="437"/>
      <c r="ETJ148" s="438"/>
      <c r="ETK148" s="439"/>
      <c r="ETL148" s="460"/>
      <c r="ETM148" s="435"/>
      <c r="ETN148" s="434"/>
      <c r="ETO148" s="437"/>
      <c r="ETP148" s="438"/>
      <c r="ETQ148" s="439"/>
      <c r="ETR148" s="460"/>
      <c r="ETS148" s="435"/>
      <c r="ETT148" s="434"/>
      <c r="ETU148" s="437"/>
      <c r="ETV148" s="438"/>
      <c r="ETW148" s="439"/>
      <c r="ETX148" s="460"/>
      <c r="ETY148" s="435"/>
      <c r="ETZ148" s="434"/>
      <c r="EUA148" s="437"/>
      <c r="EUB148" s="438"/>
      <c r="EUC148" s="439"/>
      <c r="EUD148" s="460"/>
      <c r="EUE148" s="435"/>
      <c r="EUF148" s="434"/>
      <c r="EUG148" s="437"/>
      <c r="EUH148" s="438"/>
      <c r="EUI148" s="439"/>
      <c r="EUJ148" s="460"/>
      <c r="EUK148" s="435"/>
      <c r="EUL148" s="434"/>
      <c r="EUM148" s="437"/>
      <c r="EUN148" s="438"/>
      <c r="EUO148" s="439"/>
      <c r="EUP148" s="460"/>
      <c r="EUQ148" s="435"/>
      <c r="EUR148" s="434"/>
      <c r="EUS148" s="437"/>
      <c r="EUT148" s="438"/>
      <c r="EUU148" s="439"/>
      <c r="EUV148" s="460"/>
      <c r="EUW148" s="435"/>
      <c r="EUX148" s="434"/>
      <c r="EUY148" s="437"/>
      <c r="EUZ148" s="438"/>
      <c r="EVA148" s="439"/>
      <c r="EVB148" s="460"/>
      <c r="EVC148" s="435"/>
      <c r="EVD148" s="434"/>
      <c r="EVE148" s="437"/>
      <c r="EVF148" s="438"/>
      <c r="EVG148" s="439"/>
      <c r="EVH148" s="460"/>
      <c r="EVI148" s="435"/>
      <c r="EVJ148" s="434"/>
      <c r="EVK148" s="437"/>
      <c r="EVL148" s="438"/>
      <c r="EVM148" s="439"/>
      <c r="EVN148" s="460"/>
      <c r="EVO148" s="435"/>
      <c r="EVP148" s="434"/>
      <c r="EVQ148" s="437"/>
      <c r="EVR148" s="438"/>
      <c r="EVS148" s="439"/>
      <c r="EVT148" s="460"/>
      <c r="EVU148" s="435"/>
      <c r="EVV148" s="434"/>
      <c r="EVW148" s="437"/>
      <c r="EVX148" s="438"/>
      <c r="EVY148" s="439"/>
      <c r="EVZ148" s="460"/>
      <c r="EWA148" s="435"/>
      <c r="EWB148" s="434"/>
      <c r="EWC148" s="437"/>
      <c r="EWD148" s="438"/>
      <c r="EWE148" s="439"/>
      <c r="EWF148" s="460"/>
      <c r="EWG148" s="435"/>
      <c r="EWH148" s="434"/>
      <c r="EWI148" s="437"/>
      <c r="EWJ148" s="438"/>
      <c r="EWK148" s="439"/>
      <c r="EWL148" s="460"/>
      <c r="EWM148" s="435"/>
      <c r="EWN148" s="434"/>
      <c r="EWO148" s="437"/>
      <c r="EWP148" s="438"/>
      <c r="EWQ148" s="439"/>
      <c r="EWR148" s="460"/>
      <c r="EWS148" s="435"/>
      <c r="EWT148" s="434"/>
      <c r="EWU148" s="437"/>
      <c r="EWV148" s="438"/>
      <c r="EWW148" s="439"/>
      <c r="EWX148" s="460"/>
      <c r="EWY148" s="435"/>
      <c r="EWZ148" s="434"/>
      <c r="EXA148" s="437"/>
      <c r="EXB148" s="438"/>
      <c r="EXC148" s="439"/>
      <c r="EXD148" s="460"/>
      <c r="EXE148" s="435"/>
      <c r="EXF148" s="434"/>
      <c r="EXG148" s="437"/>
      <c r="EXH148" s="438"/>
      <c r="EXI148" s="439"/>
      <c r="EXJ148" s="460"/>
      <c r="EXK148" s="435"/>
      <c r="EXL148" s="434"/>
      <c r="EXM148" s="437"/>
      <c r="EXN148" s="438"/>
      <c r="EXO148" s="439"/>
      <c r="EXP148" s="460"/>
      <c r="EXQ148" s="435"/>
      <c r="EXR148" s="434"/>
      <c r="EXS148" s="437"/>
      <c r="EXT148" s="438"/>
      <c r="EXU148" s="439"/>
      <c r="EXV148" s="460"/>
      <c r="EXW148" s="435"/>
      <c r="EXX148" s="434"/>
      <c r="EXY148" s="437"/>
      <c r="EXZ148" s="438"/>
      <c r="EYA148" s="439"/>
      <c r="EYB148" s="460"/>
      <c r="EYC148" s="435"/>
      <c r="EYD148" s="434"/>
      <c r="EYE148" s="437"/>
      <c r="EYF148" s="438"/>
      <c r="EYG148" s="439"/>
      <c r="EYH148" s="460"/>
      <c r="EYI148" s="435"/>
      <c r="EYJ148" s="434"/>
      <c r="EYK148" s="437"/>
      <c r="EYL148" s="438"/>
      <c r="EYM148" s="439"/>
      <c r="EYN148" s="460"/>
      <c r="EYO148" s="435"/>
      <c r="EYP148" s="434"/>
      <c r="EYQ148" s="437"/>
      <c r="EYR148" s="438"/>
      <c r="EYS148" s="439"/>
      <c r="EYT148" s="460"/>
      <c r="EYU148" s="435"/>
      <c r="EYV148" s="434"/>
      <c r="EYW148" s="437"/>
      <c r="EYX148" s="438"/>
      <c r="EYY148" s="439"/>
      <c r="EYZ148" s="460"/>
      <c r="EZA148" s="435"/>
      <c r="EZB148" s="434"/>
      <c r="EZC148" s="437"/>
      <c r="EZD148" s="438"/>
      <c r="EZE148" s="439"/>
      <c r="EZF148" s="460"/>
      <c r="EZG148" s="435"/>
      <c r="EZH148" s="434"/>
      <c r="EZI148" s="437"/>
      <c r="EZJ148" s="438"/>
      <c r="EZK148" s="439"/>
      <c r="EZL148" s="460"/>
      <c r="EZM148" s="435"/>
      <c r="EZN148" s="434"/>
      <c r="EZO148" s="437"/>
      <c r="EZP148" s="438"/>
      <c r="EZQ148" s="439"/>
      <c r="EZR148" s="460"/>
      <c r="EZS148" s="435"/>
      <c r="EZT148" s="434"/>
      <c r="EZU148" s="437"/>
      <c r="EZV148" s="438"/>
      <c r="EZW148" s="439"/>
      <c r="EZX148" s="460"/>
      <c r="EZY148" s="435"/>
      <c r="EZZ148" s="434"/>
      <c r="FAA148" s="437"/>
      <c r="FAB148" s="438"/>
      <c r="FAC148" s="439"/>
      <c r="FAD148" s="460"/>
      <c r="FAE148" s="435"/>
      <c r="FAF148" s="434"/>
      <c r="FAG148" s="437"/>
      <c r="FAH148" s="438"/>
      <c r="FAI148" s="439"/>
      <c r="FAJ148" s="460"/>
      <c r="FAK148" s="435"/>
      <c r="FAL148" s="434"/>
      <c r="FAM148" s="437"/>
      <c r="FAN148" s="438"/>
      <c r="FAO148" s="439"/>
      <c r="FAP148" s="460"/>
      <c r="FAQ148" s="435"/>
      <c r="FAR148" s="434"/>
      <c r="FAS148" s="437"/>
      <c r="FAT148" s="438"/>
      <c r="FAU148" s="439"/>
      <c r="FAV148" s="460"/>
      <c r="FAW148" s="435"/>
      <c r="FAX148" s="434"/>
      <c r="FAY148" s="437"/>
      <c r="FAZ148" s="438"/>
      <c r="FBA148" s="439"/>
      <c r="FBB148" s="460"/>
      <c r="FBC148" s="435"/>
      <c r="FBD148" s="434"/>
      <c r="FBE148" s="437"/>
      <c r="FBF148" s="438"/>
      <c r="FBG148" s="439"/>
      <c r="FBH148" s="460"/>
      <c r="FBI148" s="435"/>
      <c r="FBJ148" s="434"/>
      <c r="FBK148" s="437"/>
      <c r="FBL148" s="438"/>
      <c r="FBM148" s="439"/>
      <c r="FBN148" s="460"/>
      <c r="FBO148" s="435"/>
      <c r="FBP148" s="434"/>
      <c r="FBQ148" s="437"/>
      <c r="FBR148" s="438"/>
      <c r="FBS148" s="439"/>
      <c r="FBT148" s="460"/>
      <c r="FBU148" s="435"/>
      <c r="FBV148" s="434"/>
      <c r="FBW148" s="437"/>
      <c r="FBX148" s="438"/>
      <c r="FBY148" s="439"/>
      <c r="FBZ148" s="460"/>
      <c r="FCA148" s="435"/>
      <c r="FCB148" s="434"/>
      <c r="FCC148" s="437"/>
      <c r="FCD148" s="438"/>
      <c r="FCE148" s="439"/>
      <c r="FCF148" s="460"/>
      <c r="FCG148" s="435"/>
      <c r="FCH148" s="434"/>
      <c r="FCI148" s="437"/>
      <c r="FCJ148" s="438"/>
      <c r="FCK148" s="439"/>
      <c r="FCL148" s="460"/>
      <c r="FCM148" s="435"/>
      <c r="FCN148" s="434"/>
      <c r="FCO148" s="437"/>
      <c r="FCP148" s="438"/>
      <c r="FCQ148" s="439"/>
      <c r="FCR148" s="460"/>
      <c r="FCS148" s="435"/>
      <c r="FCT148" s="434"/>
      <c r="FCU148" s="437"/>
      <c r="FCV148" s="438"/>
      <c r="FCW148" s="439"/>
      <c r="FCX148" s="460"/>
      <c r="FCY148" s="435"/>
      <c r="FCZ148" s="434"/>
      <c r="FDA148" s="437"/>
      <c r="FDB148" s="438"/>
      <c r="FDC148" s="439"/>
      <c r="FDD148" s="460"/>
      <c r="FDE148" s="435"/>
      <c r="FDF148" s="434"/>
      <c r="FDG148" s="437"/>
      <c r="FDH148" s="438"/>
      <c r="FDI148" s="439"/>
      <c r="FDJ148" s="460"/>
      <c r="FDK148" s="435"/>
      <c r="FDL148" s="434"/>
      <c r="FDM148" s="437"/>
      <c r="FDN148" s="438"/>
      <c r="FDO148" s="439"/>
      <c r="FDP148" s="460"/>
      <c r="FDQ148" s="435"/>
      <c r="FDR148" s="434"/>
      <c r="FDS148" s="437"/>
      <c r="FDT148" s="438"/>
      <c r="FDU148" s="439"/>
      <c r="FDV148" s="460"/>
      <c r="FDW148" s="435"/>
      <c r="FDX148" s="434"/>
      <c r="FDY148" s="437"/>
      <c r="FDZ148" s="438"/>
      <c r="FEA148" s="439"/>
      <c r="FEB148" s="460"/>
      <c r="FEC148" s="435"/>
      <c r="FED148" s="434"/>
      <c r="FEE148" s="437"/>
      <c r="FEF148" s="438"/>
      <c r="FEG148" s="439"/>
      <c r="FEH148" s="460"/>
      <c r="FEI148" s="435"/>
      <c r="FEJ148" s="434"/>
      <c r="FEK148" s="437"/>
      <c r="FEL148" s="438"/>
      <c r="FEM148" s="439"/>
      <c r="FEN148" s="460"/>
      <c r="FEO148" s="435"/>
      <c r="FEP148" s="434"/>
      <c r="FEQ148" s="437"/>
      <c r="FER148" s="438"/>
      <c r="FES148" s="439"/>
      <c r="FET148" s="460"/>
      <c r="FEU148" s="435"/>
      <c r="FEV148" s="434"/>
      <c r="FEW148" s="437"/>
      <c r="FEX148" s="438"/>
      <c r="FEY148" s="439"/>
      <c r="FEZ148" s="460"/>
      <c r="FFA148" s="435"/>
      <c r="FFB148" s="434"/>
      <c r="FFC148" s="437"/>
      <c r="FFD148" s="438"/>
      <c r="FFE148" s="439"/>
      <c r="FFF148" s="460"/>
      <c r="FFG148" s="435"/>
      <c r="FFH148" s="434"/>
      <c r="FFI148" s="437"/>
      <c r="FFJ148" s="438"/>
      <c r="FFK148" s="439"/>
      <c r="FFL148" s="460"/>
      <c r="FFM148" s="435"/>
      <c r="FFN148" s="434"/>
      <c r="FFO148" s="437"/>
      <c r="FFP148" s="438"/>
      <c r="FFQ148" s="439"/>
      <c r="FFR148" s="460"/>
      <c r="FFS148" s="435"/>
      <c r="FFT148" s="434"/>
      <c r="FFU148" s="437"/>
      <c r="FFV148" s="438"/>
      <c r="FFW148" s="439"/>
      <c r="FFX148" s="460"/>
      <c r="FFY148" s="435"/>
      <c r="FFZ148" s="434"/>
      <c r="FGA148" s="437"/>
      <c r="FGB148" s="438"/>
      <c r="FGC148" s="439"/>
      <c r="FGD148" s="460"/>
      <c r="FGE148" s="435"/>
      <c r="FGF148" s="434"/>
      <c r="FGG148" s="437"/>
      <c r="FGH148" s="438"/>
      <c r="FGI148" s="439"/>
      <c r="FGJ148" s="460"/>
      <c r="FGK148" s="435"/>
      <c r="FGL148" s="434"/>
      <c r="FGM148" s="437"/>
      <c r="FGN148" s="438"/>
      <c r="FGO148" s="439"/>
      <c r="FGP148" s="460"/>
      <c r="FGQ148" s="435"/>
      <c r="FGR148" s="434"/>
      <c r="FGS148" s="437"/>
      <c r="FGT148" s="438"/>
      <c r="FGU148" s="439"/>
      <c r="FGV148" s="460"/>
      <c r="FGW148" s="435"/>
      <c r="FGX148" s="434"/>
      <c r="FGY148" s="437"/>
      <c r="FGZ148" s="438"/>
      <c r="FHA148" s="439"/>
      <c r="FHB148" s="460"/>
      <c r="FHC148" s="435"/>
      <c r="FHD148" s="434"/>
      <c r="FHE148" s="437"/>
      <c r="FHF148" s="438"/>
      <c r="FHG148" s="439"/>
      <c r="FHH148" s="460"/>
      <c r="FHI148" s="435"/>
      <c r="FHJ148" s="434"/>
      <c r="FHK148" s="437"/>
      <c r="FHL148" s="438"/>
      <c r="FHM148" s="439"/>
      <c r="FHN148" s="460"/>
      <c r="FHO148" s="435"/>
      <c r="FHP148" s="434"/>
      <c r="FHQ148" s="437"/>
      <c r="FHR148" s="438"/>
      <c r="FHS148" s="439"/>
      <c r="FHT148" s="460"/>
      <c r="FHU148" s="435"/>
      <c r="FHV148" s="434"/>
      <c r="FHW148" s="437"/>
      <c r="FHX148" s="438"/>
      <c r="FHY148" s="439"/>
      <c r="FHZ148" s="460"/>
      <c r="FIA148" s="435"/>
      <c r="FIB148" s="434"/>
      <c r="FIC148" s="437"/>
      <c r="FID148" s="438"/>
      <c r="FIE148" s="439"/>
      <c r="FIF148" s="460"/>
      <c r="FIG148" s="435"/>
      <c r="FIH148" s="434"/>
      <c r="FII148" s="437"/>
      <c r="FIJ148" s="438"/>
      <c r="FIK148" s="439"/>
      <c r="FIL148" s="460"/>
      <c r="FIM148" s="435"/>
      <c r="FIN148" s="434"/>
      <c r="FIO148" s="437"/>
      <c r="FIP148" s="438"/>
      <c r="FIQ148" s="439"/>
      <c r="FIR148" s="460"/>
      <c r="FIS148" s="435"/>
      <c r="FIT148" s="434"/>
      <c r="FIU148" s="437"/>
      <c r="FIV148" s="438"/>
      <c r="FIW148" s="439"/>
      <c r="FIX148" s="460"/>
      <c r="FIY148" s="435"/>
      <c r="FIZ148" s="434"/>
      <c r="FJA148" s="437"/>
      <c r="FJB148" s="438"/>
      <c r="FJC148" s="439"/>
      <c r="FJD148" s="460"/>
      <c r="FJE148" s="435"/>
      <c r="FJF148" s="434"/>
      <c r="FJG148" s="437"/>
      <c r="FJH148" s="438"/>
      <c r="FJI148" s="439"/>
      <c r="FJJ148" s="460"/>
      <c r="FJK148" s="435"/>
      <c r="FJL148" s="434"/>
      <c r="FJM148" s="437"/>
      <c r="FJN148" s="438"/>
      <c r="FJO148" s="439"/>
      <c r="FJP148" s="460"/>
      <c r="FJQ148" s="435"/>
      <c r="FJR148" s="434"/>
      <c r="FJS148" s="437"/>
      <c r="FJT148" s="438"/>
      <c r="FJU148" s="439"/>
      <c r="FJV148" s="460"/>
      <c r="FJW148" s="435"/>
      <c r="FJX148" s="434"/>
      <c r="FJY148" s="437"/>
      <c r="FJZ148" s="438"/>
      <c r="FKA148" s="439"/>
      <c r="FKB148" s="460"/>
      <c r="FKC148" s="435"/>
      <c r="FKD148" s="434"/>
      <c r="FKE148" s="437"/>
      <c r="FKF148" s="438"/>
      <c r="FKG148" s="439"/>
      <c r="FKH148" s="460"/>
      <c r="FKI148" s="435"/>
      <c r="FKJ148" s="434"/>
      <c r="FKK148" s="437"/>
      <c r="FKL148" s="438"/>
      <c r="FKM148" s="439"/>
      <c r="FKN148" s="460"/>
      <c r="FKO148" s="435"/>
      <c r="FKP148" s="434"/>
      <c r="FKQ148" s="437"/>
      <c r="FKR148" s="438"/>
      <c r="FKS148" s="439"/>
      <c r="FKT148" s="460"/>
      <c r="FKU148" s="435"/>
      <c r="FKV148" s="434"/>
      <c r="FKW148" s="437"/>
      <c r="FKX148" s="438"/>
      <c r="FKY148" s="439"/>
      <c r="FKZ148" s="460"/>
      <c r="FLA148" s="435"/>
      <c r="FLB148" s="434"/>
      <c r="FLC148" s="437"/>
      <c r="FLD148" s="438"/>
      <c r="FLE148" s="439"/>
      <c r="FLF148" s="460"/>
      <c r="FLG148" s="435"/>
      <c r="FLH148" s="434"/>
      <c r="FLI148" s="437"/>
      <c r="FLJ148" s="438"/>
      <c r="FLK148" s="439"/>
      <c r="FLL148" s="460"/>
      <c r="FLM148" s="435"/>
      <c r="FLN148" s="434"/>
      <c r="FLO148" s="437"/>
      <c r="FLP148" s="438"/>
      <c r="FLQ148" s="439"/>
      <c r="FLR148" s="460"/>
      <c r="FLS148" s="435"/>
      <c r="FLT148" s="434"/>
      <c r="FLU148" s="437"/>
      <c r="FLV148" s="438"/>
      <c r="FLW148" s="439"/>
      <c r="FLX148" s="460"/>
      <c r="FLY148" s="435"/>
      <c r="FLZ148" s="434"/>
      <c r="FMA148" s="437"/>
      <c r="FMB148" s="438"/>
      <c r="FMC148" s="439"/>
      <c r="FMD148" s="460"/>
      <c r="FME148" s="435"/>
      <c r="FMF148" s="434"/>
      <c r="FMG148" s="437"/>
      <c r="FMH148" s="438"/>
      <c r="FMI148" s="439"/>
      <c r="FMJ148" s="460"/>
      <c r="FMK148" s="435"/>
      <c r="FML148" s="434"/>
      <c r="FMM148" s="437"/>
      <c r="FMN148" s="438"/>
      <c r="FMO148" s="439"/>
      <c r="FMP148" s="460"/>
      <c r="FMQ148" s="435"/>
      <c r="FMR148" s="434"/>
      <c r="FMS148" s="437"/>
      <c r="FMT148" s="438"/>
      <c r="FMU148" s="439"/>
      <c r="FMV148" s="460"/>
      <c r="FMW148" s="435"/>
      <c r="FMX148" s="434"/>
      <c r="FMY148" s="437"/>
      <c r="FMZ148" s="438"/>
      <c r="FNA148" s="439"/>
      <c r="FNB148" s="460"/>
      <c r="FNC148" s="435"/>
      <c r="FND148" s="434"/>
      <c r="FNE148" s="437"/>
      <c r="FNF148" s="438"/>
      <c r="FNG148" s="439"/>
      <c r="FNH148" s="460"/>
      <c r="FNI148" s="435"/>
      <c r="FNJ148" s="434"/>
      <c r="FNK148" s="437"/>
      <c r="FNL148" s="438"/>
      <c r="FNM148" s="439"/>
      <c r="FNN148" s="460"/>
      <c r="FNO148" s="435"/>
      <c r="FNP148" s="434"/>
      <c r="FNQ148" s="437"/>
      <c r="FNR148" s="438"/>
      <c r="FNS148" s="439"/>
      <c r="FNT148" s="460"/>
      <c r="FNU148" s="435"/>
      <c r="FNV148" s="434"/>
      <c r="FNW148" s="437"/>
      <c r="FNX148" s="438"/>
      <c r="FNY148" s="439"/>
      <c r="FNZ148" s="460"/>
      <c r="FOA148" s="435"/>
      <c r="FOB148" s="434"/>
      <c r="FOC148" s="437"/>
      <c r="FOD148" s="438"/>
      <c r="FOE148" s="439"/>
      <c r="FOF148" s="460"/>
      <c r="FOG148" s="435"/>
      <c r="FOH148" s="434"/>
      <c r="FOI148" s="437"/>
      <c r="FOJ148" s="438"/>
      <c r="FOK148" s="439"/>
      <c r="FOL148" s="460"/>
      <c r="FOM148" s="435"/>
      <c r="FON148" s="434"/>
      <c r="FOO148" s="437"/>
      <c r="FOP148" s="438"/>
      <c r="FOQ148" s="439"/>
      <c r="FOR148" s="460"/>
      <c r="FOS148" s="435"/>
      <c r="FOT148" s="434"/>
      <c r="FOU148" s="437"/>
      <c r="FOV148" s="438"/>
      <c r="FOW148" s="439"/>
      <c r="FOX148" s="460"/>
      <c r="FOY148" s="435"/>
      <c r="FOZ148" s="434"/>
      <c r="FPA148" s="437"/>
      <c r="FPB148" s="438"/>
      <c r="FPC148" s="439"/>
      <c r="FPD148" s="460"/>
      <c r="FPE148" s="435"/>
      <c r="FPF148" s="434"/>
      <c r="FPG148" s="437"/>
      <c r="FPH148" s="438"/>
      <c r="FPI148" s="439"/>
      <c r="FPJ148" s="460"/>
      <c r="FPK148" s="435"/>
      <c r="FPL148" s="434"/>
      <c r="FPM148" s="437"/>
      <c r="FPN148" s="438"/>
      <c r="FPO148" s="439"/>
      <c r="FPP148" s="460"/>
      <c r="FPQ148" s="435"/>
      <c r="FPR148" s="434"/>
      <c r="FPS148" s="437"/>
      <c r="FPT148" s="438"/>
      <c r="FPU148" s="439"/>
      <c r="FPV148" s="460"/>
      <c r="FPW148" s="435"/>
      <c r="FPX148" s="434"/>
      <c r="FPY148" s="437"/>
      <c r="FPZ148" s="438"/>
      <c r="FQA148" s="439"/>
      <c r="FQB148" s="460"/>
      <c r="FQC148" s="435"/>
      <c r="FQD148" s="434"/>
      <c r="FQE148" s="437"/>
      <c r="FQF148" s="438"/>
      <c r="FQG148" s="439"/>
      <c r="FQH148" s="460"/>
      <c r="FQI148" s="435"/>
      <c r="FQJ148" s="434"/>
      <c r="FQK148" s="437"/>
      <c r="FQL148" s="438"/>
      <c r="FQM148" s="439"/>
      <c r="FQN148" s="460"/>
      <c r="FQO148" s="435"/>
      <c r="FQP148" s="434"/>
      <c r="FQQ148" s="437"/>
      <c r="FQR148" s="438"/>
      <c r="FQS148" s="439"/>
      <c r="FQT148" s="460"/>
      <c r="FQU148" s="435"/>
      <c r="FQV148" s="434"/>
      <c r="FQW148" s="437"/>
      <c r="FQX148" s="438"/>
      <c r="FQY148" s="439"/>
      <c r="FQZ148" s="460"/>
      <c r="FRA148" s="435"/>
      <c r="FRB148" s="434"/>
      <c r="FRC148" s="437"/>
      <c r="FRD148" s="438"/>
      <c r="FRE148" s="439"/>
      <c r="FRF148" s="460"/>
      <c r="FRG148" s="435"/>
      <c r="FRH148" s="434"/>
      <c r="FRI148" s="437"/>
      <c r="FRJ148" s="438"/>
      <c r="FRK148" s="439"/>
      <c r="FRL148" s="460"/>
      <c r="FRM148" s="435"/>
      <c r="FRN148" s="434"/>
      <c r="FRO148" s="437"/>
      <c r="FRP148" s="438"/>
      <c r="FRQ148" s="439"/>
      <c r="FRR148" s="460"/>
      <c r="FRS148" s="435"/>
      <c r="FRT148" s="434"/>
      <c r="FRU148" s="437"/>
      <c r="FRV148" s="438"/>
      <c r="FRW148" s="439"/>
      <c r="FRX148" s="460"/>
      <c r="FRY148" s="435"/>
      <c r="FRZ148" s="434"/>
      <c r="FSA148" s="437"/>
      <c r="FSB148" s="438"/>
      <c r="FSC148" s="439"/>
      <c r="FSD148" s="460"/>
      <c r="FSE148" s="435"/>
      <c r="FSF148" s="434"/>
      <c r="FSG148" s="437"/>
      <c r="FSH148" s="438"/>
      <c r="FSI148" s="439"/>
      <c r="FSJ148" s="460"/>
      <c r="FSK148" s="435"/>
      <c r="FSL148" s="434"/>
      <c r="FSM148" s="437"/>
      <c r="FSN148" s="438"/>
      <c r="FSO148" s="439"/>
      <c r="FSP148" s="460"/>
      <c r="FSQ148" s="435"/>
      <c r="FSR148" s="434"/>
      <c r="FSS148" s="437"/>
      <c r="FST148" s="438"/>
      <c r="FSU148" s="439"/>
      <c r="FSV148" s="460"/>
      <c r="FSW148" s="435"/>
      <c r="FSX148" s="434"/>
      <c r="FSY148" s="437"/>
      <c r="FSZ148" s="438"/>
      <c r="FTA148" s="439"/>
      <c r="FTB148" s="460"/>
      <c r="FTC148" s="435"/>
      <c r="FTD148" s="434"/>
      <c r="FTE148" s="437"/>
      <c r="FTF148" s="438"/>
      <c r="FTG148" s="439"/>
      <c r="FTH148" s="460"/>
      <c r="FTI148" s="435"/>
      <c r="FTJ148" s="434"/>
      <c r="FTK148" s="437"/>
      <c r="FTL148" s="438"/>
      <c r="FTM148" s="439"/>
      <c r="FTN148" s="460"/>
      <c r="FTO148" s="435"/>
      <c r="FTP148" s="434"/>
      <c r="FTQ148" s="437"/>
      <c r="FTR148" s="438"/>
      <c r="FTS148" s="439"/>
      <c r="FTT148" s="460"/>
      <c r="FTU148" s="435"/>
      <c r="FTV148" s="434"/>
      <c r="FTW148" s="437"/>
      <c r="FTX148" s="438"/>
      <c r="FTY148" s="439"/>
      <c r="FTZ148" s="460"/>
      <c r="FUA148" s="435"/>
      <c r="FUB148" s="434"/>
      <c r="FUC148" s="437"/>
      <c r="FUD148" s="438"/>
      <c r="FUE148" s="439"/>
      <c r="FUF148" s="460"/>
      <c r="FUG148" s="435"/>
      <c r="FUH148" s="434"/>
      <c r="FUI148" s="437"/>
      <c r="FUJ148" s="438"/>
      <c r="FUK148" s="439"/>
      <c r="FUL148" s="460"/>
      <c r="FUM148" s="435"/>
      <c r="FUN148" s="434"/>
      <c r="FUO148" s="437"/>
      <c r="FUP148" s="438"/>
      <c r="FUQ148" s="439"/>
      <c r="FUR148" s="460"/>
      <c r="FUS148" s="435"/>
      <c r="FUT148" s="434"/>
      <c r="FUU148" s="437"/>
      <c r="FUV148" s="438"/>
      <c r="FUW148" s="439"/>
      <c r="FUX148" s="460"/>
      <c r="FUY148" s="435"/>
      <c r="FUZ148" s="434"/>
      <c r="FVA148" s="437"/>
      <c r="FVB148" s="438"/>
      <c r="FVC148" s="439"/>
      <c r="FVD148" s="460"/>
      <c r="FVE148" s="435"/>
      <c r="FVF148" s="434"/>
      <c r="FVG148" s="437"/>
      <c r="FVH148" s="438"/>
      <c r="FVI148" s="439"/>
      <c r="FVJ148" s="460"/>
      <c r="FVK148" s="435"/>
      <c r="FVL148" s="434"/>
      <c r="FVM148" s="437"/>
      <c r="FVN148" s="438"/>
      <c r="FVO148" s="439"/>
      <c r="FVP148" s="460"/>
      <c r="FVQ148" s="435"/>
      <c r="FVR148" s="434"/>
      <c r="FVS148" s="437"/>
      <c r="FVT148" s="438"/>
      <c r="FVU148" s="439"/>
      <c r="FVV148" s="460"/>
      <c r="FVW148" s="435"/>
      <c r="FVX148" s="434"/>
      <c r="FVY148" s="437"/>
      <c r="FVZ148" s="438"/>
      <c r="FWA148" s="439"/>
      <c r="FWB148" s="460"/>
      <c r="FWC148" s="435"/>
      <c r="FWD148" s="434"/>
      <c r="FWE148" s="437"/>
      <c r="FWF148" s="438"/>
      <c r="FWG148" s="439"/>
      <c r="FWH148" s="460"/>
      <c r="FWI148" s="435"/>
      <c r="FWJ148" s="434"/>
      <c r="FWK148" s="437"/>
      <c r="FWL148" s="438"/>
      <c r="FWM148" s="439"/>
      <c r="FWN148" s="460"/>
      <c r="FWO148" s="435"/>
      <c r="FWP148" s="434"/>
      <c r="FWQ148" s="437"/>
      <c r="FWR148" s="438"/>
      <c r="FWS148" s="439"/>
      <c r="FWT148" s="460"/>
      <c r="FWU148" s="435"/>
      <c r="FWV148" s="434"/>
      <c r="FWW148" s="437"/>
      <c r="FWX148" s="438"/>
      <c r="FWY148" s="439"/>
      <c r="FWZ148" s="460"/>
      <c r="FXA148" s="435"/>
      <c r="FXB148" s="434"/>
      <c r="FXC148" s="437"/>
      <c r="FXD148" s="438"/>
      <c r="FXE148" s="439"/>
      <c r="FXF148" s="460"/>
      <c r="FXG148" s="435"/>
      <c r="FXH148" s="434"/>
      <c r="FXI148" s="437"/>
      <c r="FXJ148" s="438"/>
      <c r="FXK148" s="439"/>
      <c r="FXL148" s="460"/>
      <c r="FXM148" s="435"/>
      <c r="FXN148" s="434"/>
      <c r="FXO148" s="437"/>
      <c r="FXP148" s="438"/>
      <c r="FXQ148" s="439"/>
      <c r="FXR148" s="460"/>
      <c r="FXS148" s="435"/>
      <c r="FXT148" s="434"/>
      <c r="FXU148" s="437"/>
      <c r="FXV148" s="438"/>
      <c r="FXW148" s="439"/>
      <c r="FXX148" s="460"/>
      <c r="FXY148" s="435"/>
      <c r="FXZ148" s="434"/>
      <c r="FYA148" s="437"/>
      <c r="FYB148" s="438"/>
      <c r="FYC148" s="439"/>
      <c r="FYD148" s="460"/>
      <c r="FYE148" s="435"/>
      <c r="FYF148" s="434"/>
      <c r="FYG148" s="437"/>
      <c r="FYH148" s="438"/>
      <c r="FYI148" s="439"/>
      <c r="FYJ148" s="460"/>
      <c r="FYK148" s="435"/>
      <c r="FYL148" s="434"/>
      <c r="FYM148" s="437"/>
      <c r="FYN148" s="438"/>
      <c r="FYO148" s="439"/>
      <c r="FYP148" s="460"/>
      <c r="FYQ148" s="435"/>
      <c r="FYR148" s="434"/>
      <c r="FYS148" s="437"/>
      <c r="FYT148" s="438"/>
      <c r="FYU148" s="439"/>
      <c r="FYV148" s="460"/>
      <c r="FYW148" s="435"/>
      <c r="FYX148" s="434"/>
      <c r="FYY148" s="437"/>
      <c r="FYZ148" s="438"/>
      <c r="FZA148" s="439"/>
      <c r="FZB148" s="460"/>
      <c r="FZC148" s="435"/>
      <c r="FZD148" s="434"/>
      <c r="FZE148" s="437"/>
      <c r="FZF148" s="438"/>
      <c r="FZG148" s="439"/>
      <c r="FZH148" s="460"/>
      <c r="FZI148" s="435"/>
      <c r="FZJ148" s="434"/>
      <c r="FZK148" s="437"/>
      <c r="FZL148" s="438"/>
      <c r="FZM148" s="439"/>
      <c r="FZN148" s="460"/>
      <c r="FZO148" s="435"/>
      <c r="FZP148" s="434"/>
      <c r="FZQ148" s="437"/>
      <c r="FZR148" s="438"/>
      <c r="FZS148" s="439"/>
      <c r="FZT148" s="460"/>
      <c r="FZU148" s="435"/>
      <c r="FZV148" s="434"/>
      <c r="FZW148" s="437"/>
      <c r="FZX148" s="438"/>
      <c r="FZY148" s="439"/>
      <c r="FZZ148" s="460"/>
      <c r="GAA148" s="435"/>
      <c r="GAB148" s="434"/>
      <c r="GAC148" s="437"/>
      <c r="GAD148" s="438"/>
      <c r="GAE148" s="439"/>
      <c r="GAF148" s="460"/>
      <c r="GAG148" s="435"/>
      <c r="GAH148" s="434"/>
      <c r="GAI148" s="437"/>
      <c r="GAJ148" s="438"/>
      <c r="GAK148" s="439"/>
      <c r="GAL148" s="460"/>
      <c r="GAM148" s="435"/>
      <c r="GAN148" s="434"/>
      <c r="GAO148" s="437"/>
      <c r="GAP148" s="438"/>
      <c r="GAQ148" s="439"/>
      <c r="GAR148" s="460"/>
      <c r="GAS148" s="435"/>
      <c r="GAT148" s="434"/>
      <c r="GAU148" s="437"/>
      <c r="GAV148" s="438"/>
      <c r="GAW148" s="439"/>
      <c r="GAX148" s="460"/>
      <c r="GAY148" s="435"/>
      <c r="GAZ148" s="434"/>
      <c r="GBA148" s="437"/>
      <c r="GBB148" s="438"/>
      <c r="GBC148" s="439"/>
      <c r="GBD148" s="460"/>
      <c r="GBE148" s="435"/>
      <c r="GBF148" s="434"/>
      <c r="GBG148" s="437"/>
      <c r="GBH148" s="438"/>
      <c r="GBI148" s="439"/>
      <c r="GBJ148" s="460"/>
      <c r="GBK148" s="435"/>
      <c r="GBL148" s="434"/>
      <c r="GBM148" s="437"/>
      <c r="GBN148" s="438"/>
      <c r="GBO148" s="439"/>
      <c r="GBP148" s="460"/>
      <c r="GBQ148" s="435"/>
      <c r="GBR148" s="434"/>
      <c r="GBS148" s="437"/>
      <c r="GBT148" s="438"/>
      <c r="GBU148" s="439"/>
      <c r="GBV148" s="460"/>
      <c r="GBW148" s="435"/>
      <c r="GBX148" s="434"/>
      <c r="GBY148" s="437"/>
      <c r="GBZ148" s="438"/>
      <c r="GCA148" s="439"/>
      <c r="GCB148" s="460"/>
      <c r="GCC148" s="435"/>
      <c r="GCD148" s="434"/>
      <c r="GCE148" s="437"/>
      <c r="GCF148" s="438"/>
      <c r="GCG148" s="439"/>
      <c r="GCH148" s="460"/>
      <c r="GCI148" s="435"/>
      <c r="GCJ148" s="434"/>
      <c r="GCK148" s="437"/>
      <c r="GCL148" s="438"/>
      <c r="GCM148" s="439"/>
      <c r="GCN148" s="460"/>
      <c r="GCO148" s="435"/>
      <c r="GCP148" s="434"/>
      <c r="GCQ148" s="437"/>
      <c r="GCR148" s="438"/>
      <c r="GCS148" s="439"/>
      <c r="GCT148" s="460"/>
      <c r="GCU148" s="435"/>
      <c r="GCV148" s="434"/>
      <c r="GCW148" s="437"/>
      <c r="GCX148" s="438"/>
      <c r="GCY148" s="439"/>
      <c r="GCZ148" s="460"/>
      <c r="GDA148" s="435"/>
      <c r="GDB148" s="434"/>
      <c r="GDC148" s="437"/>
      <c r="GDD148" s="438"/>
      <c r="GDE148" s="439"/>
      <c r="GDF148" s="460"/>
      <c r="GDG148" s="435"/>
      <c r="GDH148" s="434"/>
      <c r="GDI148" s="437"/>
      <c r="GDJ148" s="438"/>
      <c r="GDK148" s="439"/>
      <c r="GDL148" s="460"/>
      <c r="GDM148" s="435"/>
      <c r="GDN148" s="434"/>
      <c r="GDO148" s="437"/>
      <c r="GDP148" s="438"/>
      <c r="GDQ148" s="439"/>
      <c r="GDR148" s="460"/>
      <c r="GDS148" s="435"/>
      <c r="GDT148" s="434"/>
      <c r="GDU148" s="437"/>
      <c r="GDV148" s="438"/>
      <c r="GDW148" s="439"/>
      <c r="GDX148" s="460"/>
      <c r="GDY148" s="435"/>
      <c r="GDZ148" s="434"/>
      <c r="GEA148" s="437"/>
      <c r="GEB148" s="438"/>
      <c r="GEC148" s="439"/>
      <c r="GED148" s="460"/>
      <c r="GEE148" s="435"/>
      <c r="GEF148" s="434"/>
      <c r="GEG148" s="437"/>
      <c r="GEH148" s="438"/>
      <c r="GEI148" s="439"/>
      <c r="GEJ148" s="460"/>
      <c r="GEK148" s="435"/>
      <c r="GEL148" s="434"/>
      <c r="GEM148" s="437"/>
      <c r="GEN148" s="438"/>
      <c r="GEO148" s="439"/>
      <c r="GEP148" s="460"/>
      <c r="GEQ148" s="435"/>
      <c r="GER148" s="434"/>
      <c r="GES148" s="437"/>
      <c r="GET148" s="438"/>
      <c r="GEU148" s="439"/>
      <c r="GEV148" s="460"/>
      <c r="GEW148" s="435"/>
      <c r="GEX148" s="434"/>
      <c r="GEY148" s="437"/>
      <c r="GEZ148" s="438"/>
      <c r="GFA148" s="439"/>
      <c r="GFB148" s="460"/>
      <c r="GFC148" s="435"/>
      <c r="GFD148" s="434"/>
      <c r="GFE148" s="437"/>
      <c r="GFF148" s="438"/>
      <c r="GFG148" s="439"/>
      <c r="GFH148" s="460"/>
      <c r="GFI148" s="435"/>
      <c r="GFJ148" s="434"/>
      <c r="GFK148" s="437"/>
      <c r="GFL148" s="438"/>
      <c r="GFM148" s="439"/>
      <c r="GFN148" s="460"/>
      <c r="GFO148" s="435"/>
      <c r="GFP148" s="434"/>
      <c r="GFQ148" s="437"/>
      <c r="GFR148" s="438"/>
      <c r="GFS148" s="439"/>
      <c r="GFT148" s="460"/>
      <c r="GFU148" s="435"/>
      <c r="GFV148" s="434"/>
      <c r="GFW148" s="437"/>
      <c r="GFX148" s="438"/>
      <c r="GFY148" s="439"/>
      <c r="GFZ148" s="460"/>
      <c r="GGA148" s="435"/>
      <c r="GGB148" s="434"/>
      <c r="GGC148" s="437"/>
      <c r="GGD148" s="438"/>
      <c r="GGE148" s="439"/>
      <c r="GGF148" s="460"/>
      <c r="GGG148" s="435"/>
      <c r="GGH148" s="434"/>
      <c r="GGI148" s="437"/>
      <c r="GGJ148" s="438"/>
      <c r="GGK148" s="439"/>
      <c r="GGL148" s="460"/>
      <c r="GGM148" s="435"/>
      <c r="GGN148" s="434"/>
      <c r="GGO148" s="437"/>
      <c r="GGP148" s="438"/>
      <c r="GGQ148" s="439"/>
      <c r="GGR148" s="460"/>
      <c r="GGS148" s="435"/>
      <c r="GGT148" s="434"/>
      <c r="GGU148" s="437"/>
      <c r="GGV148" s="438"/>
      <c r="GGW148" s="439"/>
      <c r="GGX148" s="460"/>
      <c r="GGY148" s="435"/>
      <c r="GGZ148" s="434"/>
      <c r="GHA148" s="437"/>
      <c r="GHB148" s="438"/>
      <c r="GHC148" s="439"/>
      <c r="GHD148" s="460"/>
      <c r="GHE148" s="435"/>
      <c r="GHF148" s="434"/>
      <c r="GHG148" s="437"/>
      <c r="GHH148" s="438"/>
      <c r="GHI148" s="439"/>
      <c r="GHJ148" s="460"/>
      <c r="GHK148" s="435"/>
      <c r="GHL148" s="434"/>
      <c r="GHM148" s="437"/>
      <c r="GHN148" s="438"/>
      <c r="GHO148" s="439"/>
      <c r="GHP148" s="460"/>
      <c r="GHQ148" s="435"/>
      <c r="GHR148" s="434"/>
      <c r="GHS148" s="437"/>
      <c r="GHT148" s="438"/>
      <c r="GHU148" s="439"/>
      <c r="GHV148" s="460"/>
      <c r="GHW148" s="435"/>
      <c r="GHX148" s="434"/>
      <c r="GHY148" s="437"/>
      <c r="GHZ148" s="438"/>
      <c r="GIA148" s="439"/>
      <c r="GIB148" s="460"/>
      <c r="GIC148" s="435"/>
      <c r="GID148" s="434"/>
      <c r="GIE148" s="437"/>
      <c r="GIF148" s="438"/>
      <c r="GIG148" s="439"/>
      <c r="GIH148" s="460"/>
      <c r="GII148" s="435"/>
      <c r="GIJ148" s="434"/>
      <c r="GIK148" s="437"/>
      <c r="GIL148" s="438"/>
      <c r="GIM148" s="439"/>
      <c r="GIN148" s="460"/>
      <c r="GIO148" s="435"/>
      <c r="GIP148" s="434"/>
      <c r="GIQ148" s="437"/>
      <c r="GIR148" s="438"/>
      <c r="GIS148" s="439"/>
      <c r="GIT148" s="460"/>
      <c r="GIU148" s="435"/>
      <c r="GIV148" s="434"/>
      <c r="GIW148" s="437"/>
      <c r="GIX148" s="438"/>
      <c r="GIY148" s="439"/>
      <c r="GIZ148" s="460"/>
      <c r="GJA148" s="435"/>
      <c r="GJB148" s="434"/>
      <c r="GJC148" s="437"/>
      <c r="GJD148" s="438"/>
      <c r="GJE148" s="439"/>
      <c r="GJF148" s="460"/>
      <c r="GJG148" s="435"/>
      <c r="GJH148" s="434"/>
      <c r="GJI148" s="437"/>
      <c r="GJJ148" s="438"/>
      <c r="GJK148" s="439"/>
      <c r="GJL148" s="460"/>
      <c r="GJM148" s="435"/>
      <c r="GJN148" s="434"/>
      <c r="GJO148" s="437"/>
      <c r="GJP148" s="438"/>
      <c r="GJQ148" s="439"/>
      <c r="GJR148" s="460"/>
      <c r="GJS148" s="435"/>
      <c r="GJT148" s="434"/>
      <c r="GJU148" s="437"/>
      <c r="GJV148" s="438"/>
      <c r="GJW148" s="439"/>
      <c r="GJX148" s="460"/>
      <c r="GJY148" s="435"/>
      <c r="GJZ148" s="434"/>
      <c r="GKA148" s="437"/>
      <c r="GKB148" s="438"/>
      <c r="GKC148" s="439"/>
      <c r="GKD148" s="460"/>
      <c r="GKE148" s="435"/>
      <c r="GKF148" s="434"/>
      <c r="GKG148" s="437"/>
      <c r="GKH148" s="438"/>
      <c r="GKI148" s="439"/>
      <c r="GKJ148" s="460"/>
      <c r="GKK148" s="435"/>
      <c r="GKL148" s="434"/>
      <c r="GKM148" s="437"/>
      <c r="GKN148" s="438"/>
      <c r="GKO148" s="439"/>
      <c r="GKP148" s="460"/>
      <c r="GKQ148" s="435"/>
      <c r="GKR148" s="434"/>
      <c r="GKS148" s="437"/>
      <c r="GKT148" s="438"/>
      <c r="GKU148" s="439"/>
      <c r="GKV148" s="460"/>
      <c r="GKW148" s="435"/>
      <c r="GKX148" s="434"/>
      <c r="GKY148" s="437"/>
      <c r="GKZ148" s="438"/>
      <c r="GLA148" s="439"/>
      <c r="GLB148" s="460"/>
      <c r="GLC148" s="435"/>
      <c r="GLD148" s="434"/>
      <c r="GLE148" s="437"/>
      <c r="GLF148" s="438"/>
      <c r="GLG148" s="439"/>
      <c r="GLH148" s="460"/>
      <c r="GLI148" s="435"/>
      <c r="GLJ148" s="434"/>
      <c r="GLK148" s="437"/>
      <c r="GLL148" s="438"/>
      <c r="GLM148" s="439"/>
      <c r="GLN148" s="460"/>
      <c r="GLO148" s="435"/>
      <c r="GLP148" s="434"/>
      <c r="GLQ148" s="437"/>
      <c r="GLR148" s="438"/>
      <c r="GLS148" s="439"/>
      <c r="GLT148" s="460"/>
      <c r="GLU148" s="435"/>
      <c r="GLV148" s="434"/>
      <c r="GLW148" s="437"/>
      <c r="GLX148" s="438"/>
      <c r="GLY148" s="439"/>
      <c r="GLZ148" s="460"/>
      <c r="GMA148" s="435"/>
      <c r="GMB148" s="434"/>
      <c r="GMC148" s="437"/>
      <c r="GMD148" s="438"/>
      <c r="GME148" s="439"/>
      <c r="GMF148" s="460"/>
      <c r="GMG148" s="435"/>
      <c r="GMH148" s="434"/>
      <c r="GMI148" s="437"/>
      <c r="GMJ148" s="438"/>
      <c r="GMK148" s="439"/>
      <c r="GML148" s="460"/>
      <c r="GMM148" s="435"/>
      <c r="GMN148" s="434"/>
      <c r="GMO148" s="437"/>
      <c r="GMP148" s="438"/>
      <c r="GMQ148" s="439"/>
      <c r="GMR148" s="460"/>
      <c r="GMS148" s="435"/>
      <c r="GMT148" s="434"/>
      <c r="GMU148" s="437"/>
      <c r="GMV148" s="438"/>
      <c r="GMW148" s="439"/>
      <c r="GMX148" s="460"/>
      <c r="GMY148" s="435"/>
      <c r="GMZ148" s="434"/>
      <c r="GNA148" s="437"/>
      <c r="GNB148" s="438"/>
      <c r="GNC148" s="439"/>
      <c r="GND148" s="460"/>
      <c r="GNE148" s="435"/>
      <c r="GNF148" s="434"/>
      <c r="GNG148" s="437"/>
      <c r="GNH148" s="438"/>
      <c r="GNI148" s="439"/>
      <c r="GNJ148" s="460"/>
      <c r="GNK148" s="435"/>
      <c r="GNL148" s="434"/>
      <c r="GNM148" s="437"/>
      <c r="GNN148" s="438"/>
      <c r="GNO148" s="439"/>
      <c r="GNP148" s="460"/>
      <c r="GNQ148" s="435"/>
      <c r="GNR148" s="434"/>
      <c r="GNS148" s="437"/>
      <c r="GNT148" s="438"/>
      <c r="GNU148" s="439"/>
      <c r="GNV148" s="460"/>
      <c r="GNW148" s="435"/>
      <c r="GNX148" s="434"/>
      <c r="GNY148" s="437"/>
      <c r="GNZ148" s="438"/>
      <c r="GOA148" s="439"/>
      <c r="GOB148" s="460"/>
      <c r="GOC148" s="435"/>
      <c r="GOD148" s="434"/>
      <c r="GOE148" s="437"/>
      <c r="GOF148" s="438"/>
      <c r="GOG148" s="439"/>
      <c r="GOH148" s="460"/>
      <c r="GOI148" s="435"/>
      <c r="GOJ148" s="434"/>
      <c r="GOK148" s="437"/>
      <c r="GOL148" s="438"/>
      <c r="GOM148" s="439"/>
      <c r="GON148" s="460"/>
      <c r="GOO148" s="435"/>
      <c r="GOP148" s="434"/>
      <c r="GOQ148" s="437"/>
      <c r="GOR148" s="438"/>
      <c r="GOS148" s="439"/>
      <c r="GOT148" s="460"/>
      <c r="GOU148" s="435"/>
      <c r="GOV148" s="434"/>
      <c r="GOW148" s="437"/>
      <c r="GOX148" s="438"/>
      <c r="GOY148" s="439"/>
      <c r="GOZ148" s="460"/>
      <c r="GPA148" s="435"/>
      <c r="GPB148" s="434"/>
      <c r="GPC148" s="437"/>
      <c r="GPD148" s="438"/>
      <c r="GPE148" s="439"/>
      <c r="GPF148" s="460"/>
      <c r="GPG148" s="435"/>
      <c r="GPH148" s="434"/>
      <c r="GPI148" s="437"/>
      <c r="GPJ148" s="438"/>
      <c r="GPK148" s="439"/>
      <c r="GPL148" s="460"/>
      <c r="GPM148" s="435"/>
      <c r="GPN148" s="434"/>
      <c r="GPO148" s="437"/>
      <c r="GPP148" s="438"/>
      <c r="GPQ148" s="439"/>
      <c r="GPR148" s="460"/>
      <c r="GPS148" s="435"/>
      <c r="GPT148" s="434"/>
      <c r="GPU148" s="437"/>
      <c r="GPV148" s="438"/>
      <c r="GPW148" s="439"/>
      <c r="GPX148" s="460"/>
      <c r="GPY148" s="435"/>
      <c r="GPZ148" s="434"/>
      <c r="GQA148" s="437"/>
      <c r="GQB148" s="438"/>
      <c r="GQC148" s="439"/>
      <c r="GQD148" s="460"/>
      <c r="GQE148" s="435"/>
      <c r="GQF148" s="434"/>
      <c r="GQG148" s="437"/>
      <c r="GQH148" s="438"/>
      <c r="GQI148" s="439"/>
      <c r="GQJ148" s="460"/>
      <c r="GQK148" s="435"/>
      <c r="GQL148" s="434"/>
      <c r="GQM148" s="437"/>
      <c r="GQN148" s="438"/>
      <c r="GQO148" s="439"/>
      <c r="GQP148" s="460"/>
      <c r="GQQ148" s="435"/>
      <c r="GQR148" s="434"/>
      <c r="GQS148" s="437"/>
      <c r="GQT148" s="438"/>
      <c r="GQU148" s="439"/>
      <c r="GQV148" s="460"/>
      <c r="GQW148" s="435"/>
      <c r="GQX148" s="434"/>
      <c r="GQY148" s="437"/>
      <c r="GQZ148" s="438"/>
      <c r="GRA148" s="439"/>
      <c r="GRB148" s="460"/>
      <c r="GRC148" s="435"/>
      <c r="GRD148" s="434"/>
      <c r="GRE148" s="437"/>
      <c r="GRF148" s="438"/>
      <c r="GRG148" s="439"/>
      <c r="GRH148" s="460"/>
      <c r="GRI148" s="435"/>
      <c r="GRJ148" s="434"/>
      <c r="GRK148" s="437"/>
      <c r="GRL148" s="438"/>
      <c r="GRM148" s="439"/>
      <c r="GRN148" s="460"/>
      <c r="GRO148" s="435"/>
      <c r="GRP148" s="434"/>
      <c r="GRQ148" s="437"/>
      <c r="GRR148" s="438"/>
      <c r="GRS148" s="439"/>
      <c r="GRT148" s="460"/>
      <c r="GRU148" s="435"/>
      <c r="GRV148" s="434"/>
      <c r="GRW148" s="437"/>
      <c r="GRX148" s="438"/>
      <c r="GRY148" s="439"/>
      <c r="GRZ148" s="460"/>
      <c r="GSA148" s="435"/>
      <c r="GSB148" s="434"/>
      <c r="GSC148" s="437"/>
      <c r="GSD148" s="438"/>
      <c r="GSE148" s="439"/>
      <c r="GSF148" s="460"/>
      <c r="GSG148" s="435"/>
      <c r="GSH148" s="434"/>
      <c r="GSI148" s="437"/>
      <c r="GSJ148" s="438"/>
      <c r="GSK148" s="439"/>
      <c r="GSL148" s="460"/>
      <c r="GSM148" s="435"/>
      <c r="GSN148" s="434"/>
      <c r="GSO148" s="437"/>
      <c r="GSP148" s="438"/>
      <c r="GSQ148" s="439"/>
      <c r="GSR148" s="460"/>
      <c r="GSS148" s="435"/>
      <c r="GST148" s="434"/>
      <c r="GSU148" s="437"/>
      <c r="GSV148" s="438"/>
      <c r="GSW148" s="439"/>
      <c r="GSX148" s="460"/>
      <c r="GSY148" s="435"/>
      <c r="GSZ148" s="434"/>
      <c r="GTA148" s="437"/>
      <c r="GTB148" s="438"/>
      <c r="GTC148" s="439"/>
      <c r="GTD148" s="460"/>
      <c r="GTE148" s="435"/>
      <c r="GTF148" s="434"/>
      <c r="GTG148" s="437"/>
      <c r="GTH148" s="438"/>
      <c r="GTI148" s="439"/>
      <c r="GTJ148" s="460"/>
      <c r="GTK148" s="435"/>
      <c r="GTL148" s="434"/>
      <c r="GTM148" s="437"/>
      <c r="GTN148" s="438"/>
      <c r="GTO148" s="439"/>
      <c r="GTP148" s="460"/>
      <c r="GTQ148" s="435"/>
      <c r="GTR148" s="434"/>
      <c r="GTS148" s="437"/>
      <c r="GTT148" s="438"/>
      <c r="GTU148" s="439"/>
      <c r="GTV148" s="460"/>
      <c r="GTW148" s="435"/>
      <c r="GTX148" s="434"/>
      <c r="GTY148" s="437"/>
      <c r="GTZ148" s="438"/>
      <c r="GUA148" s="439"/>
      <c r="GUB148" s="460"/>
      <c r="GUC148" s="435"/>
      <c r="GUD148" s="434"/>
      <c r="GUE148" s="437"/>
      <c r="GUF148" s="438"/>
      <c r="GUG148" s="439"/>
      <c r="GUH148" s="460"/>
      <c r="GUI148" s="435"/>
      <c r="GUJ148" s="434"/>
      <c r="GUK148" s="437"/>
      <c r="GUL148" s="438"/>
      <c r="GUM148" s="439"/>
      <c r="GUN148" s="460"/>
      <c r="GUO148" s="435"/>
      <c r="GUP148" s="434"/>
      <c r="GUQ148" s="437"/>
      <c r="GUR148" s="438"/>
      <c r="GUS148" s="439"/>
      <c r="GUT148" s="460"/>
      <c r="GUU148" s="435"/>
      <c r="GUV148" s="434"/>
      <c r="GUW148" s="437"/>
      <c r="GUX148" s="438"/>
      <c r="GUY148" s="439"/>
      <c r="GUZ148" s="460"/>
      <c r="GVA148" s="435"/>
      <c r="GVB148" s="434"/>
      <c r="GVC148" s="437"/>
      <c r="GVD148" s="438"/>
      <c r="GVE148" s="439"/>
      <c r="GVF148" s="460"/>
      <c r="GVG148" s="435"/>
      <c r="GVH148" s="434"/>
      <c r="GVI148" s="437"/>
      <c r="GVJ148" s="438"/>
      <c r="GVK148" s="439"/>
      <c r="GVL148" s="460"/>
      <c r="GVM148" s="435"/>
      <c r="GVN148" s="434"/>
      <c r="GVO148" s="437"/>
      <c r="GVP148" s="438"/>
      <c r="GVQ148" s="439"/>
      <c r="GVR148" s="460"/>
      <c r="GVS148" s="435"/>
      <c r="GVT148" s="434"/>
      <c r="GVU148" s="437"/>
      <c r="GVV148" s="438"/>
      <c r="GVW148" s="439"/>
      <c r="GVX148" s="460"/>
      <c r="GVY148" s="435"/>
      <c r="GVZ148" s="434"/>
      <c r="GWA148" s="437"/>
      <c r="GWB148" s="438"/>
      <c r="GWC148" s="439"/>
      <c r="GWD148" s="460"/>
      <c r="GWE148" s="435"/>
      <c r="GWF148" s="434"/>
      <c r="GWG148" s="437"/>
      <c r="GWH148" s="438"/>
      <c r="GWI148" s="439"/>
      <c r="GWJ148" s="460"/>
      <c r="GWK148" s="435"/>
      <c r="GWL148" s="434"/>
      <c r="GWM148" s="437"/>
      <c r="GWN148" s="438"/>
      <c r="GWO148" s="439"/>
      <c r="GWP148" s="460"/>
      <c r="GWQ148" s="435"/>
      <c r="GWR148" s="434"/>
      <c r="GWS148" s="437"/>
      <c r="GWT148" s="438"/>
      <c r="GWU148" s="439"/>
      <c r="GWV148" s="460"/>
      <c r="GWW148" s="435"/>
      <c r="GWX148" s="434"/>
      <c r="GWY148" s="437"/>
      <c r="GWZ148" s="438"/>
      <c r="GXA148" s="439"/>
      <c r="GXB148" s="460"/>
      <c r="GXC148" s="435"/>
      <c r="GXD148" s="434"/>
      <c r="GXE148" s="437"/>
      <c r="GXF148" s="438"/>
      <c r="GXG148" s="439"/>
      <c r="GXH148" s="460"/>
      <c r="GXI148" s="435"/>
      <c r="GXJ148" s="434"/>
      <c r="GXK148" s="437"/>
      <c r="GXL148" s="438"/>
      <c r="GXM148" s="439"/>
      <c r="GXN148" s="460"/>
      <c r="GXO148" s="435"/>
      <c r="GXP148" s="434"/>
      <c r="GXQ148" s="437"/>
      <c r="GXR148" s="438"/>
      <c r="GXS148" s="439"/>
      <c r="GXT148" s="460"/>
      <c r="GXU148" s="435"/>
      <c r="GXV148" s="434"/>
      <c r="GXW148" s="437"/>
      <c r="GXX148" s="438"/>
      <c r="GXY148" s="439"/>
      <c r="GXZ148" s="460"/>
      <c r="GYA148" s="435"/>
      <c r="GYB148" s="434"/>
      <c r="GYC148" s="437"/>
      <c r="GYD148" s="438"/>
      <c r="GYE148" s="439"/>
      <c r="GYF148" s="460"/>
      <c r="GYG148" s="435"/>
      <c r="GYH148" s="434"/>
      <c r="GYI148" s="437"/>
      <c r="GYJ148" s="438"/>
      <c r="GYK148" s="439"/>
      <c r="GYL148" s="460"/>
      <c r="GYM148" s="435"/>
      <c r="GYN148" s="434"/>
      <c r="GYO148" s="437"/>
      <c r="GYP148" s="438"/>
      <c r="GYQ148" s="439"/>
      <c r="GYR148" s="460"/>
      <c r="GYS148" s="435"/>
      <c r="GYT148" s="434"/>
      <c r="GYU148" s="437"/>
      <c r="GYV148" s="438"/>
      <c r="GYW148" s="439"/>
      <c r="GYX148" s="460"/>
      <c r="GYY148" s="435"/>
      <c r="GYZ148" s="434"/>
      <c r="GZA148" s="437"/>
      <c r="GZB148" s="438"/>
      <c r="GZC148" s="439"/>
      <c r="GZD148" s="460"/>
      <c r="GZE148" s="435"/>
      <c r="GZF148" s="434"/>
      <c r="GZG148" s="437"/>
      <c r="GZH148" s="438"/>
      <c r="GZI148" s="439"/>
      <c r="GZJ148" s="460"/>
      <c r="GZK148" s="435"/>
      <c r="GZL148" s="434"/>
      <c r="GZM148" s="437"/>
      <c r="GZN148" s="438"/>
      <c r="GZO148" s="439"/>
      <c r="GZP148" s="460"/>
      <c r="GZQ148" s="435"/>
      <c r="GZR148" s="434"/>
      <c r="GZS148" s="437"/>
      <c r="GZT148" s="438"/>
      <c r="GZU148" s="439"/>
      <c r="GZV148" s="460"/>
      <c r="GZW148" s="435"/>
      <c r="GZX148" s="434"/>
      <c r="GZY148" s="437"/>
      <c r="GZZ148" s="438"/>
      <c r="HAA148" s="439"/>
      <c r="HAB148" s="460"/>
      <c r="HAC148" s="435"/>
      <c r="HAD148" s="434"/>
      <c r="HAE148" s="437"/>
      <c r="HAF148" s="438"/>
      <c r="HAG148" s="439"/>
      <c r="HAH148" s="460"/>
      <c r="HAI148" s="435"/>
      <c r="HAJ148" s="434"/>
      <c r="HAK148" s="437"/>
      <c r="HAL148" s="438"/>
      <c r="HAM148" s="439"/>
      <c r="HAN148" s="460"/>
      <c r="HAO148" s="435"/>
      <c r="HAP148" s="434"/>
      <c r="HAQ148" s="437"/>
      <c r="HAR148" s="438"/>
      <c r="HAS148" s="439"/>
      <c r="HAT148" s="460"/>
      <c r="HAU148" s="435"/>
      <c r="HAV148" s="434"/>
      <c r="HAW148" s="437"/>
      <c r="HAX148" s="438"/>
      <c r="HAY148" s="439"/>
      <c r="HAZ148" s="460"/>
      <c r="HBA148" s="435"/>
      <c r="HBB148" s="434"/>
      <c r="HBC148" s="437"/>
      <c r="HBD148" s="438"/>
      <c r="HBE148" s="439"/>
      <c r="HBF148" s="460"/>
      <c r="HBG148" s="435"/>
      <c r="HBH148" s="434"/>
      <c r="HBI148" s="437"/>
      <c r="HBJ148" s="438"/>
      <c r="HBK148" s="439"/>
      <c r="HBL148" s="460"/>
      <c r="HBM148" s="435"/>
      <c r="HBN148" s="434"/>
      <c r="HBO148" s="437"/>
      <c r="HBP148" s="438"/>
      <c r="HBQ148" s="439"/>
      <c r="HBR148" s="460"/>
      <c r="HBS148" s="435"/>
      <c r="HBT148" s="434"/>
      <c r="HBU148" s="437"/>
      <c r="HBV148" s="438"/>
      <c r="HBW148" s="439"/>
      <c r="HBX148" s="460"/>
      <c r="HBY148" s="435"/>
      <c r="HBZ148" s="434"/>
      <c r="HCA148" s="437"/>
      <c r="HCB148" s="438"/>
      <c r="HCC148" s="439"/>
      <c r="HCD148" s="460"/>
      <c r="HCE148" s="435"/>
      <c r="HCF148" s="434"/>
      <c r="HCG148" s="437"/>
      <c r="HCH148" s="438"/>
      <c r="HCI148" s="439"/>
      <c r="HCJ148" s="460"/>
      <c r="HCK148" s="435"/>
      <c r="HCL148" s="434"/>
      <c r="HCM148" s="437"/>
      <c r="HCN148" s="438"/>
      <c r="HCO148" s="439"/>
      <c r="HCP148" s="460"/>
      <c r="HCQ148" s="435"/>
      <c r="HCR148" s="434"/>
      <c r="HCS148" s="437"/>
      <c r="HCT148" s="438"/>
      <c r="HCU148" s="439"/>
      <c r="HCV148" s="460"/>
      <c r="HCW148" s="435"/>
      <c r="HCX148" s="434"/>
      <c r="HCY148" s="437"/>
      <c r="HCZ148" s="438"/>
      <c r="HDA148" s="439"/>
      <c r="HDB148" s="460"/>
      <c r="HDC148" s="435"/>
      <c r="HDD148" s="434"/>
      <c r="HDE148" s="437"/>
      <c r="HDF148" s="438"/>
      <c r="HDG148" s="439"/>
      <c r="HDH148" s="460"/>
      <c r="HDI148" s="435"/>
      <c r="HDJ148" s="434"/>
      <c r="HDK148" s="437"/>
      <c r="HDL148" s="438"/>
      <c r="HDM148" s="439"/>
      <c r="HDN148" s="460"/>
      <c r="HDO148" s="435"/>
      <c r="HDP148" s="434"/>
      <c r="HDQ148" s="437"/>
      <c r="HDR148" s="438"/>
      <c r="HDS148" s="439"/>
      <c r="HDT148" s="460"/>
      <c r="HDU148" s="435"/>
      <c r="HDV148" s="434"/>
      <c r="HDW148" s="437"/>
      <c r="HDX148" s="438"/>
      <c r="HDY148" s="439"/>
      <c r="HDZ148" s="460"/>
      <c r="HEA148" s="435"/>
      <c r="HEB148" s="434"/>
      <c r="HEC148" s="437"/>
      <c r="HED148" s="438"/>
      <c r="HEE148" s="439"/>
      <c r="HEF148" s="460"/>
      <c r="HEG148" s="435"/>
      <c r="HEH148" s="434"/>
      <c r="HEI148" s="437"/>
      <c r="HEJ148" s="438"/>
      <c r="HEK148" s="439"/>
      <c r="HEL148" s="460"/>
      <c r="HEM148" s="435"/>
      <c r="HEN148" s="434"/>
      <c r="HEO148" s="437"/>
      <c r="HEP148" s="438"/>
      <c r="HEQ148" s="439"/>
      <c r="HER148" s="460"/>
      <c r="HES148" s="435"/>
      <c r="HET148" s="434"/>
      <c r="HEU148" s="437"/>
      <c r="HEV148" s="438"/>
      <c r="HEW148" s="439"/>
      <c r="HEX148" s="460"/>
      <c r="HEY148" s="435"/>
      <c r="HEZ148" s="434"/>
      <c r="HFA148" s="437"/>
      <c r="HFB148" s="438"/>
      <c r="HFC148" s="439"/>
      <c r="HFD148" s="460"/>
      <c r="HFE148" s="435"/>
      <c r="HFF148" s="434"/>
      <c r="HFG148" s="437"/>
      <c r="HFH148" s="438"/>
      <c r="HFI148" s="439"/>
      <c r="HFJ148" s="460"/>
      <c r="HFK148" s="435"/>
      <c r="HFL148" s="434"/>
      <c r="HFM148" s="437"/>
      <c r="HFN148" s="438"/>
      <c r="HFO148" s="439"/>
      <c r="HFP148" s="460"/>
      <c r="HFQ148" s="435"/>
      <c r="HFR148" s="434"/>
      <c r="HFS148" s="437"/>
      <c r="HFT148" s="438"/>
      <c r="HFU148" s="439"/>
      <c r="HFV148" s="460"/>
      <c r="HFW148" s="435"/>
      <c r="HFX148" s="434"/>
      <c r="HFY148" s="437"/>
      <c r="HFZ148" s="438"/>
      <c r="HGA148" s="439"/>
      <c r="HGB148" s="460"/>
      <c r="HGC148" s="435"/>
      <c r="HGD148" s="434"/>
      <c r="HGE148" s="437"/>
      <c r="HGF148" s="438"/>
      <c r="HGG148" s="439"/>
      <c r="HGH148" s="460"/>
      <c r="HGI148" s="435"/>
      <c r="HGJ148" s="434"/>
      <c r="HGK148" s="437"/>
      <c r="HGL148" s="438"/>
      <c r="HGM148" s="439"/>
      <c r="HGN148" s="460"/>
      <c r="HGO148" s="435"/>
      <c r="HGP148" s="434"/>
      <c r="HGQ148" s="437"/>
      <c r="HGR148" s="438"/>
      <c r="HGS148" s="439"/>
      <c r="HGT148" s="460"/>
      <c r="HGU148" s="435"/>
      <c r="HGV148" s="434"/>
      <c r="HGW148" s="437"/>
      <c r="HGX148" s="438"/>
      <c r="HGY148" s="439"/>
      <c r="HGZ148" s="460"/>
      <c r="HHA148" s="435"/>
      <c r="HHB148" s="434"/>
      <c r="HHC148" s="437"/>
      <c r="HHD148" s="438"/>
      <c r="HHE148" s="439"/>
      <c r="HHF148" s="460"/>
      <c r="HHG148" s="435"/>
      <c r="HHH148" s="434"/>
      <c r="HHI148" s="437"/>
      <c r="HHJ148" s="438"/>
      <c r="HHK148" s="439"/>
      <c r="HHL148" s="460"/>
      <c r="HHM148" s="435"/>
      <c r="HHN148" s="434"/>
      <c r="HHO148" s="437"/>
      <c r="HHP148" s="438"/>
      <c r="HHQ148" s="439"/>
      <c r="HHR148" s="460"/>
      <c r="HHS148" s="435"/>
      <c r="HHT148" s="434"/>
      <c r="HHU148" s="437"/>
      <c r="HHV148" s="438"/>
      <c r="HHW148" s="439"/>
      <c r="HHX148" s="460"/>
      <c r="HHY148" s="435"/>
      <c r="HHZ148" s="434"/>
      <c r="HIA148" s="437"/>
      <c r="HIB148" s="438"/>
      <c r="HIC148" s="439"/>
      <c r="HID148" s="460"/>
      <c r="HIE148" s="435"/>
      <c r="HIF148" s="434"/>
      <c r="HIG148" s="437"/>
      <c r="HIH148" s="438"/>
      <c r="HII148" s="439"/>
      <c r="HIJ148" s="460"/>
      <c r="HIK148" s="435"/>
      <c r="HIL148" s="434"/>
      <c r="HIM148" s="437"/>
      <c r="HIN148" s="438"/>
      <c r="HIO148" s="439"/>
      <c r="HIP148" s="460"/>
      <c r="HIQ148" s="435"/>
      <c r="HIR148" s="434"/>
      <c r="HIS148" s="437"/>
      <c r="HIT148" s="438"/>
      <c r="HIU148" s="439"/>
      <c r="HIV148" s="460"/>
      <c r="HIW148" s="435"/>
      <c r="HIX148" s="434"/>
      <c r="HIY148" s="437"/>
      <c r="HIZ148" s="438"/>
      <c r="HJA148" s="439"/>
      <c r="HJB148" s="460"/>
      <c r="HJC148" s="435"/>
      <c r="HJD148" s="434"/>
      <c r="HJE148" s="437"/>
      <c r="HJF148" s="438"/>
      <c r="HJG148" s="439"/>
      <c r="HJH148" s="460"/>
      <c r="HJI148" s="435"/>
      <c r="HJJ148" s="434"/>
      <c r="HJK148" s="437"/>
      <c r="HJL148" s="438"/>
      <c r="HJM148" s="439"/>
      <c r="HJN148" s="460"/>
      <c r="HJO148" s="435"/>
      <c r="HJP148" s="434"/>
      <c r="HJQ148" s="437"/>
      <c r="HJR148" s="438"/>
      <c r="HJS148" s="439"/>
      <c r="HJT148" s="460"/>
      <c r="HJU148" s="435"/>
      <c r="HJV148" s="434"/>
      <c r="HJW148" s="437"/>
      <c r="HJX148" s="438"/>
      <c r="HJY148" s="439"/>
      <c r="HJZ148" s="460"/>
      <c r="HKA148" s="435"/>
      <c r="HKB148" s="434"/>
      <c r="HKC148" s="437"/>
      <c r="HKD148" s="438"/>
      <c r="HKE148" s="439"/>
      <c r="HKF148" s="460"/>
      <c r="HKG148" s="435"/>
      <c r="HKH148" s="434"/>
      <c r="HKI148" s="437"/>
      <c r="HKJ148" s="438"/>
      <c r="HKK148" s="439"/>
      <c r="HKL148" s="460"/>
      <c r="HKM148" s="435"/>
      <c r="HKN148" s="434"/>
      <c r="HKO148" s="437"/>
      <c r="HKP148" s="438"/>
      <c r="HKQ148" s="439"/>
      <c r="HKR148" s="460"/>
      <c r="HKS148" s="435"/>
      <c r="HKT148" s="434"/>
      <c r="HKU148" s="437"/>
      <c r="HKV148" s="438"/>
      <c r="HKW148" s="439"/>
      <c r="HKX148" s="460"/>
      <c r="HKY148" s="435"/>
      <c r="HKZ148" s="434"/>
      <c r="HLA148" s="437"/>
      <c r="HLB148" s="438"/>
      <c r="HLC148" s="439"/>
      <c r="HLD148" s="460"/>
      <c r="HLE148" s="435"/>
      <c r="HLF148" s="434"/>
      <c r="HLG148" s="437"/>
      <c r="HLH148" s="438"/>
      <c r="HLI148" s="439"/>
      <c r="HLJ148" s="460"/>
      <c r="HLK148" s="435"/>
      <c r="HLL148" s="434"/>
      <c r="HLM148" s="437"/>
      <c r="HLN148" s="438"/>
      <c r="HLO148" s="439"/>
      <c r="HLP148" s="460"/>
      <c r="HLQ148" s="435"/>
      <c r="HLR148" s="434"/>
      <c r="HLS148" s="437"/>
      <c r="HLT148" s="438"/>
      <c r="HLU148" s="439"/>
      <c r="HLV148" s="460"/>
      <c r="HLW148" s="435"/>
      <c r="HLX148" s="434"/>
      <c r="HLY148" s="437"/>
      <c r="HLZ148" s="438"/>
      <c r="HMA148" s="439"/>
      <c r="HMB148" s="460"/>
      <c r="HMC148" s="435"/>
      <c r="HMD148" s="434"/>
      <c r="HME148" s="437"/>
      <c r="HMF148" s="438"/>
      <c r="HMG148" s="439"/>
      <c r="HMH148" s="460"/>
      <c r="HMI148" s="435"/>
      <c r="HMJ148" s="434"/>
      <c r="HMK148" s="437"/>
      <c r="HML148" s="438"/>
      <c r="HMM148" s="439"/>
      <c r="HMN148" s="460"/>
      <c r="HMO148" s="435"/>
      <c r="HMP148" s="434"/>
      <c r="HMQ148" s="437"/>
      <c r="HMR148" s="438"/>
      <c r="HMS148" s="439"/>
      <c r="HMT148" s="460"/>
      <c r="HMU148" s="435"/>
      <c r="HMV148" s="434"/>
      <c r="HMW148" s="437"/>
      <c r="HMX148" s="438"/>
      <c r="HMY148" s="439"/>
      <c r="HMZ148" s="460"/>
      <c r="HNA148" s="435"/>
      <c r="HNB148" s="434"/>
      <c r="HNC148" s="437"/>
      <c r="HND148" s="438"/>
      <c r="HNE148" s="439"/>
      <c r="HNF148" s="460"/>
      <c r="HNG148" s="435"/>
      <c r="HNH148" s="434"/>
      <c r="HNI148" s="437"/>
      <c r="HNJ148" s="438"/>
      <c r="HNK148" s="439"/>
      <c r="HNL148" s="460"/>
      <c r="HNM148" s="435"/>
      <c r="HNN148" s="434"/>
      <c r="HNO148" s="437"/>
      <c r="HNP148" s="438"/>
      <c r="HNQ148" s="439"/>
      <c r="HNR148" s="460"/>
      <c r="HNS148" s="435"/>
      <c r="HNT148" s="434"/>
      <c r="HNU148" s="437"/>
      <c r="HNV148" s="438"/>
      <c r="HNW148" s="439"/>
      <c r="HNX148" s="460"/>
      <c r="HNY148" s="435"/>
      <c r="HNZ148" s="434"/>
      <c r="HOA148" s="437"/>
      <c r="HOB148" s="438"/>
      <c r="HOC148" s="439"/>
      <c r="HOD148" s="460"/>
      <c r="HOE148" s="435"/>
      <c r="HOF148" s="434"/>
      <c r="HOG148" s="437"/>
      <c r="HOH148" s="438"/>
      <c r="HOI148" s="439"/>
      <c r="HOJ148" s="460"/>
      <c r="HOK148" s="435"/>
      <c r="HOL148" s="434"/>
      <c r="HOM148" s="437"/>
      <c r="HON148" s="438"/>
      <c r="HOO148" s="439"/>
      <c r="HOP148" s="460"/>
      <c r="HOQ148" s="435"/>
      <c r="HOR148" s="434"/>
      <c r="HOS148" s="437"/>
      <c r="HOT148" s="438"/>
      <c r="HOU148" s="439"/>
      <c r="HOV148" s="460"/>
      <c r="HOW148" s="435"/>
      <c r="HOX148" s="434"/>
      <c r="HOY148" s="437"/>
      <c r="HOZ148" s="438"/>
      <c r="HPA148" s="439"/>
      <c r="HPB148" s="460"/>
      <c r="HPC148" s="435"/>
      <c r="HPD148" s="434"/>
      <c r="HPE148" s="437"/>
      <c r="HPF148" s="438"/>
      <c r="HPG148" s="439"/>
      <c r="HPH148" s="460"/>
      <c r="HPI148" s="435"/>
      <c r="HPJ148" s="434"/>
      <c r="HPK148" s="437"/>
      <c r="HPL148" s="438"/>
      <c r="HPM148" s="439"/>
      <c r="HPN148" s="460"/>
      <c r="HPO148" s="435"/>
      <c r="HPP148" s="434"/>
      <c r="HPQ148" s="437"/>
      <c r="HPR148" s="438"/>
      <c r="HPS148" s="439"/>
      <c r="HPT148" s="460"/>
      <c r="HPU148" s="435"/>
      <c r="HPV148" s="434"/>
      <c r="HPW148" s="437"/>
      <c r="HPX148" s="438"/>
      <c r="HPY148" s="439"/>
      <c r="HPZ148" s="460"/>
      <c r="HQA148" s="435"/>
      <c r="HQB148" s="434"/>
      <c r="HQC148" s="437"/>
      <c r="HQD148" s="438"/>
      <c r="HQE148" s="439"/>
      <c r="HQF148" s="460"/>
      <c r="HQG148" s="435"/>
      <c r="HQH148" s="434"/>
      <c r="HQI148" s="437"/>
      <c r="HQJ148" s="438"/>
      <c r="HQK148" s="439"/>
      <c r="HQL148" s="460"/>
      <c r="HQM148" s="435"/>
      <c r="HQN148" s="434"/>
      <c r="HQO148" s="437"/>
      <c r="HQP148" s="438"/>
      <c r="HQQ148" s="439"/>
      <c r="HQR148" s="460"/>
      <c r="HQS148" s="435"/>
      <c r="HQT148" s="434"/>
      <c r="HQU148" s="437"/>
      <c r="HQV148" s="438"/>
      <c r="HQW148" s="439"/>
      <c r="HQX148" s="460"/>
      <c r="HQY148" s="435"/>
      <c r="HQZ148" s="434"/>
      <c r="HRA148" s="437"/>
      <c r="HRB148" s="438"/>
      <c r="HRC148" s="439"/>
      <c r="HRD148" s="460"/>
      <c r="HRE148" s="435"/>
      <c r="HRF148" s="434"/>
      <c r="HRG148" s="437"/>
      <c r="HRH148" s="438"/>
      <c r="HRI148" s="439"/>
      <c r="HRJ148" s="460"/>
      <c r="HRK148" s="435"/>
      <c r="HRL148" s="434"/>
      <c r="HRM148" s="437"/>
      <c r="HRN148" s="438"/>
      <c r="HRO148" s="439"/>
      <c r="HRP148" s="460"/>
      <c r="HRQ148" s="435"/>
      <c r="HRR148" s="434"/>
      <c r="HRS148" s="437"/>
      <c r="HRT148" s="438"/>
      <c r="HRU148" s="439"/>
      <c r="HRV148" s="460"/>
      <c r="HRW148" s="435"/>
      <c r="HRX148" s="434"/>
      <c r="HRY148" s="437"/>
      <c r="HRZ148" s="438"/>
      <c r="HSA148" s="439"/>
      <c r="HSB148" s="460"/>
      <c r="HSC148" s="435"/>
      <c r="HSD148" s="434"/>
      <c r="HSE148" s="437"/>
      <c r="HSF148" s="438"/>
      <c r="HSG148" s="439"/>
      <c r="HSH148" s="460"/>
      <c r="HSI148" s="435"/>
      <c r="HSJ148" s="434"/>
      <c r="HSK148" s="437"/>
      <c r="HSL148" s="438"/>
      <c r="HSM148" s="439"/>
      <c r="HSN148" s="460"/>
      <c r="HSO148" s="435"/>
      <c r="HSP148" s="434"/>
      <c r="HSQ148" s="437"/>
      <c r="HSR148" s="438"/>
      <c r="HSS148" s="439"/>
      <c r="HST148" s="460"/>
      <c r="HSU148" s="435"/>
      <c r="HSV148" s="434"/>
      <c r="HSW148" s="437"/>
      <c r="HSX148" s="438"/>
      <c r="HSY148" s="439"/>
      <c r="HSZ148" s="460"/>
      <c r="HTA148" s="435"/>
      <c r="HTB148" s="434"/>
      <c r="HTC148" s="437"/>
      <c r="HTD148" s="438"/>
      <c r="HTE148" s="439"/>
      <c r="HTF148" s="460"/>
      <c r="HTG148" s="435"/>
      <c r="HTH148" s="434"/>
      <c r="HTI148" s="437"/>
      <c r="HTJ148" s="438"/>
      <c r="HTK148" s="439"/>
      <c r="HTL148" s="460"/>
      <c r="HTM148" s="435"/>
      <c r="HTN148" s="434"/>
      <c r="HTO148" s="437"/>
      <c r="HTP148" s="438"/>
      <c r="HTQ148" s="439"/>
      <c r="HTR148" s="460"/>
      <c r="HTS148" s="435"/>
      <c r="HTT148" s="434"/>
      <c r="HTU148" s="437"/>
      <c r="HTV148" s="438"/>
      <c r="HTW148" s="439"/>
      <c r="HTX148" s="460"/>
      <c r="HTY148" s="435"/>
      <c r="HTZ148" s="434"/>
      <c r="HUA148" s="437"/>
      <c r="HUB148" s="438"/>
      <c r="HUC148" s="439"/>
      <c r="HUD148" s="460"/>
      <c r="HUE148" s="435"/>
      <c r="HUF148" s="434"/>
      <c r="HUG148" s="437"/>
      <c r="HUH148" s="438"/>
      <c r="HUI148" s="439"/>
      <c r="HUJ148" s="460"/>
      <c r="HUK148" s="435"/>
      <c r="HUL148" s="434"/>
      <c r="HUM148" s="437"/>
      <c r="HUN148" s="438"/>
      <c r="HUO148" s="439"/>
      <c r="HUP148" s="460"/>
      <c r="HUQ148" s="435"/>
      <c r="HUR148" s="434"/>
      <c r="HUS148" s="437"/>
      <c r="HUT148" s="438"/>
      <c r="HUU148" s="439"/>
      <c r="HUV148" s="460"/>
      <c r="HUW148" s="435"/>
      <c r="HUX148" s="434"/>
      <c r="HUY148" s="437"/>
      <c r="HUZ148" s="438"/>
      <c r="HVA148" s="439"/>
      <c r="HVB148" s="460"/>
      <c r="HVC148" s="435"/>
      <c r="HVD148" s="434"/>
      <c r="HVE148" s="437"/>
      <c r="HVF148" s="438"/>
      <c r="HVG148" s="439"/>
      <c r="HVH148" s="460"/>
      <c r="HVI148" s="435"/>
      <c r="HVJ148" s="434"/>
      <c r="HVK148" s="437"/>
      <c r="HVL148" s="438"/>
      <c r="HVM148" s="439"/>
      <c r="HVN148" s="460"/>
      <c r="HVO148" s="435"/>
      <c r="HVP148" s="434"/>
      <c r="HVQ148" s="437"/>
      <c r="HVR148" s="438"/>
      <c r="HVS148" s="439"/>
      <c r="HVT148" s="460"/>
      <c r="HVU148" s="435"/>
      <c r="HVV148" s="434"/>
      <c r="HVW148" s="437"/>
      <c r="HVX148" s="438"/>
      <c r="HVY148" s="439"/>
      <c r="HVZ148" s="460"/>
      <c r="HWA148" s="435"/>
      <c r="HWB148" s="434"/>
      <c r="HWC148" s="437"/>
      <c r="HWD148" s="438"/>
      <c r="HWE148" s="439"/>
      <c r="HWF148" s="460"/>
      <c r="HWG148" s="435"/>
      <c r="HWH148" s="434"/>
      <c r="HWI148" s="437"/>
      <c r="HWJ148" s="438"/>
      <c r="HWK148" s="439"/>
      <c r="HWL148" s="460"/>
      <c r="HWM148" s="435"/>
      <c r="HWN148" s="434"/>
      <c r="HWO148" s="437"/>
      <c r="HWP148" s="438"/>
      <c r="HWQ148" s="439"/>
      <c r="HWR148" s="460"/>
      <c r="HWS148" s="435"/>
      <c r="HWT148" s="434"/>
      <c r="HWU148" s="437"/>
      <c r="HWV148" s="438"/>
      <c r="HWW148" s="439"/>
      <c r="HWX148" s="460"/>
      <c r="HWY148" s="435"/>
      <c r="HWZ148" s="434"/>
      <c r="HXA148" s="437"/>
      <c r="HXB148" s="438"/>
      <c r="HXC148" s="439"/>
      <c r="HXD148" s="460"/>
      <c r="HXE148" s="435"/>
      <c r="HXF148" s="434"/>
      <c r="HXG148" s="437"/>
      <c r="HXH148" s="438"/>
      <c r="HXI148" s="439"/>
      <c r="HXJ148" s="460"/>
      <c r="HXK148" s="435"/>
      <c r="HXL148" s="434"/>
      <c r="HXM148" s="437"/>
      <c r="HXN148" s="438"/>
      <c r="HXO148" s="439"/>
      <c r="HXP148" s="460"/>
      <c r="HXQ148" s="435"/>
      <c r="HXR148" s="434"/>
      <c r="HXS148" s="437"/>
      <c r="HXT148" s="438"/>
      <c r="HXU148" s="439"/>
      <c r="HXV148" s="460"/>
      <c r="HXW148" s="435"/>
      <c r="HXX148" s="434"/>
      <c r="HXY148" s="437"/>
      <c r="HXZ148" s="438"/>
      <c r="HYA148" s="439"/>
      <c r="HYB148" s="460"/>
      <c r="HYC148" s="435"/>
      <c r="HYD148" s="434"/>
      <c r="HYE148" s="437"/>
      <c r="HYF148" s="438"/>
      <c r="HYG148" s="439"/>
      <c r="HYH148" s="460"/>
      <c r="HYI148" s="435"/>
      <c r="HYJ148" s="434"/>
      <c r="HYK148" s="437"/>
      <c r="HYL148" s="438"/>
      <c r="HYM148" s="439"/>
      <c r="HYN148" s="460"/>
      <c r="HYO148" s="435"/>
      <c r="HYP148" s="434"/>
      <c r="HYQ148" s="437"/>
      <c r="HYR148" s="438"/>
      <c r="HYS148" s="439"/>
      <c r="HYT148" s="460"/>
      <c r="HYU148" s="435"/>
      <c r="HYV148" s="434"/>
      <c r="HYW148" s="437"/>
      <c r="HYX148" s="438"/>
      <c r="HYY148" s="439"/>
      <c r="HYZ148" s="460"/>
      <c r="HZA148" s="435"/>
      <c r="HZB148" s="434"/>
      <c r="HZC148" s="437"/>
      <c r="HZD148" s="438"/>
      <c r="HZE148" s="439"/>
      <c r="HZF148" s="460"/>
      <c r="HZG148" s="435"/>
      <c r="HZH148" s="434"/>
      <c r="HZI148" s="437"/>
      <c r="HZJ148" s="438"/>
      <c r="HZK148" s="439"/>
      <c r="HZL148" s="460"/>
      <c r="HZM148" s="435"/>
      <c r="HZN148" s="434"/>
      <c r="HZO148" s="437"/>
      <c r="HZP148" s="438"/>
      <c r="HZQ148" s="439"/>
      <c r="HZR148" s="460"/>
      <c r="HZS148" s="435"/>
      <c r="HZT148" s="434"/>
      <c r="HZU148" s="437"/>
      <c r="HZV148" s="438"/>
      <c r="HZW148" s="439"/>
      <c r="HZX148" s="460"/>
      <c r="HZY148" s="435"/>
      <c r="HZZ148" s="434"/>
      <c r="IAA148" s="437"/>
      <c r="IAB148" s="438"/>
      <c r="IAC148" s="439"/>
      <c r="IAD148" s="460"/>
      <c r="IAE148" s="435"/>
      <c r="IAF148" s="434"/>
      <c r="IAG148" s="437"/>
      <c r="IAH148" s="438"/>
      <c r="IAI148" s="439"/>
      <c r="IAJ148" s="460"/>
      <c r="IAK148" s="435"/>
      <c r="IAL148" s="434"/>
      <c r="IAM148" s="437"/>
      <c r="IAN148" s="438"/>
      <c r="IAO148" s="439"/>
      <c r="IAP148" s="460"/>
      <c r="IAQ148" s="435"/>
      <c r="IAR148" s="434"/>
      <c r="IAS148" s="437"/>
      <c r="IAT148" s="438"/>
      <c r="IAU148" s="439"/>
      <c r="IAV148" s="460"/>
      <c r="IAW148" s="435"/>
      <c r="IAX148" s="434"/>
      <c r="IAY148" s="437"/>
      <c r="IAZ148" s="438"/>
      <c r="IBA148" s="439"/>
      <c r="IBB148" s="460"/>
      <c r="IBC148" s="435"/>
      <c r="IBD148" s="434"/>
      <c r="IBE148" s="437"/>
      <c r="IBF148" s="438"/>
      <c r="IBG148" s="439"/>
      <c r="IBH148" s="460"/>
      <c r="IBI148" s="435"/>
      <c r="IBJ148" s="434"/>
      <c r="IBK148" s="437"/>
      <c r="IBL148" s="438"/>
      <c r="IBM148" s="439"/>
      <c r="IBN148" s="460"/>
      <c r="IBO148" s="435"/>
      <c r="IBP148" s="434"/>
      <c r="IBQ148" s="437"/>
      <c r="IBR148" s="438"/>
      <c r="IBS148" s="439"/>
      <c r="IBT148" s="460"/>
      <c r="IBU148" s="435"/>
      <c r="IBV148" s="434"/>
      <c r="IBW148" s="437"/>
      <c r="IBX148" s="438"/>
      <c r="IBY148" s="439"/>
      <c r="IBZ148" s="460"/>
      <c r="ICA148" s="435"/>
      <c r="ICB148" s="434"/>
      <c r="ICC148" s="437"/>
      <c r="ICD148" s="438"/>
      <c r="ICE148" s="439"/>
      <c r="ICF148" s="460"/>
      <c r="ICG148" s="435"/>
      <c r="ICH148" s="434"/>
      <c r="ICI148" s="437"/>
      <c r="ICJ148" s="438"/>
      <c r="ICK148" s="439"/>
      <c r="ICL148" s="460"/>
      <c r="ICM148" s="435"/>
      <c r="ICN148" s="434"/>
      <c r="ICO148" s="437"/>
      <c r="ICP148" s="438"/>
      <c r="ICQ148" s="439"/>
      <c r="ICR148" s="460"/>
      <c r="ICS148" s="435"/>
      <c r="ICT148" s="434"/>
      <c r="ICU148" s="437"/>
      <c r="ICV148" s="438"/>
      <c r="ICW148" s="439"/>
      <c r="ICX148" s="460"/>
      <c r="ICY148" s="435"/>
      <c r="ICZ148" s="434"/>
      <c r="IDA148" s="437"/>
      <c r="IDB148" s="438"/>
      <c r="IDC148" s="439"/>
      <c r="IDD148" s="460"/>
      <c r="IDE148" s="435"/>
      <c r="IDF148" s="434"/>
      <c r="IDG148" s="437"/>
      <c r="IDH148" s="438"/>
      <c r="IDI148" s="439"/>
      <c r="IDJ148" s="460"/>
      <c r="IDK148" s="435"/>
      <c r="IDL148" s="434"/>
      <c r="IDM148" s="437"/>
      <c r="IDN148" s="438"/>
      <c r="IDO148" s="439"/>
      <c r="IDP148" s="460"/>
      <c r="IDQ148" s="435"/>
      <c r="IDR148" s="434"/>
      <c r="IDS148" s="437"/>
      <c r="IDT148" s="438"/>
      <c r="IDU148" s="439"/>
      <c r="IDV148" s="460"/>
      <c r="IDW148" s="435"/>
      <c r="IDX148" s="434"/>
      <c r="IDY148" s="437"/>
      <c r="IDZ148" s="438"/>
      <c r="IEA148" s="439"/>
      <c r="IEB148" s="460"/>
      <c r="IEC148" s="435"/>
      <c r="IED148" s="434"/>
      <c r="IEE148" s="437"/>
      <c r="IEF148" s="438"/>
      <c r="IEG148" s="439"/>
      <c r="IEH148" s="460"/>
      <c r="IEI148" s="435"/>
      <c r="IEJ148" s="434"/>
      <c r="IEK148" s="437"/>
      <c r="IEL148" s="438"/>
      <c r="IEM148" s="439"/>
      <c r="IEN148" s="460"/>
      <c r="IEO148" s="435"/>
      <c r="IEP148" s="434"/>
      <c r="IEQ148" s="437"/>
      <c r="IER148" s="438"/>
      <c r="IES148" s="439"/>
      <c r="IET148" s="460"/>
      <c r="IEU148" s="435"/>
      <c r="IEV148" s="434"/>
      <c r="IEW148" s="437"/>
      <c r="IEX148" s="438"/>
      <c r="IEY148" s="439"/>
      <c r="IEZ148" s="460"/>
      <c r="IFA148" s="435"/>
      <c r="IFB148" s="434"/>
      <c r="IFC148" s="437"/>
      <c r="IFD148" s="438"/>
      <c r="IFE148" s="439"/>
      <c r="IFF148" s="460"/>
      <c r="IFG148" s="435"/>
      <c r="IFH148" s="434"/>
      <c r="IFI148" s="437"/>
      <c r="IFJ148" s="438"/>
      <c r="IFK148" s="439"/>
      <c r="IFL148" s="460"/>
      <c r="IFM148" s="435"/>
      <c r="IFN148" s="434"/>
      <c r="IFO148" s="437"/>
      <c r="IFP148" s="438"/>
      <c r="IFQ148" s="439"/>
      <c r="IFR148" s="460"/>
      <c r="IFS148" s="435"/>
      <c r="IFT148" s="434"/>
      <c r="IFU148" s="437"/>
      <c r="IFV148" s="438"/>
      <c r="IFW148" s="439"/>
      <c r="IFX148" s="460"/>
      <c r="IFY148" s="435"/>
      <c r="IFZ148" s="434"/>
      <c r="IGA148" s="437"/>
      <c r="IGB148" s="438"/>
      <c r="IGC148" s="439"/>
      <c r="IGD148" s="460"/>
      <c r="IGE148" s="435"/>
      <c r="IGF148" s="434"/>
      <c r="IGG148" s="437"/>
      <c r="IGH148" s="438"/>
      <c r="IGI148" s="439"/>
      <c r="IGJ148" s="460"/>
      <c r="IGK148" s="435"/>
      <c r="IGL148" s="434"/>
      <c r="IGM148" s="437"/>
      <c r="IGN148" s="438"/>
      <c r="IGO148" s="439"/>
      <c r="IGP148" s="460"/>
      <c r="IGQ148" s="435"/>
      <c r="IGR148" s="434"/>
      <c r="IGS148" s="437"/>
      <c r="IGT148" s="438"/>
      <c r="IGU148" s="439"/>
      <c r="IGV148" s="460"/>
      <c r="IGW148" s="435"/>
      <c r="IGX148" s="434"/>
      <c r="IGY148" s="437"/>
      <c r="IGZ148" s="438"/>
      <c r="IHA148" s="439"/>
      <c r="IHB148" s="460"/>
      <c r="IHC148" s="435"/>
      <c r="IHD148" s="434"/>
      <c r="IHE148" s="437"/>
      <c r="IHF148" s="438"/>
      <c r="IHG148" s="439"/>
      <c r="IHH148" s="460"/>
      <c r="IHI148" s="435"/>
      <c r="IHJ148" s="434"/>
      <c r="IHK148" s="437"/>
      <c r="IHL148" s="438"/>
      <c r="IHM148" s="439"/>
      <c r="IHN148" s="460"/>
      <c r="IHO148" s="435"/>
      <c r="IHP148" s="434"/>
      <c r="IHQ148" s="437"/>
      <c r="IHR148" s="438"/>
      <c r="IHS148" s="439"/>
      <c r="IHT148" s="460"/>
      <c r="IHU148" s="435"/>
      <c r="IHV148" s="434"/>
      <c r="IHW148" s="437"/>
      <c r="IHX148" s="438"/>
      <c r="IHY148" s="439"/>
      <c r="IHZ148" s="460"/>
      <c r="IIA148" s="435"/>
      <c r="IIB148" s="434"/>
      <c r="IIC148" s="437"/>
      <c r="IID148" s="438"/>
      <c r="IIE148" s="439"/>
      <c r="IIF148" s="460"/>
      <c r="IIG148" s="435"/>
      <c r="IIH148" s="434"/>
      <c r="III148" s="437"/>
      <c r="IIJ148" s="438"/>
      <c r="IIK148" s="439"/>
      <c r="IIL148" s="460"/>
      <c r="IIM148" s="435"/>
      <c r="IIN148" s="434"/>
      <c r="IIO148" s="437"/>
      <c r="IIP148" s="438"/>
      <c r="IIQ148" s="439"/>
      <c r="IIR148" s="460"/>
      <c r="IIS148" s="435"/>
      <c r="IIT148" s="434"/>
      <c r="IIU148" s="437"/>
      <c r="IIV148" s="438"/>
      <c r="IIW148" s="439"/>
      <c r="IIX148" s="460"/>
      <c r="IIY148" s="435"/>
      <c r="IIZ148" s="434"/>
      <c r="IJA148" s="437"/>
      <c r="IJB148" s="438"/>
      <c r="IJC148" s="439"/>
      <c r="IJD148" s="460"/>
      <c r="IJE148" s="435"/>
      <c r="IJF148" s="434"/>
      <c r="IJG148" s="437"/>
      <c r="IJH148" s="438"/>
      <c r="IJI148" s="439"/>
      <c r="IJJ148" s="460"/>
      <c r="IJK148" s="435"/>
      <c r="IJL148" s="434"/>
      <c r="IJM148" s="437"/>
      <c r="IJN148" s="438"/>
      <c r="IJO148" s="439"/>
      <c r="IJP148" s="460"/>
      <c r="IJQ148" s="435"/>
      <c r="IJR148" s="434"/>
      <c r="IJS148" s="437"/>
      <c r="IJT148" s="438"/>
      <c r="IJU148" s="439"/>
      <c r="IJV148" s="460"/>
      <c r="IJW148" s="435"/>
      <c r="IJX148" s="434"/>
      <c r="IJY148" s="437"/>
      <c r="IJZ148" s="438"/>
      <c r="IKA148" s="439"/>
      <c r="IKB148" s="460"/>
      <c r="IKC148" s="435"/>
      <c r="IKD148" s="434"/>
      <c r="IKE148" s="437"/>
      <c r="IKF148" s="438"/>
      <c r="IKG148" s="439"/>
      <c r="IKH148" s="460"/>
      <c r="IKI148" s="435"/>
      <c r="IKJ148" s="434"/>
      <c r="IKK148" s="437"/>
      <c r="IKL148" s="438"/>
      <c r="IKM148" s="439"/>
      <c r="IKN148" s="460"/>
      <c r="IKO148" s="435"/>
      <c r="IKP148" s="434"/>
      <c r="IKQ148" s="437"/>
      <c r="IKR148" s="438"/>
      <c r="IKS148" s="439"/>
      <c r="IKT148" s="460"/>
      <c r="IKU148" s="435"/>
      <c r="IKV148" s="434"/>
      <c r="IKW148" s="437"/>
      <c r="IKX148" s="438"/>
      <c r="IKY148" s="439"/>
      <c r="IKZ148" s="460"/>
      <c r="ILA148" s="435"/>
      <c r="ILB148" s="434"/>
      <c r="ILC148" s="437"/>
      <c r="ILD148" s="438"/>
      <c r="ILE148" s="439"/>
      <c r="ILF148" s="460"/>
      <c r="ILG148" s="435"/>
      <c r="ILH148" s="434"/>
      <c r="ILI148" s="437"/>
      <c r="ILJ148" s="438"/>
      <c r="ILK148" s="439"/>
      <c r="ILL148" s="460"/>
      <c r="ILM148" s="435"/>
      <c r="ILN148" s="434"/>
      <c r="ILO148" s="437"/>
      <c r="ILP148" s="438"/>
      <c r="ILQ148" s="439"/>
      <c r="ILR148" s="460"/>
      <c r="ILS148" s="435"/>
      <c r="ILT148" s="434"/>
      <c r="ILU148" s="437"/>
      <c r="ILV148" s="438"/>
      <c r="ILW148" s="439"/>
      <c r="ILX148" s="460"/>
      <c r="ILY148" s="435"/>
      <c r="ILZ148" s="434"/>
      <c r="IMA148" s="437"/>
      <c r="IMB148" s="438"/>
      <c r="IMC148" s="439"/>
      <c r="IMD148" s="460"/>
      <c r="IME148" s="435"/>
      <c r="IMF148" s="434"/>
      <c r="IMG148" s="437"/>
      <c r="IMH148" s="438"/>
      <c r="IMI148" s="439"/>
      <c r="IMJ148" s="460"/>
      <c r="IMK148" s="435"/>
      <c r="IML148" s="434"/>
      <c r="IMM148" s="437"/>
      <c r="IMN148" s="438"/>
      <c r="IMO148" s="439"/>
      <c r="IMP148" s="460"/>
      <c r="IMQ148" s="435"/>
      <c r="IMR148" s="434"/>
      <c r="IMS148" s="437"/>
      <c r="IMT148" s="438"/>
      <c r="IMU148" s="439"/>
      <c r="IMV148" s="460"/>
      <c r="IMW148" s="435"/>
      <c r="IMX148" s="434"/>
      <c r="IMY148" s="437"/>
      <c r="IMZ148" s="438"/>
      <c r="INA148" s="439"/>
      <c r="INB148" s="460"/>
      <c r="INC148" s="435"/>
      <c r="IND148" s="434"/>
      <c r="INE148" s="437"/>
      <c r="INF148" s="438"/>
      <c r="ING148" s="439"/>
      <c r="INH148" s="460"/>
      <c r="INI148" s="435"/>
      <c r="INJ148" s="434"/>
      <c r="INK148" s="437"/>
      <c r="INL148" s="438"/>
      <c r="INM148" s="439"/>
      <c r="INN148" s="460"/>
      <c r="INO148" s="435"/>
      <c r="INP148" s="434"/>
      <c r="INQ148" s="437"/>
      <c r="INR148" s="438"/>
      <c r="INS148" s="439"/>
      <c r="INT148" s="460"/>
      <c r="INU148" s="435"/>
      <c r="INV148" s="434"/>
      <c r="INW148" s="437"/>
      <c r="INX148" s="438"/>
      <c r="INY148" s="439"/>
      <c r="INZ148" s="460"/>
      <c r="IOA148" s="435"/>
      <c r="IOB148" s="434"/>
      <c r="IOC148" s="437"/>
      <c r="IOD148" s="438"/>
      <c r="IOE148" s="439"/>
      <c r="IOF148" s="460"/>
      <c r="IOG148" s="435"/>
      <c r="IOH148" s="434"/>
      <c r="IOI148" s="437"/>
      <c r="IOJ148" s="438"/>
      <c r="IOK148" s="439"/>
      <c r="IOL148" s="460"/>
      <c r="IOM148" s="435"/>
      <c r="ION148" s="434"/>
      <c r="IOO148" s="437"/>
      <c r="IOP148" s="438"/>
      <c r="IOQ148" s="439"/>
      <c r="IOR148" s="460"/>
      <c r="IOS148" s="435"/>
      <c r="IOT148" s="434"/>
      <c r="IOU148" s="437"/>
      <c r="IOV148" s="438"/>
      <c r="IOW148" s="439"/>
      <c r="IOX148" s="460"/>
      <c r="IOY148" s="435"/>
      <c r="IOZ148" s="434"/>
      <c r="IPA148" s="437"/>
      <c r="IPB148" s="438"/>
      <c r="IPC148" s="439"/>
      <c r="IPD148" s="460"/>
      <c r="IPE148" s="435"/>
      <c r="IPF148" s="434"/>
      <c r="IPG148" s="437"/>
      <c r="IPH148" s="438"/>
      <c r="IPI148" s="439"/>
      <c r="IPJ148" s="460"/>
      <c r="IPK148" s="435"/>
      <c r="IPL148" s="434"/>
      <c r="IPM148" s="437"/>
      <c r="IPN148" s="438"/>
      <c r="IPO148" s="439"/>
      <c r="IPP148" s="460"/>
      <c r="IPQ148" s="435"/>
      <c r="IPR148" s="434"/>
      <c r="IPS148" s="437"/>
      <c r="IPT148" s="438"/>
      <c r="IPU148" s="439"/>
      <c r="IPV148" s="460"/>
      <c r="IPW148" s="435"/>
      <c r="IPX148" s="434"/>
      <c r="IPY148" s="437"/>
      <c r="IPZ148" s="438"/>
      <c r="IQA148" s="439"/>
      <c r="IQB148" s="460"/>
      <c r="IQC148" s="435"/>
      <c r="IQD148" s="434"/>
      <c r="IQE148" s="437"/>
      <c r="IQF148" s="438"/>
      <c r="IQG148" s="439"/>
      <c r="IQH148" s="460"/>
      <c r="IQI148" s="435"/>
      <c r="IQJ148" s="434"/>
      <c r="IQK148" s="437"/>
      <c r="IQL148" s="438"/>
      <c r="IQM148" s="439"/>
      <c r="IQN148" s="460"/>
      <c r="IQO148" s="435"/>
      <c r="IQP148" s="434"/>
      <c r="IQQ148" s="437"/>
      <c r="IQR148" s="438"/>
      <c r="IQS148" s="439"/>
      <c r="IQT148" s="460"/>
      <c r="IQU148" s="435"/>
      <c r="IQV148" s="434"/>
      <c r="IQW148" s="437"/>
      <c r="IQX148" s="438"/>
      <c r="IQY148" s="439"/>
      <c r="IQZ148" s="460"/>
      <c r="IRA148" s="435"/>
      <c r="IRB148" s="434"/>
      <c r="IRC148" s="437"/>
      <c r="IRD148" s="438"/>
      <c r="IRE148" s="439"/>
      <c r="IRF148" s="460"/>
      <c r="IRG148" s="435"/>
      <c r="IRH148" s="434"/>
      <c r="IRI148" s="437"/>
      <c r="IRJ148" s="438"/>
      <c r="IRK148" s="439"/>
      <c r="IRL148" s="460"/>
      <c r="IRM148" s="435"/>
      <c r="IRN148" s="434"/>
      <c r="IRO148" s="437"/>
      <c r="IRP148" s="438"/>
      <c r="IRQ148" s="439"/>
      <c r="IRR148" s="460"/>
      <c r="IRS148" s="435"/>
      <c r="IRT148" s="434"/>
      <c r="IRU148" s="437"/>
      <c r="IRV148" s="438"/>
      <c r="IRW148" s="439"/>
      <c r="IRX148" s="460"/>
      <c r="IRY148" s="435"/>
      <c r="IRZ148" s="434"/>
      <c r="ISA148" s="437"/>
      <c r="ISB148" s="438"/>
      <c r="ISC148" s="439"/>
      <c r="ISD148" s="460"/>
      <c r="ISE148" s="435"/>
      <c r="ISF148" s="434"/>
      <c r="ISG148" s="437"/>
      <c r="ISH148" s="438"/>
      <c r="ISI148" s="439"/>
      <c r="ISJ148" s="460"/>
      <c r="ISK148" s="435"/>
      <c r="ISL148" s="434"/>
      <c r="ISM148" s="437"/>
      <c r="ISN148" s="438"/>
      <c r="ISO148" s="439"/>
      <c r="ISP148" s="460"/>
      <c r="ISQ148" s="435"/>
      <c r="ISR148" s="434"/>
      <c r="ISS148" s="437"/>
      <c r="IST148" s="438"/>
      <c r="ISU148" s="439"/>
      <c r="ISV148" s="460"/>
      <c r="ISW148" s="435"/>
      <c r="ISX148" s="434"/>
      <c r="ISY148" s="437"/>
      <c r="ISZ148" s="438"/>
      <c r="ITA148" s="439"/>
      <c r="ITB148" s="460"/>
      <c r="ITC148" s="435"/>
      <c r="ITD148" s="434"/>
      <c r="ITE148" s="437"/>
      <c r="ITF148" s="438"/>
      <c r="ITG148" s="439"/>
      <c r="ITH148" s="460"/>
      <c r="ITI148" s="435"/>
      <c r="ITJ148" s="434"/>
      <c r="ITK148" s="437"/>
      <c r="ITL148" s="438"/>
      <c r="ITM148" s="439"/>
      <c r="ITN148" s="460"/>
      <c r="ITO148" s="435"/>
      <c r="ITP148" s="434"/>
      <c r="ITQ148" s="437"/>
      <c r="ITR148" s="438"/>
      <c r="ITS148" s="439"/>
      <c r="ITT148" s="460"/>
      <c r="ITU148" s="435"/>
      <c r="ITV148" s="434"/>
      <c r="ITW148" s="437"/>
      <c r="ITX148" s="438"/>
      <c r="ITY148" s="439"/>
      <c r="ITZ148" s="460"/>
      <c r="IUA148" s="435"/>
      <c r="IUB148" s="434"/>
      <c r="IUC148" s="437"/>
      <c r="IUD148" s="438"/>
      <c r="IUE148" s="439"/>
      <c r="IUF148" s="460"/>
      <c r="IUG148" s="435"/>
      <c r="IUH148" s="434"/>
      <c r="IUI148" s="437"/>
      <c r="IUJ148" s="438"/>
      <c r="IUK148" s="439"/>
      <c r="IUL148" s="460"/>
      <c r="IUM148" s="435"/>
      <c r="IUN148" s="434"/>
      <c r="IUO148" s="437"/>
      <c r="IUP148" s="438"/>
      <c r="IUQ148" s="439"/>
      <c r="IUR148" s="460"/>
      <c r="IUS148" s="435"/>
      <c r="IUT148" s="434"/>
      <c r="IUU148" s="437"/>
      <c r="IUV148" s="438"/>
      <c r="IUW148" s="439"/>
      <c r="IUX148" s="460"/>
      <c r="IUY148" s="435"/>
      <c r="IUZ148" s="434"/>
      <c r="IVA148" s="437"/>
      <c r="IVB148" s="438"/>
      <c r="IVC148" s="439"/>
      <c r="IVD148" s="460"/>
      <c r="IVE148" s="435"/>
      <c r="IVF148" s="434"/>
      <c r="IVG148" s="437"/>
      <c r="IVH148" s="438"/>
      <c r="IVI148" s="439"/>
      <c r="IVJ148" s="460"/>
      <c r="IVK148" s="435"/>
      <c r="IVL148" s="434"/>
      <c r="IVM148" s="437"/>
      <c r="IVN148" s="438"/>
      <c r="IVO148" s="439"/>
      <c r="IVP148" s="460"/>
      <c r="IVQ148" s="435"/>
      <c r="IVR148" s="434"/>
      <c r="IVS148" s="437"/>
      <c r="IVT148" s="438"/>
      <c r="IVU148" s="439"/>
      <c r="IVV148" s="460"/>
      <c r="IVW148" s="435"/>
      <c r="IVX148" s="434"/>
      <c r="IVY148" s="437"/>
      <c r="IVZ148" s="438"/>
      <c r="IWA148" s="439"/>
      <c r="IWB148" s="460"/>
      <c r="IWC148" s="435"/>
      <c r="IWD148" s="434"/>
      <c r="IWE148" s="437"/>
      <c r="IWF148" s="438"/>
      <c r="IWG148" s="439"/>
      <c r="IWH148" s="460"/>
      <c r="IWI148" s="435"/>
      <c r="IWJ148" s="434"/>
      <c r="IWK148" s="437"/>
      <c r="IWL148" s="438"/>
      <c r="IWM148" s="439"/>
      <c r="IWN148" s="460"/>
      <c r="IWO148" s="435"/>
      <c r="IWP148" s="434"/>
      <c r="IWQ148" s="437"/>
      <c r="IWR148" s="438"/>
      <c r="IWS148" s="439"/>
      <c r="IWT148" s="460"/>
      <c r="IWU148" s="435"/>
      <c r="IWV148" s="434"/>
      <c r="IWW148" s="437"/>
      <c r="IWX148" s="438"/>
      <c r="IWY148" s="439"/>
      <c r="IWZ148" s="460"/>
      <c r="IXA148" s="435"/>
      <c r="IXB148" s="434"/>
      <c r="IXC148" s="437"/>
      <c r="IXD148" s="438"/>
      <c r="IXE148" s="439"/>
      <c r="IXF148" s="460"/>
      <c r="IXG148" s="435"/>
      <c r="IXH148" s="434"/>
      <c r="IXI148" s="437"/>
      <c r="IXJ148" s="438"/>
      <c r="IXK148" s="439"/>
      <c r="IXL148" s="460"/>
      <c r="IXM148" s="435"/>
      <c r="IXN148" s="434"/>
      <c r="IXO148" s="437"/>
      <c r="IXP148" s="438"/>
      <c r="IXQ148" s="439"/>
      <c r="IXR148" s="460"/>
      <c r="IXS148" s="435"/>
      <c r="IXT148" s="434"/>
      <c r="IXU148" s="437"/>
      <c r="IXV148" s="438"/>
      <c r="IXW148" s="439"/>
      <c r="IXX148" s="460"/>
      <c r="IXY148" s="435"/>
      <c r="IXZ148" s="434"/>
      <c r="IYA148" s="437"/>
      <c r="IYB148" s="438"/>
      <c r="IYC148" s="439"/>
      <c r="IYD148" s="460"/>
      <c r="IYE148" s="435"/>
      <c r="IYF148" s="434"/>
      <c r="IYG148" s="437"/>
      <c r="IYH148" s="438"/>
      <c r="IYI148" s="439"/>
      <c r="IYJ148" s="460"/>
      <c r="IYK148" s="435"/>
      <c r="IYL148" s="434"/>
      <c r="IYM148" s="437"/>
      <c r="IYN148" s="438"/>
      <c r="IYO148" s="439"/>
      <c r="IYP148" s="460"/>
      <c r="IYQ148" s="435"/>
      <c r="IYR148" s="434"/>
      <c r="IYS148" s="437"/>
      <c r="IYT148" s="438"/>
      <c r="IYU148" s="439"/>
      <c r="IYV148" s="460"/>
      <c r="IYW148" s="435"/>
      <c r="IYX148" s="434"/>
      <c r="IYY148" s="437"/>
      <c r="IYZ148" s="438"/>
      <c r="IZA148" s="439"/>
      <c r="IZB148" s="460"/>
      <c r="IZC148" s="435"/>
      <c r="IZD148" s="434"/>
      <c r="IZE148" s="437"/>
      <c r="IZF148" s="438"/>
      <c r="IZG148" s="439"/>
      <c r="IZH148" s="460"/>
      <c r="IZI148" s="435"/>
      <c r="IZJ148" s="434"/>
      <c r="IZK148" s="437"/>
      <c r="IZL148" s="438"/>
      <c r="IZM148" s="439"/>
      <c r="IZN148" s="460"/>
      <c r="IZO148" s="435"/>
      <c r="IZP148" s="434"/>
      <c r="IZQ148" s="437"/>
      <c r="IZR148" s="438"/>
      <c r="IZS148" s="439"/>
      <c r="IZT148" s="460"/>
      <c r="IZU148" s="435"/>
      <c r="IZV148" s="434"/>
      <c r="IZW148" s="437"/>
      <c r="IZX148" s="438"/>
      <c r="IZY148" s="439"/>
      <c r="IZZ148" s="460"/>
      <c r="JAA148" s="435"/>
      <c r="JAB148" s="434"/>
      <c r="JAC148" s="437"/>
      <c r="JAD148" s="438"/>
      <c r="JAE148" s="439"/>
      <c r="JAF148" s="460"/>
      <c r="JAG148" s="435"/>
      <c r="JAH148" s="434"/>
      <c r="JAI148" s="437"/>
      <c r="JAJ148" s="438"/>
      <c r="JAK148" s="439"/>
      <c r="JAL148" s="460"/>
      <c r="JAM148" s="435"/>
      <c r="JAN148" s="434"/>
      <c r="JAO148" s="437"/>
      <c r="JAP148" s="438"/>
      <c r="JAQ148" s="439"/>
      <c r="JAR148" s="460"/>
      <c r="JAS148" s="435"/>
      <c r="JAT148" s="434"/>
      <c r="JAU148" s="437"/>
      <c r="JAV148" s="438"/>
      <c r="JAW148" s="439"/>
      <c r="JAX148" s="460"/>
      <c r="JAY148" s="435"/>
      <c r="JAZ148" s="434"/>
      <c r="JBA148" s="437"/>
      <c r="JBB148" s="438"/>
      <c r="JBC148" s="439"/>
      <c r="JBD148" s="460"/>
      <c r="JBE148" s="435"/>
      <c r="JBF148" s="434"/>
      <c r="JBG148" s="437"/>
      <c r="JBH148" s="438"/>
      <c r="JBI148" s="439"/>
      <c r="JBJ148" s="460"/>
      <c r="JBK148" s="435"/>
      <c r="JBL148" s="434"/>
      <c r="JBM148" s="437"/>
      <c r="JBN148" s="438"/>
      <c r="JBO148" s="439"/>
      <c r="JBP148" s="460"/>
      <c r="JBQ148" s="435"/>
      <c r="JBR148" s="434"/>
      <c r="JBS148" s="437"/>
      <c r="JBT148" s="438"/>
      <c r="JBU148" s="439"/>
      <c r="JBV148" s="460"/>
      <c r="JBW148" s="435"/>
      <c r="JBX148" s="434"/>
      <c r="JBY148" s="437"/>
      <c r="JBZ148" s="438"/>
      <c r="JCA148" s="439"/>
      <c r="JCB148" s="460"/>
      <c r="JCC148" s="435"/>
      <c r="JCD148" s="434"/>
      <c r="JCE148" s="437"/>
      <c r="JCF148" s="438"/>
      <c r="JCG148" s="439"/>
      <c r="JCH148" s="460"/>
      <c r="JCI148" s="435"/>
      <c r="JCJ148" s="434"/>
      <c r="JCK148" s="437"/>
      <c r="JCL148" s="438"/>
      <c r="JCM148" s="439"/>
      <c r="JCN148" s="460"/>
      <c r="JCO148" s="435"/>
      <c r="JCP148" s="434"/>
      <c r="JCQ148" s="437"/>
      <c r="JCR148" s="438"/>
      <c r="JCS148" s="439"/>
      <c r="JCT148" s="460"/>
      <c r="JCU148" s="435"/>
      <c r="JCV148" s="434"/>
      <c r="JCW148" s="437"/>
      <c r="JCX148" s="438"/>
      <c r="JCY148" s="439"/>
      <c r="JCZ148" s="460"/>
      <c r="JDA148" s="435"/>
      <c r="JDB148" s="434"/>
      <c r="JDC148" s="437"/>
      <c r="JDD148" s="438"/>
      <c r="JDE148" s="439"/>
      <c r="JDF148" s="460"/>
      <c r="JDG148" s="435"/>
      <c r="JDH148" s="434"/>
      <c r="JDI148" s="437"/>
      <c r="JDJ148" s="438"/>
      <c r="JDK148" s="439"/>
      <c r="JDL148" s="460"/>
      <c r="JDM148" s="435"/>
      <c r="JDN148" s="434"/>
      <c r="JDO148" s="437"/>
      <c r="JDP148" s="438"/>
      <c r="JDQ148" s="439"/>
      <c r="JDR148" s="460"/>
      <c r="JDS148" s="435"/>
      <c r="JDT148" s="434"/>
      <c r="JDU148" s="437"/>
      <c r="JDV148" s="438"/>
      <c r="JDW148" s="439"/>
      <c r="JDX148" s="460"/>
      <c r="JDY148" s="435"/>
      <c r="JDZ148" s="434"/>
      <c r="JEA148" s="437"/>
      <c r="JEB148" s="438"/>
      <c r="JEC148" s="439"/>
      <c r="JED148" s="460"/>
      <c r="JEE148" s="435"/>
      <c r="JEF148" s="434"/>
      <c r="JEG148" s="437"/>
      <c r="JEH148" s="438"/>
      <c r="JEI148" s="439"/>
      <c r="JEJ148" s="460"/>
      <c r="JEK148" s="435"/>
      <c r="JEL148" s="434"/>
      <c r="JEM148" s="437"/>
      <c r="JEN148" s="438"/>
      <c r="JEO148" s="439"/>
      <c r="JEP148" s="460"/>
      <c r="JEQ148" s="435"/>
      <c r="JER148" s="434"/>
      <c r="JES148" s="437"/>
      <c r="JET148" s="438"/>
      <c r="JEU148" s="439"/>
      <c r="JEV148" s="460"/>
      <c r="JEW148" s="435"/>
      <c r="JEX148" s="434"/>
      <c r="JEY148" s="437"/>
      <c r="JEZ148" s="438"/>
      <c r="JFA148" s="439"/>
      <c r="JFB148" s="460"/>
      <c r="JFC148" s="435"/>
      <c r="JFD148" s="434"/>
      <c r="JFE148" s="437"/>
      <c r="JFF148" s="438"/>
      <c r="JFG148" s="439"/>
      <c r="JFH148" s="460"/>
      <c r="JFI148" s="435"/>
      <c r="JFJ148" s="434"/>
      <c r="JFK148" s="437"/>
      <c r="JFL148" s="438"/>
      <c r="JFM148" s="439"/>
      <c r="JFN148" s="460"/>
      <c r="JFO148" s="435"/>
      <c r="JFP148" s="434"/>
      <c r="JFQ148" s="437"/>
      <c r="JFR148" s="438"/>
      <c r="JFS148" s="439"/>
      <c r="JFT148" s="460"/>
      <c r="JFU148" s="435"/>
      <c r="JFV148" s="434"/>
      <c r="JFW148" s="437"/>
      <c r="JFX148" s="438"/>
      <c r="JFY148" s="439"/>
      <c r="JFZ148" s="460"/>
      <c r="JGA148" s="435"/>
      <c r="JGB148" s="434"/>
      <c r="JGC148" s="437"/>
      <c r="JGD148" s="438"/>
      <c r="JGE148" s="439"/>
      <c r="JGF148" s="460"/>
      <c r="JGG148" s="435"/>
      <c r="JGH148" s="434"/>
      <c r="JGI148" s="437"/>
      <c r="JGJ148" s="438"/>
      <c r="JGK148" s="439"/>
      <c r="JGL148" s="460"/>
      <c r="JGM148" s="435"/>
      <c r="JGN148" s="434"/>
      <c r="JGO148" s="437"/>
      <c r="JGP148" s="438"/>
      <c r="JGQ148" s="439"/>
      <c r="JGR148" s="460"/>
      <c r="JGS148" s="435"/>
      <c r="JGT148" s="434"/>
      <c r="JGU148" s="437"/>
      <c r="JGV148" s="438"/>
      <c r="JGW148" s="439"/>
      <c r="JGX148" s="460"/>
      <c r="JGY148" s="435"/>
      <c r="JGZ148" s="434"/>
      <c r="JHA148" s="437"/>
      <c r="JHB148" s="438"/>
      <c r="JHC148" s="439"/>
      <c r="JHD148" s="460"/>
      <c r="JHE148" s="435"/>
      <c r="JHF148" s="434"/>
      <c r="JHG148" s="437"/>
      <c r="JHH148" s="438"/>
      <c r="JHI148" s="439"/>
      <c r="JHJ148" s="460"/>
      <c r="JHK148" s="435"/>
      <c r="JHL148" s="434"/>
      <c r="JHM148" s="437"/>
      <c r="JHN148" s="438"/>
      <c r="JHO148" s="439"/>
      <c r="JHP148" s="460"/>
      <c r="JHQ148" s="435"/>
      <c r="JHR148" s="434"/>
      <c r="JHS148" s="437"/>
      <c r="JHT148" s="438"/>
      <c r="JHU148" s="439"/>
      <c r="JHV148" s="460"/>
      <c r="JHW148" s="435"/>
      <c r="JHX148" s="434"/>
      <c r="JHY148" s="437"/>
      <c r="JHZ148" s="438"/>
      <c r="JIA148" s="439"/>
      <c r="JIB148" s="460"/>
      <c r="JIC148" s="435"/>
      <c r="JID148" s="434"/>
      <c r="JIE148" s="437"/>
      <c r="JIF148" s="438"/>
      <c r="JIG148" s="439"/>
      <c r="JIH148" s="460"/>
      <c r="JII148" s="435"/>
      <c r="JIJ148" s="434"/>
      <c r="JIK148" s="437"/>
      <c r="JIL148" s="438"/>
      <c r="JIM148" s="439"/>
      <c r="JIN148" s="460"/>
      <c r="JIO148" s="435"/>
      <c r="JIP148" s="434"/>
      <c r="JIQ148" s="437"/>
      <c r="JIR148" s="438"/>
      <c r="JIS148" s="439"/>
      <c r="JIT148" s="460"/>
      <c r="JIU148" s="435"/>
      <c r="JIV148" s="434"/>
      <c r="JIW148" s="437"/>
      <c r="JIX148" s="438"/>
      <c r="JIY148" s="439"/>
      <c r="JIZ148" s="460"/>
      <c r="JJA148" s="435"/>
      <c r="JJB148" s="434"/>
      <c r="JJC148" s="437"/>
      <c r="JJD148" s="438"/>
      <c r="JJE148" s="439"/>
      <c r="JJF148" s="460"/>
      <c r="JJG148" s="435"/>
      <c r="JJH148" s="434"/>
      <c r="JJI148" s="437"/>
      <c r="JJJ148" s="438"/>
      <c r="JJK148" s="439"/>
      <c r="JJL148" s="460"/>
      <c r="JJM148" s="435"/>
      <c r="JJN148" s="434"/>
      <c r="JJO148" s="437"/>
      <c r="JJP148" s="438"/>
      <c r="JJQ148" s="439"/>
      <c r="JJR148" s="460"/>
      <c r="JJS148" s="435"/>
      <c r="JJT148" s="434"/>
      <c r="JJU148" s="437"/>
      <c r="JJV148" s="438"/>
      <c r="JJW148" s="439"/>
      <c r="JJX148" s="460"/>
      <c r="JJY148" s="435"/>
      <c r="JJZ148" s="434"/>
      <c r="JKA148" s="437"/>
      <c r="JKB148" s="438"/>
      <c r="JKC148" s="439"/>
      <c r="JKD148" s="460"/>
      <c r="JKE148" s="435"/>
      <c r="JKF148" s="434"/>
      <c r="JKG148" s="437"/>
      <c r="JKH148" s="438"/>
      <c r="JKI148" s="439"/>
      <c r="JKJ148" s="460"/>
      <c r="JKK148" s="435"/>
      <c r="JKL148" s="434"/>
      <c r="JKM148" s="437"/>
      <c r="JKN148" s="438"/>
      <c r="JKO148" s="439"/>
      <c r="JKP148" s="460"/>
      <c r="JKQ148" s="435"/>
      <c r="JKR148" s="434"/>
      <c r="JKS148" s="437"/>
      <c r="JKT148" s="438"/>
      <c r="JKU148" s="439"/>
      <c r="JKV148" s="460"/>
      <c r="JKW148" s="435"/>
      <c r="JKX148" s="434"/>
      <c r="JKY148" s="437"/>
      <c r="JKZ148" s="438"/>
      <c r="JLA148" s="439"/>
      <c r="JLB148" s="460"/>
      <c r="JLC148" s="435"/>
      <c r="JLD148" s="434"/>
      <c r="JLE148" s="437"/>
      <c r="JLF148" s="438"/>
      <c r="JLG148" s="439"/>
      <c r="JLH148" s="460"/>
      <c r="JLI148" s="435"/>
      <c r="JLJ148" s="434"/>
      <c r="JLK148" s="437"/>
      <c r="JLL148" s="438"/>
      <c r="JLM148" s="439"/>
      <c r="JLN148" s="460"/>
      <c r="JLO148" s="435"/>
      <c r="JLP148" s="434"/>
      <c r="JLQ148" s="437"/>
      <c r="JLR148" s="438"/>
      <c r="JLS148" s="439"/>
      <c r="JLT148" s="460"/>
      <c r="JLU148" s="435"/>
      <c r="JLV148" s="434"/>
      <c r="JLW148" s="437"/>
      <c r="JLX148" s="438"/>
      <c r="JLY148" s="439"/>
      <c r="JLZ148" s="460"/>
      <c r="JMA148" s="435"/>
      <c r="JMB148" s="434"/>
      <c r="JMC148" s="437"/>
      <c r="JMD148" s="438"/>
      <c r="JME148" s="439"/>
      <c r="JMF148" s="460"/>
      <c r="JMG148" s="435"/>
      <c r="JMH148" s="434"/>
      <c r="JMI148" s="437"/>
      <c r="JMJ148" s="438"/>
      <c r="JMK148" s="439"/>
      <c r="JML148" s="460"/>
      <c r="JMM148" s="435"/>
      <c r="JMN148" s="434"/>
      <c r="JMO148" s="437"/>
      <c r="JMP148" s="438"/>
      <c r="JMQ148" s="439"/>
      <c r="JMR148" s="460"/>
      <c r="JMS148" s="435"/>
      <c r="JMT148" s="434"/>
      <c r="JMU148" s="437"/>
      <c r="JMV148" s="438"/>
      <c r="JMW148" s="439"/>
      <c r="JMX148" s="460"/>
      <c r="JMY148" s="435"/>
      <c r="JMZ148" s="434"/>
      <c r="JNA148" s="437"/>
      <c r="JNB148" s="438"/>
      <c r="JNC148" s="439"/>
      <c r="JND148" s="460"/>
      <c r="JNE148" s="435"/>
      <c r="JNF148" s="434"/>
      <c r="JNG148" s="437"/>
      <c r="JNH148" s="438"/>
      <c r="JNI148" s="439"/>
      <c r="JNJ148" s="460"/>
      <c r="JNK148" s="435"/>
      <c r="JNL148" s="434"/>
      <c r="JNM148" s="437"/>
      <c r="JNN148" s="438"/>
      <c r="JNO148" s="439"/>
      <c r="JNP148" s="460"/>
      <c r="JNQ148" s="435"/>
      <c r="JNR148" s="434"/>
      <c r="JNS148" s="437"/>
      <c r="JNT148" s="438"/>
      <c r="JNU148" s="439"/>
      <c r="JNV148" s="460"/>
      <c r="JNW148" s="435"/>
      <c r="JNX148" s="434"/>
      <c r="JNY148" s="437"/>
      <c r="JNZ148" s="438"/>
      <c r="JOA148" s="439"/>
      <c r="JOB148" s="460"/>
      <c r="JOC148" s="435"/>
      <c r="JOD148" s="434"/>
      <c r="JOE148" s="437"/>
      <c r="JOF148" s="438"/>
      <c r="JOG148" s="439"/>
      <c r="JOH148" s="460"/>
      <c r="JOI148" s="435"/>
      <c r="JOJ148" s="434"/>
      <c r="JOK148" s="437"/>
      <c r="JOL148" s="438"/>
      <c r="JOM148" s="439"/>
      <c r="JON148" s="460"/>
      <c r="JOO148" s="435"/>
      <c r="JOP148" s="434"/>
      <c r="JOQ148" s="437"/>
      <c r="JOR148" s="438"/>
      <c r="JOS148" s="439"/>
      <c r="JOT148" s="460"/>
      <c r="JOU148" s="435"/>
      <c r="JOV148" s="434"/>
      <c r="JOW148" s="437"/>
      <c r="JOX148" s="438"/>
      <c r="JOY148" s="439"/>
      <c r="JOZ148" s="460"/>
      <c r="JPA148" s="435"/>
      <c r="JPB148" s="434"/>
      <c r="JPC148" s="437"/>
      <c r="JPD148" s="438"/>
      <c r="JPE148" s="439"/>
      <c r="JPF148" s="460"/>
      <c r="JPG148" s="435"/>
      <c r="JPH148" s="434"/>
      <c r="JPI148" s="437"/>
      <c r="JPJ148" s="438"/>
      <c r="JPK148" s="439"/>
      <c r="JPL148" s="460"/>
      <c r="JPM148" s="435"/>
      <c r="JPN148" s="434"/>
      <c r="JPO148" s="437"/>
      <c r="JPP148" s="438"/>
      <c r="JPQ148" s="439"/>
      <c r="JPR148" s="460"/>
      <c r="JPS148" s="435"/>
      <c r="JPT148" s="434"/>
      <c r="JPU148" s="437"/>
      <c r="JPV148" s="438"/>
      <c r="JPW148" s="439"/>
      <c r="JPX148" s="460"/>
      <c r="JPY148" s="435"/>
      <c r="JPZ148" s="434"/>
      <c r="JQA148" s="437"/>
      <c r="JQB148" s="438"/>
      <c r="JQC148" s="439"/>
      <c r="JQD148" s="460"/>
      <c r="JQE148" s="435"/>
      <c r="JQF148" s="434"/>
      <c r="JQG148" s="437"/>
      <c r="JQH148" s="438"/>
      <c r="JQI148" s="439"/>
      <c r="JQJ148" s="460"/>
      <c r="JQK148" s="435"/>
      <c r="JQL148" s="434"/>
      <c r="JQM148" s="437"/>
      <c r="JQN148" s="438"/>
      <c r="JQO148" s="439"/>
      <c r="JQP148" s="460"/>
      <c r="JQQ148" s="435"/>
      <c r="JQR148" s="434"/>
      <c r="JQS148" s="437"/>
      <c r="JQT148" s="438"/>
      <c r="JQU148" s="439"/>
      <c r="JQV148" s="460"/>
      <c r="JQW148" s="435"/>
      <c r="JQX148" s="434"/>
      <c r="JQY148" s="437"/>
      <c r="JQZ148" s="438"/>
      <c r="JRA148" s="439"/>
      <c r="JRB148" s="460"/>
      <c r="JRC148" s="435"/>
      <c r="JRD148" s="434"/>
      <c r="JRE148" s="437"/>
      <c r="JRF148" s="438"/>
      <c r="JRG148" s="439"/>
      <c r="JRH148" s="460"/>
      <c r="JRI148" s="435"/>
      <c r="JRJ148" s="434"/>
      <c r="JRK148" s="437"/>
      <c r="JRL148" s="438"/>
      <c r="JRM148" s="439"/>
      <c r="JRN148" s="460"/>
      <c r="JRO148" s="435"/>
      <c r="JRP148" s="434"/>
      <c r="JRQ148" s="437"/>
      <c r="JRR148" s="438"/>
      <c r="JRS148" s="439"/>
      <c r="JRT148" s="460"/>
      <c r="JRU148" s="435"/>
      <c r="JRV148" s="434"/>
      <c r="JRW148" s="437"/>
      <c r="JRX148" s="438"/>
      <c r="JRY148" s="439"/>
      <c r="JRZ148" s="460"/>
      <c r="JSA148" s="435"/>
      <c r="JSB148" s="434"/>
      <c r="JSC148" s="437"/>
      <c r="JSD148" s="438"/>
      <c r="JSE148" s="439"/>
      <c r="JSF148" s="460"/>
      <c r="JSG148" s="435"/>
      <c r="JSH148" s="434"/>
      <c r="JSI148" s="437"/>
      <c r="JSJ148" s="438"/>
      <c r="JSK148" s="439"/>
      <c r="JSL148" s="460"/>
      <c r="JSM148" s="435"/>
      <c r="JSN148" s="434"/>
      <c r="JSO148" s="437"/>
      <c r="JSP148" s="438"/>
      <c r="JSQ148" s="439"/>
      <c r="JSR148" s="460"/>
      <c r="JSS148" s="435"/>
      <c r="JST148" s="434"/>
      <c r="JSU148" s="437"/>
      <c r="JSV148" s="438"/>
      <c r="JSW148" s="439"/>
      <c r="JSX148" s="460"/>
      <c r="JSY148" s="435"/>
      <c r="JSZ148" s="434"/>
      <c r="JTA148" s="437"/>
      <c r="JTB148" s="438"/>
      <c r="JTC148" s="439"/>
      <c r="JTD148" s="460"/>
      <c r="JTE148" s="435"/>
      <c r="JTF148" s="434"/>
      <c r="JTG148" s="437"/>
      <c r="JTH148" s="438"/>
      <c r="JTI148" s="439"/>
      <c r="JTJ148" s="460"/>
      <c r="JTK148" s="435"/>
      <c r="JTL148" s="434"/>
      <c r="JTM148" s="437"/>
      <c r="JTN148" s="438"/>
      <c r="JTO148" s="439"/>
      <c r="JTP148" s="460"/>
      <c r="JTQ148" s="435"/>
      <c r="JTR148" s="434"/>
      <c r="JTS148" s="437"/>
      <c r="JTT148" s="438"/>
      <c r="JTU148" s="439"/>
      <c r="JTV148" s="460"/>
      <c r="JTW148" s="435"/>
      <c r="JTX148" s="434"/>
      <c r="JTY148" s="437"/>
      <c r="JTZ148" s="438"/>
      <c r="JUA148" s="439"/>
      <c r="JUB148" s="460"/>
      <c r="JUC148" s="435"/>
      <c r="JUD148" s="434"/>
      <c r="JUE148" s="437"/>
      <c r="JUF148" s="438"/>
      <c r="JUG148" s="439"/>
      <c r="JUH148" s="460"/>
      <c r="JUI148" s="435"/>
      <c r="JUJ148" s="434"/>
      <c r="JUK148" s="437"/>
      <c r="JUL148" s="438"/>
      <c r="JUM148" s="439"/>
      <c r="JUN148" s="460"/>
      <c r="JUO148" s="435"/>
      <c r="JUP148" s="434"/>
      <c r="JUQ148" s="437"/>
      <c r="JUR148" s="438"/>
      <c r="JUS148" s="439"/>
      <c r="JUT148" s="460"/>
      <c r="JUU148" s="435"/>
      <c r="JUV148" s="434"/>
      <c r="JUW148" s="437"/>
      <c r="JUX148" s="438"/>
      <c r="JUY148" s="439"/>
      <c r="JUZ148" s="460"/>
      <c r="JVA148" s="435"/>
      <c r="JVB148" s="434"/>
      <c r="JVC148" s="437"/>
      <c r="JVD148" s="438"/>
      <c r="JVE148" s="439"/>
      <c r="JVF148" s="460"/>
      <c r="JVG148" s="435"/>
      <c r="JVH148" s="434"/>
      <c r="JVI148" s="437"/>
      <c r="JVJ148" s="438"/>
      <c r="JVK148" s="439"/>
      <c r="JVL148" s="460"/>
      <c r="JVM148" s="435"/>
      <c r="JVN148" s="434"/>
      <c r="JVO148" s="437"/>
      <c r="JVP148" s="438"/>
      <c r="JVQ148" s="439"/>
      <c r="JVR148" s="460"/>
      <c r="JVS148" s="435"/>
      <c r="JVT148" s="434"/>
      <c r="JVU148" s="437"/>
      <c r="JVV148" s="438"/>
      <c r="JVW148" s="439"/>
      <c r="JVX148" s="460"/>
      <c r="JVY148" s="435"/>
      <c r="JVZ148" s="434"/>
      <c r="JWA148" s="437"/>
      <c r="JWB148" s="438"/>
      <c r="JWC148" s="439"/>
      <c r="JWD148" s="460"/>
      <c r="JWE148" s="435"/>
      <c r="JWF148" s="434"/>
      <c r="JWG148" s="437"/>
      <c r="JWH148" s="438"/>
      <c r="JWI148" s="439"/>
      <c r="JWJ148" s="460"/>
      <c r="JWK148" s="435"/>
      <c r="JWL148" s="434"/>
      <c r="JWM148" s="437"/>
      <c r="JWN148" s="438"/>
      <c r="JWO148" s="439"/>
      <c r="JWP148" s="460"/>
      <c r="JWQ148" s="435"/>
      <c r="JWR148" s="434"/>
      <c r="JWS148" s="437"/>
      <c r="JWT148" s="438"/>
      <c r="JWU148" s="439"/>
      <c r="JWV148" s="460"/>
      <c r="JWW148" s="435"/>
      <c r="JWX148" s="434"/>
      <c r="JWY148" s="437"/>
      <c r="JWZ148" s="438"/>
      <c r="JXA148" s="439"/>
      <c r="JXB148" s="460"/>
      <c r="JXC148" s="435"/>
      <c r="JXD148" s="434"/>
      <c r="JXE148" s="437"/>
      <c r="JXF148" s="438"/>
      <c r="JXG148" s="439"/>
      <c r="JXH148" s="460"/>
      <c r="JXI148" s="435"/>
      <c r="JXJ148" s="434"/>
      <c r="JXK148" s="437"/>
      <c r="JXL148" s="438"/>
      <c r="JXM148" s="439"/>
      <c r="JXN148" s="460"/>
      <c r="JXO148" s="435"/>
      <c r="JXP148" s="434"/>
      <c r="JXQ148" s="437"/>
      <c r="JXR148" s="438"/>
      <c r="JXS148" s="439"/>
      <c r="JXT148" s="460"/>
      <c r="JXU148" s="435"/>
      <c r="JXV148" s="434"/>
      <c r="JXW148" s="437"/>
      <c r="JXX148" s="438"/>
      <c r="JXY148" s="439"/>
      <c r="JXZ148" s="460"/>
      <c r="JYA148" s="435"/>
      <c r="JYB148" s="434"/>
      <c r="JYC148" s="437"/>
      <c r="JYD148" s="438"/>
      <c r="JYE148" s="439"/>
      <c r="JYF148" s="460"/>
      <c r="JYG148" s="435"/>
      <c r="JYH148" s="434"/>
      <c r="JYI148" s="437"/>
      <c r="JYJ148" s="438"/>
      <c r="JYK148" s="439"/>
      <c r="JYL148" s="460"/>
      <c r="JYM148" s="435"/>
      <c r="JYN148" s="434"/>
      <c r="JYO148" s="437"/>
      <c r="JYP148" s="438"/>
      <c r="JYQ148" s="439"/>
      <c r="JYR148" s="460"/>
      <c r="JYS148" s="435"/>
      <c r="JYT148" s="434"/>
      <c r="JYU148" s="437"/>
      <c r="JYV148" s="438"/>
      <c r="JYW148" s="439"/>
      <c r="JYX148" s="460"/>
      <c r="JYY148" s="435"/>
      <c r="JYZ148" s="434"/>
      <c r="JZA148" s="437"/>
      <c r="JZB148" s="438"/>
      <c r="JZC148" s="439"/>
      <c r="JZD148" s="460"/>
      <c r="JZE148" s="435"/>
      <c r="JZF148" s="434"/>
      <c r="JZG148" s="437"/>
      <c r="JZH148" s="438"/>
      <c r="JZI148" s="439"/>
      <c r="JZJ148" s="460"/>
      <c r="JZK148" s="435"/>
      <c r="JZL148" s="434"/>
      <c r="JZM148" s="437"/>
      <c r="JZN148" s="438"/>
      <c r="JZO148" s="439"/>
      <c r="JZP148" s="460"/>
      <c r="JZQ148" s="435"/>
      <c r="JZR148" s="434"/>
      <c r="JZS148" s="437"/>
      <c r="JZT148" s="438"/>
      <c r="JZU148" s="439"/>
      <c r="JZV148" s="460"/>
      <c r="JZW148" s="435"/>
      <c r="JZX148" s="434"/>
      <c r="JZY148" s="437"/>
      <c r="JZZ148" s="438"/>
      <c r="KAA148" s="439"/>
      <c r="KAB148" s="460"/>
      <c r="KAC148" s="435"/>
      <c r="KAD148" s="434"/>
      <c r="KAE148" s="437"/>
      <c r="KAF148" s="438"/>
      <c r="KAG148" s="439"/>
      <c r="KAH148" s="460"/>
      <c r="KAI148" s="435"/>
      <c r="KAJ148" s="434"/>
      <c r="KAK148" s="437"/>
      <c r="KAL148" s="438"/>
      <c r="KAM148" s="439"/>
      <c r="KAN148" s="460"/>
      <c r="KAO148" s="435"/>
      <c r="KAP148" s="434"/>
      <c r="KAQ148" s="437"/>
      <c r="KAR148" s="438"/>
      <c r="KAS148" s="439"/>
      <c r="KAT148" s="460"/>
      <c r="KAU148" s="435"/>
      <c r="KAV148" s="434"/>
      <c r="KAW148" s="437"/>
      <c r="KAX148" s="438"/>
      <c r="KAY148" s="439"/>
      <c r="KAZ148" s="460"/>
      <c r="KBA148" s="435"/>
      <c r="KBB148" s="434"/>
      <c r="KBC148" s="437"/>
      <c r="KBD148" s="438"/>
      <c r="KBE148" s="439"/>
      <c r="KBF148" s="460"/>
      <c r="KBG148" s="435"/>
      <c r="KBH148" s="434"/>
      <c r="KBI148" s="437"/>
      <c r="KBJ148" s="438"/>
      <c r="KBK148" s="439"/>
      <c r="KBL148" s="460"/>
      <c r="KBM148" s="435"/>
      <c r="KBN148" s="434"/>
      <c r="KBO148" s="437"/>
      <c r="KBP148" s="438"/>
      <c r="KBQ148" s="439"/>
      <c r="KBR148" s="460"/>
      <c r="KBS148" s="435"/>
      <c r="KBT148" s="434"/>
      <c r="KBU148" s="437"/>
      <c r="KBV148" s="438"/>
      <c r="KBW148" s="439"/>
      <c r="KBX148" s="460"/>
      <c r="KBY148" s="435"/>
      <c r="KBZ148" s="434"/>
      <c r="KCA148" s="437"/>
      <c r="KCB148" s="438"/>
      <c r="KCC148" s="439"/>
      <c r="KCD148" s="460"/>
      <c r="KCE148" s="435"/>
      <c r="KCF148" s="434"/>
      <c r="KCG148" s="437"/>
      <c r="KCH148" s="438"/>
      <c r="KCI148" s="439"/>
      <c r="KCJ148" s="460"/>
      <c r="KCK148" s="435"/>
      <c r="KCL148" s="434"/>
      <c r="KCM148" s="437"/>
      <c r="KCN148" s="438"/>
      <c r="KCO148" s="439"/>
      <c r="KCP148" s="460"/>
      <c r="KCQ148" s="435"/>
      <c r="KCR148" s="434"/>
      <c r="KCS148" s="437"/>
      <c r="KCT148" s="438"/>
      <c r="KCU148" s="439"/>
      <c r="KCV148" s="460"/>
      <c r="KCW148" s="435"/>
      <c r="KCX148" s="434"/>
      <c r="KCY148" s="437"/>
      <c r="KCZ148" s="438"/>
      <c r="KDA148" s="439"/>
      <c r="KDB148" s="460"/>
      <c r="KDC148" s="435"/>
      <c r="KDD148" s="434"/>
      <c r="KDE148" s="437"/>
      <c r="KDF148" s="438"/>
      <c r="KDG148" s="439"/>
      <c r="KDH148" s="460"/>
      <c r="KDI148" s="435"/>
      <c r="KDJ148" s="434"/>
      <c r="KDK148" s="437"/>
      <c r="KDL148" s="438"/>
      <c r="KDM148" s="439"/>
      <c r="KDN148" s="460"/>
      <c r="KDO148" s="435"/>
      <c r="KDP148" s="434"/>
      <c r="KDQ148" s="437"/>
      <c r="KDR148" s="438"/>
      <c r="KDS148" s="439"/>
      <c r="KDT148" s="460"/>
      <c r="KDU148" s="435"/>
      <c r="KDV148" s="434"/>
      <c r="KDW148" s="437"/>
      <c r="KDX148" s="438"/>
      <c r="KDY148" s="439"/>
      <c r="KDZ148" s="460"/>
      <c r="KEA148" s="435"/>
      <c r="KEB148" s="434"/>
      <c r="KEC148" s="437"/>
      <c r="KED148" s="438"/>
      <c r="KEE148" s="439"/>
      <c r="KEF148" s="460"/>
      <c r="KEG148" s="435"/>
      <c r="KEH148" s="434"/>
      <c r="KEI148" s="437"/>
      <c r="KEJ148" s="438"/>
      <c r="KEK148" s="439"/>
      <c r="KEL148" s="460"/>
      <c r="KEM148" s="435"/>
      <c r="KEN148" s="434"/>
      <c r="KEO148" s="437"/>
      <c r="KEP148" s="438"/>
      <c r="KEQ148" s="439"/>
      <c r="KER148" s="460"/>
      <c r="KES148" s="435"/>
      <c r="KET148" s="434"/>
      <c r="KEU148" s="437"/>
      <c r="KEV148" s="438"/>
      <c r="KEW148" s="439"/>
      <c r="KEX148" s="460"/>
      <c r="KEY148" s="435"/>
      <c r="KEZ148" s="434"/>
      <c r="KFA148" s="437"/>
      <c r="KFB148" s="438"/>
      <c r="KFC148" s="439"/>
      <c r="KFD148" s="460"/>
      <c r="KFE148" s="435"/>
      <c r="KFF148" s="434"/>
      <c r="KFG148" s="437"/>
      <c r="KFH148" s="438"/>
      <c r="KFI148" s="439"/>
      <c r="KFJ148" s="460"/>
      <c r="KFK148" s="435"/>
      <c r="KFL148" s="434"/>
      <c r="KFM148" s="437"/>
      <c r="KFN148" s="438"/>
      <c r="KFO148" s="439"/>
      <c r="KFP148" s="460"/>
      <c r="KFQ148" s="435"/>
      <c r="KFR148" s="434"/>
      <c r="KFS148" s="437"/>
      <c r="KFT148" s="438"/>
      <c r="KFU148" s="439"/>
      <c r="KFV148" s="460"/>
      <c r="KFW148" s="435"/>
      <c r="KFX148" s="434"/>
      <c r="KFY148" s="437"/>
      <c r="KFZ148" s="438"/>
      <c r="KGA148" s="439"/>
      <c r="KGB148" s="460"/>
      <c r="KGC148" s="435"/>
      <c r="KGD148" s="434"/>
      <c r="KGE148" s="437"/>
      <c r="KGF148" s="438"/>
      <c r="KGG148" s="439"/>
      <c r="KGH148" s="460"/>
      <c r="KGI148" s="435"/>
      <c r="KGJ148" s="434"/>
      <c r="KGK148" s="437"/>
      <c r="KGL148" s="438"/>
      <c r="KGM148" s="439"/>
      <c r="KGN148" s="460"/>
      <c r="KGO148" s="435"/>
      <c r="KGP148" s="434"/>
      <c r="KGQ148" s="437"/>
      <c r="KGR148" s="438"/>
      <c r="KGS148" s="439"/>
      <c r="KGT148" s="460"/>
      <c r="KGU148" s="435"/>
      <c r="KGV148" s="434"/>
      <c r="KGW148" s="437"/>
      <c r="KGX148" s="438"/>
      <c r="KGY148" s="439"/>
      <c r="KGZ148" s="460"/>
      <c r="KHA148" s="435"/>
      <c r="KHB148" s="434"/>
      <c r="KHC148" s="437"/>
      <c r="KHD148" s="438"/>
      <c r="KHE148" s="439"/>
      <c r="KHF148" s="460"/>
      <c r="KHG148" s="435"/>
      <c r="KHH148" s="434"/>
      <c r="KHI148" s="437"/>
      <c r="KHJ148" s="438"/>
      <c r="KHK148" s="439"/>
      <c r="KHL148" s="460"/>
      <c r="KHM148" s="435"/>
      <c r="KHN148" s="434"/>
      <c r="KHO148" s="437"/>
      <c r="KHP148" s="438"/>
      <c r="KHQ148" s="439"/>
      <c r="KHR148" s="460"/>
      <c r="KHS148" s="435"/>
      <c r="KHT148" s="434"/>
      <c r="KHU148" s="437"/>
      <c r="KHV148" s="438"/>
      <c r="KHW148" s="439"/>
      <c r="KHX148" s="460"/>
      <c r="KHY148" s="435"/>
      <c r="KHZ148" s="434"/>
      <c r="KIA148" s="437"/>
      <c r="KIB148" s="438"/>
      <c r="KIC148" s="439"/>
      <c r="KID148" s="460"/>
      <c r="KIE148" s="435"/>
      <c r="KIF148" s="434"/>
      <c r="KIG148" s="437"/>
      <c r="KIH148" s="438"/>
      <c r="KII148" s="439"/>
      <c r="KIJ148" s="460"/>
      <c r="KIK148" s="435"/>
      <c r="KIL148" s="434"/>
      <c r="KIM148" s="437"/>
      <c r="KIN148" s="438"/>
      <c r="KIO148" s="439"/>
      <c r="KIP148" s="460"/>
      <c r="KIQ148" s="435"/>
      <c r="KIR148" s="434"/>
      <c r="KIS148" s="437"/>
      <c r="KIT148" s="438"/>
      <c r="KIU148" s="439"/>
      <c r="KIV148" s="460"/>
      <c r="KIW148" s="435"/>
      <c r="KIX148" s="434"/>
      <c r="KIY148" s="437"/>
      <c r="KIZ148" s="438"/>
      <c r="KJA148" s="439"/>
      <c r="KJB148" s="460"/>
      <c r="KJC148" s="435"/>
      <c r="KJD148" s="434"/>
      <c r="KJE148" s="437"/>
      <c r="KJF148" s="438"/>
      <c r="KJG148" s="439"/>
      <c r="KJH148" s="460"/>
      <c r="KJI148" s="435"/>
      <c r="KJJ148" s="434"/>
      <c r="KJK148" s="437"/>
      <c r="KJL148" s="438"/>
      <c r="KJM148" s="439"/>
      <c r="KJN148" s="460"/>
      <c r="KJO148" s="435"/>
      <c r="KJP148" s="434"/>
      <c r="KJQ148" s="437"/>
      <c r="KJR148" s="438"/>
      <c r="KJS148" s="439"/>
      <c r="KJT148" s="460"/>
      <c r="KJU148" s="435"/>
      <c r="KJV148" s="434"/>
      <c r="KJW148" s="437"/>
      <c r="KJX148" s="438"/>
      <c r="KJY148" s="439"/>
      <c r="KJZ148" s="460"/>
      <c r="KKA148" s="435"/>
      <c r="KKB148" s="434"/>
      <c r="KKC148" s="437"/>
      <c r="KKD148" s="438"/>
      <c r="KKE148" s="439"/>
      <c r="KKF148" s="460"/>
      <c r="KKG148" s="435"/>
      <c r="KKH148" s="434"/>
      <c r="KKI148" s="437"/>
      <c r="KKJ148" s="438"/>
      <c r="KKK148" s="439"/>
      <c r="KKL148" s="460"/>
      <c r="KKM148" s="435"/>
      <c r="KKN148" s="434"/>
      <c r="KKO148" s="437"/>
      <c r="KKP148" s="438"/>
      <c r="KKQ148" s="439"/>
      <c r="KKR148" s="460"/>
      <c r="KKS148" s="435"/>
      <c r="KKT148" s="434"/>
      <c r="KKU148" s="437"/>
      <c r="KKV148" s="438"/>
      <c r="KKW148" s="439"/>
      <c r="KKX148" s="460"/>
      <c r="KKY148" s="435"/>
      <c r="KKZ148" s="434"/>
      <c r="KLA148" s="437"/>
      <c r="KLB148" s="438"/>
      <c r="KLC148" s="439"/>
      <c r="KLD148" s="460"/>
      <c r="KLE148" s="435"/>
      <c r="KLF148" s="434"/>
      <c r="KLG148" s="437"/>
      <c r="KLH148" s="438"/>
      <c r="KLI148" s="439"/>
      <c r="KLJ148" s="460"/>
      <c r="KLK148" s="435"/>
      <c r="KLL148" s="434"/>
      <c r="KLM148" s="437"/>
      <c r="KLN148" s="438"/>
      <c r="KLO148" s="439"/>
      <c r="KLP148" s="460"/>
      <c r="KLQ148" s="435"/>
      <c r="KLR148" s="434"/>
      <c r="KLS148" s="437"/>
      <c r="KLT148" s="438"/>
      <c r="KLU148" s="439"/>
      <c r="KLV148" s="460"/>
      <c r="KLW148" s="435"/>
      <c r="KLX148" s="434"/>
      <c r="KLY148" s="437"/>
      <c r="KLZ148" s="438"/>
      <c r="KMA148" s="439"/>
      <c r="KMB148" s="460"/>
      <c r="KMC148" s="435"/>
      <c r="KMD148" s="434"/>
      <c r="KME148" s="437"/>
      <c r="KMF148" s="438"/>
      <c r="KMG148" s="439"/>
      <c r="KMH148" s="460"/>
      <c r="KMI148" s="435"/>
      <c r="KMJ148" s="434"/>
      <c r="KMK148" s="437"/>
      <c r="KML148" s="438"/>
      <c r="KMM148" s="439"/>
      <c r="KMN148" s="460"/>
      <c r="KMO148" s="435"/>
      <c r="KMP148" s="434"/>
      <c r="KMQ148" s="437"/>
      <c r="KMR148" s="438"/>
      <c r="KMS148" s="439"/>
      <c r="KMT148" s="460"/>
      <c r="KMU148" s="435"/>
      <c r="KMV148" s="434"/>
      <c r="KMW148" s="437"/>
      <c r="KMX148" s="438"/>
      <c r="KMY148" s="439"/>
      <c r="KMZ148" s="460"/>
      <c r="KNA148" s="435"/>
      <c r="KNB148" s="434"/>
      <c r="KNC148" s="437"/>
      <c r="KND148" s="438"/>
      <c r="KNE148" s="439"/>
      <c r="KNF148" s="460"/>
      <c r="KNG148" s="435"/>
      <c r="KNH148" s="434"/>
      <c r="KNI148" s="437"/>
      <c r="KNJ148" s="438"/>
      <c r="KNK148" s="439"/>
      <c r="KNL148" s="460"/>
      <c r="KNM148" s="435"/>
      <c r="KNN148" s="434"/>
      <c r="KNO148" s="437"/>
      <c r="KNP148" s="438"/>
      <c r="KNQ148" s="439"/>
      <c r="KNR148" s="460"/>
      <c r="KNS148" s="435"/>
      <c r="KNT148" s="434"/>
      <c r="KNU148" s="437"/>
      <c r="KNV148" s="438"/>
      <c r="KNW148" s="439"/>
      <c r="KNX148" s="460"/>
      <c r="KNY148" s="435"/>
      <c r="KNZ148" s="434"/>
      <c r="KOA148" s="437"/>
      <c r="KOB148" s="438"/>
      <c r="KOC148" s="439"/>
      <c r="KOD148" s="460"/>
      <c r="KOE148" s="435"/>
      <c r="KOF148" s="434"/>
      <c r="KOG148" s="437"/>
      <c r="KOH148" s="438"/>
      <c r="KOI148" s="439"/>
      <c r="KOJ148" s="460"/>
      <c r="KOK148" s="435"/>
      <c r="KOL148" s="434"/>
      <c r="KOM148" s="437"/>
      <c r="KON148" s="438"/>
      <c r="KOO148" s="439"/>
      <c r="KOP148" s="460"/>
      <c r="KOQ148" s="435"/>
      <c r="KOR148" s="434"/>
      <c r="KOS148" s="437"/>
      <c r="KOT148" s="438"/>
      <c r="KOU148" s="439"/>
      <c r="KOV148" s="460"/>
      <c r="KOW148" s="435"/>
      <c r="KOX148" s="434"/>
      <c r="KOY148" s="437"/>
      <c r="KOZ148" s="438"/>
      <c r="KPA148" s="439"/>
      <c r="KPB148" s="460"/>
      <c r="KPC148" s="435"/>
      <c r="KPD148" s="434"/>
      <c r="KPE148" s="437"/>
      <c r="KPF148" s="438"/>
      <c r="KPG148" s="439"/>
      <c r="KPH148" s="460"/>
      <c r="KPI148" s="435"/>
      <c r="KPJ148" s="434"/>
      <c r="KPK148" s="437"/>
      <c r="KPL148" s="438"/>
      <c r="KPM148" s="439"/>
      <c r="KPN148" s="460"/>
      <c r="KPO148" s="435"/>
      <c r="KPP148" s="434"/>
      <c r="KPQ148" s="437"/>
      <c r="KPR148" s="438"/>
      <c r="KPS148" s="439"/>
      <c r="KPT148" s="460"/>
      <c r="KPU148" s="435"/>
      <c r="KPV148" s="434"/>
      <c r="KPW148" s="437"/>
      <c r="KPX148" s="438"/>
      <c r="KPY148" s="439"/>
      <c r="KPZ148" s="460"/>
      <c r="KQA148" s="435"/>
      <c r="KQB148" s="434"/>
      <c r="KQC148" s="437"/>
      <c r="KQD148" s="438"/>
      <c r="KQE148" s="439"/>
      <c r="KQF148" s="460"/>
      <c r="KQG148" s="435"/>
      <c r="KQH148" s="434"/>
      <c r="KQI148" s="437"/>
      <c r="KQJ148" s="438"/>
      <c r="KQK148" s="439"/>
      <c r="KQL148" s="460"/>
      <c r="KQM148" s="435"/>
      <c r="KQN148" s="434"/>
      <c r="KQO148" s="437"/>
      <c r="KQP148" s="438"/>
      <c r="KQQ148" s="439"/>
      <c r="KQR148" s="460"/>
      <c r="KQS148" s="435"/>
      <c r="KQT148" s="434"/>
      <c r="KQU148" s="437"/>
      <c r="KQV148" s="438"/>
      <c r="KQW148" s="439"/>
      <c r="KQX148" s="460"/>
      <c r="KQY148" s="435"/>
      <c r="KQZ148" s="434"/>
      <c r="KRA148" s="437"/>
      <c r="KRB148" s="438"/>
      <c r="KRC148" s="439"/>
      <c r="KRD148" s="460"/>
      <c r="KRE148" s="435"/>
      <c r="KRF148" s="434"/>
      <c r="KRG148" s="437"/>
      <c r="KRH148" s="438"/>
      <c r="KRI148" s="439"/>
      <c r="KRJ148" s="460"/>
      <c r="KRK148" s="435"/>
      <c r="KRL148" s="434"/>
      <c r="KRM148" s="437"/>
      <c r="KRN148" s="438"/>
      <c r="KRO148" s="439"/>
      <c r="KRP148" s="460"/>
      <c r="KRQ148" s="435"/>
      <c r="KRR148" s="434"/>
      <c r="KRS148" s="437"/>
      <c r="KRT148" s="438"/>
      <c r="KRU148" s="439"/>
      <c r="KRV148" s="460"/>
      <c r="KRW148" s="435"/>
      <c r="KRX148" s="434"/>
      <c r="KRY148" s="437"/>
      <c r="KRZ148" s="438"/>
      <c r="KSA148" s="439"/>
      <c r="KSB148" s="460"/>
      <c r="KSC148" s="435"/>
      <c r="KSD148" s="434"/>
      <c r="KSE148" s="437"/>
      <c r="KSF148" s="438"/>
      <c r="KSG148" s="439"/>
      <c r="KSH148" s="460"/>
      <c r="KSI148" s="435"/>
      <c r="KSJ148" s="434"/>
      <c r="KSK148" s="437"/>
      <c r="KSL148" s="438"/>
      <c r="KSM148" s="439"/>
      <c r="KSN148" s="460"/>
      <c r="KSO148" s="435"/>
      <c r="KSP148" s="434"/>
      <c r="KSQ148" s="437"/>
      <c r="KSR148" s="438"/>
      <c r="KSS148" s="439"/>
      <c r="KST148" s="460"/>
      <c r="KSU148" s="435"/>
      <c r="KSV148" s="434"/>
      <c r="KSW148" s="437"/>
      <c r="KSX148" s="438"/>
      <c r="KSY148" s="439"/>
      <c r="KSZ148" s="460"/>
      <c r="KTA148" s="435"/>
      <c r="KTB148" s="434"/>
      <c r="KTC148" s="437"/>
      <c r="KTD148" s="438"/>
      <c r="KTE148" s="439"/>
      <c r="KTF148" s="460"/>
      <c r="KTG148" s="435"/>
      <c r="KTH148" s="434"/>
      <c r="KTI148" s="437"/>
      <c r="KTJ148" s="438"/>
      <c r="KTK148" s="439"/>
      <c r="KTL148" s="460"/>
      <c r="KTM148" s="435"/>
      <c r="KTN148" s="434"/>
      <c r="KTO148" s="437"/>
      <c r="KTP148" s="438"/>
      <c r="KTQ148" s="439"/>
      <c r="KTR148" s="460"/>
      <c r="KTS148" s="435"/>
      <c r="KTT148" s="434"/>
      <c r="KTU148" s="437"/>
      <c r="KTV148" s="438"/>
      <c r="KTW148" s="439"/>
      <c r="KTX148" s="460"/>
      <c r="KTY148" s="435"/>
      <c r="KTZ148" s="434"/>
      <c r="KUA148" s="437"/>
      <c r="KUB148" s="438"/>
      <c r="KUC148" s="439"/>
      <c r="KUD148" s="460"/>
      <c r="KUE148" s="435"/>
      <c r="KUF148" s="434"/>
      <c r="KUG148" s="437"/>
      <c r="KUH148" s="438"/>
      <c r="KUI148" s="439"/>
      <c r="KUJ148" s="460"/>
      <c r="KUK148" s="435"/>
      <c r="KUL148" s="434"/>
      <c r="KUM148" s="437"/>
      <c r="KUN148" s="438"/>
      <c r="KUO148" s="439"/>
      <c r="KUP148" s="460"/>
      <c r="KUQ148" s="435"/>
      <c r="KUR148" s="434"/>
      <c r="KUS148" s="437"/>
      <c r="KUT148" s="438"/>
      <c r="KUU148" s="439"/>
      <c r="KUV148" s="460"/>
      <c r="KUW148" s="435"/>
      <c r="KUX148" s="434"/>
      <c r="KUY148" s="437"/>
      <c r="KUZ148" s="438"/>
      <c r="KVA148" s="439"/>
      <c r="KVB148" s="460"/>
      <c r="KVC148" s="435"/>
      <c r="KVD148" s="434"/>
      <c r="KVE148" s="437"/>
      <c r="KVF148" s="438"/>
      <c r="KVG148" s="439"/>
      <c r="KVH148" s="460"/>
      <c r="KVI148" s="435"/>
      <c r="KVJ148" s="434"/>
      <c r="KVK148" s="437"/>
      <c r="KVL148" s="438"/>
      <c r="KVM148" s="439"/>
      <c r="KVN148" s="460"/>
      <c r="KVO148" s="435"/>
      <c r="KVP148" s="434"/>
      <c r="KVQ148" s="437"/>
      <c r="KVR148" s="438"/>
      <c r="KVS148" s="439"/>
      <c r="KVT148" s="460"/>
      <c r="KVU148" s="435"/>
      <c r="KVV148" s="434"/>
      <c r="KVW148" s="437"/>
      <c r="KVX148" s="438"/>
      <c r="KVY148" s="439"/>
      <c r="KVZ148" s="460"/>
      <c r="KWA148" s="435"/>
      <c r="KWB148" s="434"/>
      <c r="KWC148" s="437"/>
      <c r="KWD148" s="438"/>
      <c r="KWE148" s="439"/>
      <c r="KWF148" s="460"/>
      <c r="KWG148" s="435"/>
      <c r="KWH148" s="434"/>
      <c r="KWI148" s="437"/>
      <c r="KWJ148" s="438"/>
      <c r="KWK148" s="439"/>
      <c r="KWL148" s="460"/>
      <c r="KWM148" s="435"/>
      <c r="KWN148" s="434"/>
      <c r="KWO148" s="437"/>
      <c r="KWP148" s="438"/>
      <c r="KWQ148" s="439"/>
      <c r="KWR148" s="460"/>
      <c r="KWS148" s="435"/>
      <c r="KWT148" s="434"/>
      <c r="KWU148" s="437"/>
      <c r="KWV148" s="438"/>
      <c r="KWW148" s="439"/>
      <c r="KWX148" s="460"/>
      <c r="KWY148" s="435"/>
      <c r="KWZ148" s="434"/>
      <c r="KXA148" s="437"/>
      <c r="KXB148" s="438"/>
      <c r="KXC148" s="439"/>
      <c r="KXD148" s="460"/>
      <c r="KXE148" s="435"/>
      <c r="KXF148" s="434"/>
      <c r="KXG148" s="437"/>
      <c r="KXH148" s="438"/>
      <c r="KXI148" s="439"/>
      <c r="KXJ148" s="460"/>
      <c r="KXK148" s="435"/>
      <c r="KXL148" s="434"/>
      <c r="KXM148" s="437"/>
      <c r="KXN148" s="438"/>
      <c r="KXO148" s="439"/>
      <c r="KXP148" s="460"/>
      <c r="KXQ148" s="435"/>
      <c r="KXR148" s="434"/>
      <c r="KXS148" s="437"/>
      <c r="KXT148" s="438"/>
      <c r="KXU148" s="439"/>
      <c r="KXV148" s="460"/>
      <c r="KXW148" s="435"/>
      <c r="KXX148" s="434"/>
      <c r="KXY148" s="437"/>
      <c r="KXZ148" s="438"/>
      <c r="KYA148" s="439"/>
      <c r="KYB148" s="460"/>
      <c r="KYC148" s="435"/>
      <c r="KYD148" s="434"/>
      <c r="KYE148" s="437"/>
      <c r="KYF148" s="438"/>
      <c r="KYG148" s="439"/>
      <c r="KYH148" s="460"/>
      <c r="KYI148" s="435"/>
      <c r="KYJ148" s="434"/>
      <c r="KYK148" s="437"/>
      <c r="KYL148" s="438"/>
      <c r="KYM148" s="439"/>
      <c r="KYN148" s="460"/>
      <c r="KYO148" s="435"/>
      <c r="KYP148" s="434"/>
      <c r="KYQ148" s="437"/>
      <c r="KYR148" s="438"/>
      <c r="KYS148" s="439"/>
      <c r="KYT148" s="460"/>
      <c r="KYU148" s="435"/>
      <c r="KYV148" s="434"/>
      <c r="KYW148" s="437"/>
      <c r="KYX148" s="438"/>
      <c r="KYY148" s="439"/>
      <c r="KYZ148" s="460"/>
      <c r="KZA148" s="435"/>
      <c r="KZB148" s="434"/>
      <c r="KZC148" s="437"/>
      <c r="KZD148" s="438"/>
      <c r="KZE148" s="439"/>
      <c r="KZF148" s="460"/>
      <c r="KZG148" s="435"/>
      <c r="KZH148" s="434"/>
      <c r="KZI148" s="437"/>
      <c r="KZJ148" s="438"/>
      <c r="KZK148" s="439"/>
      <c r="KZL148" s="460"/>
      <c r="KZM148" s="435"/>
      <c r="KZN148" s="434"/>
      <c r="KZO148" s="437"/>
      <c r="KZP148" s="438"/>
      <c r="KZQ148" s="439"/>
      <c r="KZR148" s="460"/>
      <c r="KZS148" s="435"/>
      <c r="KZT148" s="434"/>
      <c r="KZU148" s="437"/>
      <c r="KZV148" s="438"/>
      <c r="KZW148" s="439"/>
      <c r="KZX148" s="460"/>
      <c r="KZY148" s="435"/>
      <c r="KZZ148" s="434"/>
      <c r="LAA148" s="437"/>
      <c r="LAB148" s="438"/>
      <c r="LAC148" s="439"/>
      <c r="LAD148" s="460"/>
      <c r="LAE148" s="435"/>
      <c r="LAF148" s="434"/>
      <c r="LAG148" s="437"/>
      <c r="LAH148" s="438"/>
      <c r="LAI148" s="439"/>
      <c r="LAJ148" s="460"/>
      <c r="LAK148" s="435"/>
      <c r="LAL148" s="434"/>
      <c r="LAM148" s="437"/>
      <c r="LAN148" s="438"/>
      <c r="LAO148" s="439"/>
      <c r="LAP148" s="460"/>
      <c r="LAQ148" s="435"/>
      <c r="LAR148" s="434"/>
      <c r="LAS148" s="437"/>
      <c r="LAT148" s="438"/>
      <c r="LAU148" s="439"/>
      <c r="LAV148" s="460"/>
      <c r="LAW148" s="435"/>
      <c r="LAX148" s="434"/>
      <c r="LAY148" s="437"/>
      <c r="LAZ148" s="438"/>
      <c r="LBA148" s="439"/>
      <c r="LBB148" s="460"/>
      <c r="LBC148" s="435"/>
      <c r="LBD148" s="434"/>
      <c r="LBE148" s="437"/>
      <c r="LBF148" s="438"/>
      <c r="LBG148" s="439"/>
      <c r="LBH148" s="460"/>
      <c r="LBI148" s="435"/>
      <c r="LBJ148" s="434"/>
      <c r="LBK148" s="437"/>
      <c r="LBL148" s="438"/>
      <c r="LBM148" s="439"/>
      <c r="LBN148" s="460"/>
      <c r="LBO148" s="435"/>
      <c r="LBP148" s="434"/>
      <c r="LBQ148" s="437"/>
      <c r="LBR148" s="438"/>
      <c r="LBS148" s="439"/>
      <c r="LBT148" s="460"/>
      <c r="LBU148" s="435"/>
      <c r="LBV148" s="434"/>
      <c r="LBW148" s="437"/>
      <c r="LBX148" s="438"/>
      <c r="LBY148" s="439"/>
      <c r="LBZ148" s="460"/>
      <c r="LCA148" s="435"/>
      <c r="LCB148" s="434"/>
      <c r="LCC148" s="437"/>
      <c r="LCD148" s="438"/>
      <c r="LCE148" s="439"/>
      <c r="LCF148" s="460"/>
      <c r="LCG148" s="435"/>
      <c r="LCH148" s="434"/>
      <c r="LCI148" s="437"/>
      <c r="LCJ148" s="438"/>
      <c r="LCK148" s="439"/>
      <c r="LCL148" s="460"/>
      <c r="LCM148" s="435"/>
      <c r="LCN148" s="434"/>
      <c r="LCO148" s="437"/>
      <c r="LCP148" s="438"/>
      <c r="LCQ148" s="439"/>
      <c r="LCR148" s="460"/>
      <c r="LCS148" s="435"/>
      <c r="LCT148" s="434"/>
      <c r="LCU148" s="437"/>
      <c r="LCV148" s="438"/>
      <c r="LCW148" s="439"/>
      <c r="LCX148" s="460"/>
      <c r="LCY148" s="435"/>
      <c r="LCZ148" s="434"/>
      <c r="LDA148" s="437"/>
      <c r="LDB148" s="438"/>
      <c r="LDC148" s="439"/>
      <c r="LDD148" s="460"/>
      <c r="LDE148" s="435"/>
      <c r="LDF148" s="434"/>
      <c r="LDG148" s="437"/>
      <c r="LDH148" s="438"/>
      <c r="LDI148" s="439"/>
      <c r="LDJ148" s="460"/>
      <c r="LDK148" s="435"/>
      <c r="LDL148" s="434"/>
      <c r="LDM148" s="437"/>
      <c r="LDN148" s="438"/>
      <c r="LDO148" s="439"/>
      <c r="LDP148" s="460"/>
      <c r="LDQ148" s="435"/>
      <c r="LDR148" s="434"/>
      <c r="LDS148" s="437"/>
      <c r="LDT148" s="438"/>
      <c r="LDU148" s="439"/>
      <c r="LDV148" s="460"/>
      <c r="LDW148" s="435"/>
      <c r="LDX148" s="434"/>
      <c r="LDY148" s="437"/>
      <c r="LDZ148" s="438"/>
      <c r="LEA148" s="439"/>
      <c r="LEB148" s="460"/>
      <c r="LEC148" s="435"/>
      <c r="LED148" s="434"/>
      <c r="LEE148" s="437"/>
      <c r="LEF148" s="438"/>
      <c r="LEG148" s="439"/>
      <c r="LEH148" s="460"/>
      <c r="LEI148" s="435"/>
      <c r="LEJ148" s="434"/>
      <c r="LEK148" s="437"/>
      <c r="LEL148" s="438"/>
      <c r="LEM148" s="439"/>
      <c r="LEN148" s="460"/>
      <c r="LEO148" s="435"/>
      <c r="LEP148" s="434"/>
      <c r="LEQ148" s="437"/>
      <c r="LER148" s="438"/>
      <c r="LES148" s="439"/>
      <c r="LET148" s="460"/>
      <c r="LEU148" s="435"/>
      <c r="LEV148" s="434"/>
      <c r="LEW148" s="437"/>
      <c r="LEX148" s="438"/>
      <c r="LEY148" s="439"/>
      <c r="LEZ148" s="460"/>
      <c r="LFA148" s="435"/>
      <c r="LFB148" s="434"/>
      <c r="LFC148" s="437"/>
      <c r="LFD148" s="438"/>
      <c r="LFE148" s="439"/>
      <c r="LFF148" s="460"/>
      <c r="LFG148" s="435"/>
      <c r="LFH148" s="434"/>
      <c r="LFI148" s="437"/>
      <c r="LFJ148" s="438"/>
      <c r="LFK148" s="439"/>
      <c r="LFL148" s="460"/>
      <c r="LFM148" s="435"/>
      <c r="LFN148" s="434"/>
      <c r="LFO148" s="437"/>
      <c r="LFP148" s="438"/>
      <c r="LFQ148" s="439"/>
      <c r="LFR148" s="460"/>
      <c r="LFS148" s="435"/>
      <c r="LFT148" s="434"/>
      <c r="LFU148" s="437"/>
      <c r="LFV148" s="438"/>
      <c r="LFW148" s="439"/>
      <c r="LFX148" s="460"/>
      <c r="LFY148" s="435"/>
      <c r="LFZ148" s="434"/>
      <c r="LGA148" s="437"/>
      <c r="LGB148" s="438"/>
      <c r="LGC148" s="439"/>
      <c r="LGD148" s="460"/>
      <c r="LGE148" s="435"/>
      <c r="LGF148" s="434"/>
      <c r="LGG148" s="437"/>
      <c r="LGH148" s="438"/>
      <c r="LGI148" s="439"/>
      <c r="LGJ148" s="460"/>
      <c r="LGK148" s="435"/>
      <c r="LGL148" s="434"/>
      <c r="LGM148" s="437"/>
      <c r="LGN148" s="438"/>
      <c r="LGO148" s="439"/>
      <c r="LGP148" s="460"/>
      <c r="LGQ148" s="435"/>
      <c r="LGR148" s="434"/>
      <c r="LGS148" s="437"/>
      <c r="LGT148" s="438"/>
      <c r="LGU148" s="439"/>
      <c r="LGV148" s="460"/>
      <c r="LGW148" s="435"/>
      <c r="LGX148" s="434"/>
      <c r="LGY148" s="437"/>
      <c r="LGZ148" s="438"/>
      <c r="LHA148" s="439"/>
      <c r="LHB148" s="460"/>
      <c r="LHC148" s="435"/>
      <c r="LHD148" s="434"/>
      <c r="LHE148" s="437"/>
      <c r="LHF148" s="438"/>
      <c r="LHG148" s="439"/>
      <c r="LHH148" s="460"/>
      <c r="LHI148" s="435"/>
      <c r="LHJ148" s="434"/>
      <c r="LHK148" s="437"/>
      <c r="LHL148" s="438"/>
      <c r="LHM148" s="439"/>
      <c r="LHN148" s="460"/>
      <c r="LHO148" s="435"/>
      <c r="LHP148" s="434"/>
      <c r="LHQ148" s="437"/>
      <c r="LHR148" s="438"/>
      <c r="LHS148" s="439"/>
      <c r="LHT148" s="460"/>
      <c r="LHU148" s="435"/>
      <c r="LHV148" s="434"/>
      <c r="LHW148" s="437"/>
      <c r="LHX148" s="438"/>
      <c r="LHY148" s="439"/>
      <c r="LHZ148" s="460"/>
      <c r="LIA148" s="435"/>
      <c r="LIB148" s="434"/>
      <c r="LIC148" s="437"/>
      <c r="LID148" s="438"/>
      <c r="LIE148" s="439"/>
      <c r="LIF148" s="460"/>
      <c r="LIG148" s="435"/>
      <c r="LIH148" s="434"/>
      <c r="LII148" s="437"/>
      <c r="LIJ148" s="438"/>
      <c r="LIK148" s="439"/>
      <c r="LIL148" s="460"/>
      <c r="LIM148" s="435"/>
      <c r="LIN148" s="434"/>
      <c r="LIO148" s="437"/>
      <c r="LIP148" s="438"/>
      <c r="LIQ148" s="439"/>
      <c r="LIR148" s="460"/>
      <c r="LIS148" s="435"/>
      <c r="LIT148" s="434"/>
      <c r="LIU148" s="437"/>
      <c r="LIV148" s="438"/>
      <c r="LIW148" s="439"/>
      <c r="LIX148" s="460"/>
      <c r="LIY148" s="435"/>
      <c r="LIZ148" s="434"/>
      <c r="LJA148" s="437"/>
      <c r="LJB148" s="438"/>
      <c r="LJC148" s="439"/>
      <c r="LJD148" s="460"/>
      <c r="LJE148" s="435"/>
      <c r="LJF148" s="434"/>
      <c r="LJG148" s="437"/>
      <c r="LJH148" s="438"/>
      <c r="LJI148" s="439"/>
      <c r="LJJ148" s="460"/>
      <c r="LJK148" s="435"/>
      <c r="LJL148" s="434"/>
      <c r="LJM148" s="437"/>
      <c r="LJN148" s="438"/>
      <c r="LJO148" s="439"/>
      <c r="LJP148" s="460"/>
      <c r="LJQ148" s="435"/>
      <c r="LJR148" s="434"/>
      <c r="LJS148" s="437"/>
      <c r="LJT148" s="438"/>
      <c r="LJU148" s="439"/>
      <c r="LJV148" s="460"/>
      <c r="LJW148" s="435"/>
      <c r="LJX148" s="434"/>
      <c r="LJY148" s="437"/>
      <c r="LJZ148" s="438"/>
      <c r="LKA148" s="439"/>
      <c r="LKB148" s="460"/>
      <c r="LKC148" s="435"/>
      <c r="LKD148" s="434"/>
      <c r="LKE148" s="437"/>
      <c r="LKF148" s="438"/>
      <c r="LKG148" s="439"/>
      <c r="LKH148" s="460"/>
      <c r="LKI148" s="435"/>
      <c r="LKJ148" s="434"/>
      <c r="LKK148" s="437"/>
      <c r="LKL148" s="438"/>
      <c r="LKM148" s="439"/>
      <c r="LKN148" s="460"/>
      <c r="LKO148" s="435"/>
      <c r="LKP148" s="434"/>
      <c r="LKQ148" s="437"/>
      <c r="LKR148" s="438"/>
      <c r="LKS148" s="439"/>
      <c r="LKT148" s="460"/>
      <c r="LKU148" s="435"/>
      <c r="LKV148" s="434"/>
      <c r="LKW148" s="437"/>
      <c r="LKX148" s="438"/>
      <c r="LKY148" s="439"/>
      <c r="LKZ148" s="460"/>
      <c r="LLA148" s="435"/>
      <c r="LLB148" s="434"/>
      <c r="LLC148" s="437"/>
      <c r="LLD148" s="438"/>
      <c r="LLE148" s="439"/>
      <c r="LLF148" s="460"/>
      <c r="LLG148" s="435"/>
      <c r="LLH148" s="434"/>
      <c r="LLI148" s="437"/>
      <c r="LLJ148" s="438"/>
      <c r="LLK148" s="439"/>
      <c r="LLL148" s="460"/>
      <c r="LLM148" s="435"/>
      <c r="LLN148" s="434"/>
      <c r="LLO148" s="437"/>
      <c r="LLP148" s="438"/>
      <c r="LLQ148" s="439"/>
      <c r="LLR148" s="460"/>
      <c r="LLS148" s="435"/>
      <c r="LLT148" s="434"/>
      <c r="LLU148" s="437"/>
      <c r="LLV148" s="438"/>
      <c r="LLW148" s="439"/>
      <c r="LLX148" s="460"/>
      <c r="LLY148" s="435"/>
      <c r="LLZ148" s="434"/>
      <c r="LMA148" s="437"/>
      <c r="LMB148" s="438"/>
      <c r="LMC148" s="439"/>
      <c r="LMD148" s="460"/>
      <c r="LME148" s="435"/>
      <c r="LMF148" s="434"/>
      <c r="LMG148" s="437"/>
      <c r="LMH148" s="438"/>
      <c r="LMI148" s="439"/>
      <c r="LMJ148" s="460"/>
      <c r="LMK148" s="435"/>
      <c r="LML148" s="434"/>
      <c r="LMM148" s="437"/>
      <c r="LMN148" s="438"/>
      <c r="LMO148" s="439"/>
      <c r="LMP148" s="460"/>
      <c r="LMQ148" s="435"/>
      <c r="LMR148" s="434"/>
      <c r="LMS148" s="437"/>
      <c r="LMT148" s="438"/>
      <c r="LMU148" s="439"/>
      <c r="LMV148" s="460"/>
      <c r="LMW148" s="435"/>
      <c r="LMX148" s="434"/>
      <c r="LMY148" s="437"/>
      <c r="LMZ148" s="438"/>
      <c r="LNA148" s="439"/>
      <c r="LNB148" s="460"/>
      <c r="LNC148" s="435"/>
      <c r="LND148" s="434"/>
      <c r="LNE148" s="437"/>
      <c r="LNF148" s="438"/>
      <c r="LNG148" s="439"/>
      <c r="LNH148" s="460"/>
      <c r="LNI148" s="435"/>
      <c r="LNJ148" s="434"/>
      <c r="LNK148" s="437"/>
      <c r="LNL148" s="438"/>
      <c r="LNM148" s="439"/>
      <c r="LNN148" s="460"/>
      <c r="LNO148" s="435"/>
      <c r="LNP148" s="434"/>
      <c r="LNQ148" s="437"/>
      <c r="LNR148" s="438"/>
      <c r="LNS148" s="439"/>
      <c r="LNT148" s="460"/>
      <c r="LNU148" s="435"/>
      <c r="LNV148" s="434"/>
      <c r="LNW148" s="437"/>
      <c r="LNX148" s="438"/>
      <c r="LNY148" s="439"/>
      <c r="LNZ148" s="460"/>
      <c r="LOA148" s="435"/>
      <c r="LOB148" s="434"/>
      <c r="LOC148" s="437"/>
      <c r="LOD148" s="438"/>
      <c r="LOE148" s="439"/>
      <c r="LOF148" s="460"/>
      <c r="LOG148" s="435"/>
      <c r="LOH148" s="434"/>
      <c r="LOI148" s="437"/>
      <c r="LOJ148" s="438"/>
      <c r="LOK148" s="439"/>
      <c r="LOL148" s="460"/>
      <c r="LOM148" s="435"/>
      <c r="LON148" s="434"/>
      <c r="LOO148" s="437"/>
      <c r="LOP148" s="438"/>
      <c r="LOQ148" s="439"/>
      <c r="LOR148" s="460"/>
      <c r="LOS148" s="435"/>
      <c r="LOT148" s="434"/>
      <c r="LOU148" s="437"/>
      <c r="LOV148" s="438"/>
      <c r="LOW148" s="439"/>
      <c r="LOX148" s="460"/>
      <c r="LOY148" s="435"/>
      <c r="LOZ148" s="434"/>
      <c r="LPA148" s="437"/>
      <c r="LPB148" s="438"/>
      <c r="LPC148" s="439"/>
      <c r="LPD148" s="460"/>
      <c r="LPE148" s="435"/>
      <c r="LPF148" s="434"/>
      <c r="LPG148" s="437"/>
      <c r="LPH148" s="438"/>
      <c r="LPI148" s="439"/>
      <c r="LPJ148" s="460"/>
      <c r="LPK148" s="435"/>
      <c r="LPL148" s="434"/>
      <c r="LPM148" s="437"/>
      <c r="LPN148" s="438"/>
      <c r="LPO148" s="439"/>
      <c r="LPP148" s="460"/>
      <c r="LPQ148" s="435"/>
      <c r="LPR148" s="434"/>
      <c r="LPS148" s="437"/>
      <c r="LPT148" s="438"/>
      <c r="LPU148" s="439"/>
      <c r="LPV148" s="460"/>
      <c r="LPW148" s="435"/>
      <c r="LPX148" s="434"/>
      <c r="LPY148" s="437"/>
      <c r="LPZ148" s="438"/>
      <c r="LQA148" s="439"/>
      <c r="LQB148" s="460"/>
      <c r="LQC148" s="435"/>
      <c r="LQD148" s="434"/>
      <c r="LQE148" s="437"/>
      <c r="LQF148" s="438"/>
      <c r="LQG148" s="439"/>
      <c r="LQH148" s="460"/>
      <c r="LQI148" s="435"/>
      <c r="LQJ148" s="434"/>
      <c r="LQK148" s="437"/>
      <c r="LQL148" s="438"/>
      <c r="LQM148" s="439"/>
      <c r="LQN148" s="460"/>
      <c r="LQO148" s="435"/>
      <c r="LQP148" s="434"/>
      <c r="LQQ148" s="437"/>
      <c r="LQR148" s="438"/>
      <c r="LQS148" s="439"/>
      <c r="LQT148" s="460"/>
      <c r="LQU148" s="435"/>
      <c r="LQV148" s="434"/>
      <c r="LQW148" s="437"/>
      <c r="LQX148" s="438"/>
      <c r="LQY148" s="439"/>
      <c r="LQZ148" s="460"/>
      <c r="LRA148" s="435"/>
      <c r="LRB148" s="434"/>
      <c r="LRC148" s="437"/>
      <c r="LRD148" s="438"/>
      <c r="LRE148" s="439"/>
      <c r="LRF148" s="460"/>
      <c r="LRG148" s="435"/>
      <c r="LRH148" s="434"/>
      <c r="LRI148" s="437"/>
      <c r="LRJ148" s="438"/>
      <c r="LRK148" s="439"/>
      <c r="LRL148" s="460"/>
      <c r="LRM148" s="435"/>
      <c r="LRN148" s="434"/>
      <c r="LRO148" s="437"/>
      <c r="LRP148" s="438"/>
      <c r="LRQ148" s="439"/>
      <c r="LRR148" s="460"/>
      <c r="LRS148" s="435"/>
      <c r="LRT148" s="434"/>
      <c r="LRU148" s="437"/>
      <c r="LRV148" s="438"/>
      <c r="LRW148" s="439"/>
      <c r="LRX148" s="460"/>
      <c r="LRY148" s="435"/>
      <c r="LRZ148" s="434"/>
      <c r="LSA148" s="437"/>
      <c r="LSB148" s="438"/>
      <c r="LSC148" s="439"/>
      <c r="LSD148" s="460"/>
      <c r="LSE148" s="435"/>
      <c r="LSF148" s="434"/>
      <c r="LSG148" s="437"/>
      <c r="LSH148" s="438"/>
      <c r="LSI148" s="439"/>
      <c r="LSJ148" s="460"/>
      <c r="LSK148" s="435"/>
      <c r="LSL148" s="434"/>
      <c r="LSM148" s="437"/>
      <c r="LSN148" s="438"/>
      <c r="LSO148" s="439"/>
      <c r="LSP148" s="460"/>
      <c r="LSQ148" s="435"/>
      <c r="LSR148" s="434"/>
      <c r="LSS148" s="437"/>
      <c r="LST148" s="438"/>
      <c r="LSU148" s="439"/>
      <c r="LSV148" s="460"/>
      <c r="LSW148" s="435"/>
      <c r="LSX148" s="434"/>
      <c r="LSY148" s="437"/>
      <c r="LSZ148" s="438"/>
      <c r="LTA148" s="439"/>
      <c r="LTB148" s="460"/>
      <c r="LTC148" s="435"/>
      <c r="LTD148" s="434"/>
      <c r="LTE148" s="437"/>
      <c r="LTF148" s="438"/>
      <c r="LTG148" s="439"/>
      <c r="LTH148" s="460"/>
      <c r="LTI148" s="435"/>
      <c r="LTJ148" s="434"/>
      <c r="LTK148" s="437"/>
      <c r="LTL148" s="438"/>
      <c r="LTM148" s="439"/>
      <c r="LTN148" s="460"/>
      <c r="LTO148" s="435"/>
      <c r="LTP148" s="434"/>
      <c r="LTQ148" s="437"/>
      <c r="LTR148" s="438"/>
      <c r="LTS148" s="439"/>
      <c r="LTT148" s="460"/>
      <c r="LTU148" s="435"/>
      <c r="LTV148" s="434"/>
      <c r="LTW148" s="437"/>
      <c r="LTX148" s="438"/>
      <c r="LTY148" s="439"/>
      <c r="LTZ148" s="460"/>
      <c r="LUA148" s="435"/>
      <c r="LUB148" s="434"/>
      <c r="LUC148" s="437"/>
      <c r="LUD148" s="438"/>
      <c r="LUE148" s="439"/>
      <c r="LUF148" s="460"/>
      <c r="LUG148" s="435"/>
      <c r="LUH148" s="434"/>
      <c r="LUI148" s="437"/>
      <c r="LUJ148" s="438"/>
      <c r="LUK148" s="439"/>
      <c r="LUL148" s="460"/>
      <c r="LUM148" s="435"/>
      <c r="LUN148" s="434"/>
      <c r="LUO148" s="437"/>
      <c r="LUP148" s="438"/>
      <c r="LUQ148" s="439"/>
      <c r="LUR148" s="460"/>
      <c r="LUS148" s="435"/>
      <c r="LUT148" s="434"/>
      <c r="LUU148" s="437"/>
      <c r="LUV148" s="438"/>
      <c r="LUW148" s="439"/>
      <c r="LUX148" s="460"/>
      <c r="LUY148" s="435"/>
      <c r="LUZ148" s="434"/>
      <c r="LVA148" s="437"/>
      <c r="LVB148" s="438"/>
      <c r="LVC148" s="439"/>
      <c r="LVD148" s="460"/>
      <c r="LVE148" s="435"/>
      <c r="LVF148" s="434"/>
      <c r="LVG148" s="437"/>
      <c r="LVH148" s="438"/>
      <c r="LVI148" s="439"/>
      <c r="LVJ148" s="460"/>
      <c r="LVK148" s="435"/>
      <c r="LVL148" s="434"/>
      <c r="LVM148" s="437"/>
      <c r="LVN148" s="438"/>
      <c r="LVO148" s="439"/>
      <c r="LVP148" s="460"/>
      <c r="LVQ148" s="435"/>
      <c r="LVR148" s="434"/>
      <c r="LVS148" s="437"/>
      <c r="LVT148" s="438"/>
      <c r="LVU148" s="439"/>
      <c r="LVV148" s="460"/>
      <c r="LVW148" s="435"/>
      <c r="LVX148" s="434"/>
      <c r="LVY148" s="437"/>
      <c r="LVZ148" s="438"/>
      <c r="LWA148" s="439"/>
      <c r="LWB148" s="460"/>
      <c r="LWC148" s="435"/>
      <c r="LWD148" s="434"/>
      <c r="LWE148" s="437"/>
      <c r="LWF148" s="438"/>
      <c r="LWG148" s="439"/>
      <c r="LWH148" s="460"/>
      <c r="LWI148" s="435"/>
      <c r="LWJ148" s="434"/>
      <c r="LWK148" s="437"/>
      <c r="LWL148" s="438"/>
      <c r="LWM148" s="439"/>
      <c r="LWN148" s="460"/>
      <c r="LWO148" s="435"/>
      <c r="LWP148" s="434"/>
      <c r="LWQ148" s="437"/>
      <c r="LWR148" s="438"/>
      <c r="LWS148" s="439"/>
      <c r="LWT148" s="460"/>
      <c r="LWU148" s="435"/>
      <c r="LWV148" s="434"/>
      <c r="LWW148" s="437"/>
      <c r="LWX148" s="438"/>
      <c r="LWY148" s="439"/>
      <c r="LWZ148" s="460"/>
      <c r="LXA148" s="435"/>
      <c r="LXB148" s="434"/>
      <c r="LXC148" s="437"/>
      <c r="LXD148" s="438"/>
      <c r="LXE148" s="439"/>
      <c r="LXF148" s="460"/>
      <c r="LXG148" s="435"/>
      <c r="LXH148" s="434"/>
      <c r="LXI148" s="437"/>
      <c r="LXJ148" s="438"/>
      <c r="LXK148" s="439"/>
      <c r="LXL148" s="460"/>
      <c r="LXM148" s="435"/>
      <c r="LXN148" s="434"/>
      <c r="LXO148" s="437"/>
      <c r="LXP148" s="438"/>
      <c r="LXQ148" s="439"/>
      <c r="LXR148" s="460"/>
      <c r="LXS148" s="435"/>
      <c r="LXT148" s="434"/>
      <c r="LXU148" s="437"/>
      <c r="LXV148" s="438"/>
      <c r="LXW148" s="439"/>
      <c r="LXX148" s="460"/>
      <c r="LXY148" s="435"/>
      <c r="LXZ148" s="434"/>
      <c r="LYA148" s="437"/>
      <c r="LYB148" s="438"/>
      <c r="LYC148" s="439"/>
      <c r="LYD148" s="460"/>
      <c r="LYE148" s="435"/>
      <c r="LYF148" s="434"/>
      <c r="LYG148" s="437"/>
      <c r="LYH148" s="438"/>
      <c r="LYI148" s="439"/>
      <c r="LYJ148" s="460"/>
      <c r="LYK148" s="435"/>
      <c r="LYL148" s="434"/>
      <c r="LYM148" s="437"/>
      <c r="LYN148" s="438"/>
      <c r="LYO148" s="439"/>
      <c r="LYP148" s="460"/>
      <c r="LYQ148" s="435"/>
      <c r="LYR148" s="434"/>
      <c r="LYS148" s="437"/>
      <c r="LYT148" s="438"/>
      <c r="LYU148" s="439"/>
      <c r="LYV148" s="460"/>
      <c r="LYW148" s="435"/>
      <c r="LYX148" s="434"/>
      <c r="LYY148" s="437"/>
      <c r="LYZ148" s="438"/>
      <c r="LZA148" s="439"/>
      <c r="LZB148" s="460"/>
      <c r="LZC148" s="435"/>
      <c r="LZD148" s="434"/>
      <c r="LZE148" s="437"/>
      <c r="LZF148" s="438"/>
      <c r="LZG148" s="439"/>
      <c r="LZH148" s="460"/>
      <c r="LZI148" s="435"/>
      <c r="LZJ148" s="434"/>
      <c r="LZK148" s="437"/>
      <c r="LZL148" s="438"/>
      <c r="LZM148" s="439"/>
      <c r="LZN148" s="460"/>
      <c r="LZO148" s="435"/>
      <c r="LZP148" s="434"/>
      <c r="LZQ148" s="437"/>
      <c r="LZR148" s="438"/>
      <c r="LZS148" s="439"/>
      <c r="LZT148" s="460"/>
      <c r="LZU148" s="435"/>
      <c r="LZV148" s="434"/>
      <c r="LZW148" s="437"/>
      <c r="LZX148" s="438"/>
      <c r="LZY148" s="439"/>
      <c r="LZZ148" s="460"/>
      <c r="MAA148" s="435"/>
      <c r="MAB148" s="434"/>
      <c r="MAC148" s="437"/>
      <c r="MAD148" s="438"/>
      <c r="MAE148" s="439"/>
      <c r="MAF148" s="460"/>
      <c r="MAG148" s="435"/>
      <c r="MAH148" s="434"/>
      <c r="MAI148" s="437"/>
      <c r="MAJ148" s="438"/>
      <c r="MAK148" s="439"/>
      <c r="MAL148" s="460"/>
      <c r="MAM148" s="435"/>
      <c r="MAN148" s="434"/>
      <c r="MAO148" s="437"/>
      <c r="MAP148" s="438"/>
      <c r="MAQ148" s="439"/>
      <c r="MAR148" s="460"/>
      <c r="MAS148" s="435"/>
      <c r="MAT148" s="434"/>
      <c r="MAU148" s="437"/>
      <c r="MAV148" s="438"/>
      <c r="MAW148" s="439"/>
      <c r="MAX148" s="460"/>
      <c r="MAY148" s="435"/>
      <c r="MAZ148" s="434"/>
      <c r="MBA148" s="437"/>
      <c r="MBB148" s="438"/>
      <c r="MBC148" s="439"/>
      <c r="MBD148" s="460"/>
      <c r="MBE148" s="435"/>
      <c r="MBF148" s="434"/>
      <c r="MBG148" s="437"/>
      <c r="MBH148" s="438"/>
      <c r="MBI148" s="439"/>
      <c r="MBJ148" s="460"/>
      <c r="MBK148" s="435"/>
      <c r="MBL148" s="434"/>
      <c r="MBM148" s="437"/>
      <c r="MBN148" s="438"/>
      <c r="MBO148" s="439"/>
      <c r="MBP148" s="460"/>
      <c r="MBQ148" s="435"/>
      <c r="MBR148" s="434"/>
      <c r="MBS148" s="437"/>
      <c r="MBT148" s="438"/>
      <c r="MBU148" s="439"/>
      <c r="MBV148" s="460"/>
      <c r="MBW148" s="435"/>
      <c r="MBX148" s="434"/>
      <c r="MBY148" s="437"/>
      <c r="MBZ148" s="438"/>
      <c r="MCA148" s="439"/>
      <c r="MCB148" s="460"/>
      <c r="MCC148" s="435"/>
      <c r="MCD148" s="434"/>
      <c r="MCE148" s="437"/>
      <c r="MCF148" s="438"/>
      <c r="MCG148" s="439"/>
      <c r="MCH148" s="460"/>
      <c r="MCI148" s="435"/>
      <c r="MCJ148" s="434"/>
      <c r="MCK148" s="437"/>
      <c r="MCL148" s="438"/>
      <c r="MCM148" s="439"/>
      <c r="MCN148" s="460"/>
      <c r="MCO148" s="435"/>
      <c r="MCP148" s="434"/>
      <c r="MCQ148" s="437"/>
      <c r="MCR148" s="438"/>
      <c r="MCS148" s="439"/>
      <c r="MCT148" s="460"/>
      <c r="MCU148" s="435"/>
      <c r="MCV148" s="434"/>
      <c r="MCW148" s="437"/>
      <c r="MCX148" s="438"/>
      <c r="MCY148" s="439"/>
      <c r="MCZ148" s="460"/>
      <c r="MDA148" s="435"/>
      <c r="MDB148" s="434"/>
      <c r="MDC148" s="437"/>
      <c r="MDD148" s="438"/>
      <c r="MDE148" s="439"/>
      <c r="MDF148" s="460"/>
      <c r="MDG148" s="435"/>
      <c r="MDH148" s="434"/>
      <c r="MDI148" s="437"/>
      <c r="MDJ148" s="438"/>
      <c r="MDK148" s="439"/>
      <c r="MDL148" s="460"/>
      <c r="MDM148" s="435"/>
      <c r="MDN148" s="434"/>
      <c r="MDO148" s="437"/>
      <c r="MDP148" s="438"/>
      <c r="MDQ148" s="439"/>
      <c r="MDR148" s="460"/>
      <c r="MDS148" s="435"/>
      <c r="MDT148" s="434"/>
      <c r="MDU148" s="437"/>
      <c r="MDV148" s="438"/>
      <c r="MDW148" s="439"/>
      <c r="MDX148" s="460"/>
      <c r="MDY148" s="435"/>
      <c r="MDZ148" s="434"/>
      <c r="MEA148" s="437"/>
      <c r="MEB148" s="438"/>
      <c r="MEC148" s="439"/>
      <c r="MED148" s="460"/>
      <c r="MEE148" s="435"/>
      <c r="MEF148" s="434"/>
      <c r="MEG148" s="437"/>
      <c r="MEH148" s="438"/>
      <c r="MEI148" s="439"/>
      <c r="MEJ148" s="460"/>
      <c r="MEK148" s="435"/>
      <c r="MEL148" s="434"/>
      <c r="MEM148" s="437"/>
      <c r="MEN148" s="438"/>
      <c r="MEO148" s="439"/>
      <c r="MEP148" s="460"/>
      <c r="MEQ148" s="435"/>
      <c r="MER148" s="434"/>
      <c r="MES148" s="437"/>
      <c r="MET148" s="438"/>
      <c r="MEU148" s="439"/>
      <c r="MEV148" s="460"/>
      <c r="MEW148" s="435"/>
      <c r="MEX148" s="434"/>
      <c r="MEY148" s="437"/>
      <c r="MEZ148" s="438"/>
      <c r="MFA148" s="439"/>
      <c r="MFB148" s="460"/>
      <c r="MFC148" s="435"/>
      <c r="MFD148" s="434"/>
      <c r="MFE148" s="437"/>
      <c r="MFF148" s="438"/>
      <c r="MFG148" s="439"/>
      <c r="MFH148" s="460"/>
      <c r="MFI148" s="435"/>
      <c r="MFJ148" s="434"/>
      <c r="MFK148" s="437"/>
      <c r="MFL148" s="438"/>
      <c r="MFM148" s="439"/>
      <c r="MFN148" s="460"/>
      <c r="MFO148" s="435"/>
      <c r="MFP148" s="434"/>
      <c r="MFQ148" s="437"/>
      <c r="MFR148" s="438"/>
      <c r="MFS148" s="439"/>
      <c r="MFT148" s="460"/>
      <c r="MFU148" s="435"/>
      <c r="MFV148" s="434"/>
      <c r="MFW148" s="437"/>
      <c r="MFX148" s="438"/>
      <c r="MFY148" s="439"/>
      <c r="MFZ148" s="460"/>
      <c r="MGA148" s="435"/>
      <c r="MGB148" s="434"/>
      <c r="MGC148" s="437"/>
      <c r="MGD148" s="438"/>
      <c r="MGE148" s="439"/>
      <c r="MGF148" s="460"/>
      <c r="MGG148" s="435"/>
      <c r="MGH148" s="434"/>
      <c r="MGI148" s="437"/>
      <c r="MGJ148" s="438"/>
      <c r="MGK148" s="439"/>
      <c r="MGL148" s="460"/>
      <c r="MGM148" s="435"/>
      <c r="MGN148" s="434"/>
      <c r="MGO148" s="437"/>
      <c r="MGP148" s="438"/>
      <c r="MGQ148" s="439"/>
      <c r="MGR148" s="460"/>
      <c r="MGS148" s="435"/>
      <c r="MGT148" s="434"/>
      <c r="MGU148" s="437"/>
      <c r="MGV148" s="438"/>
      <c r="MGW148" s="439"/>
      <c r="MGX148" s="460"/>
      <c r="MGY148" s="435"/>
      <c r="MGZ148" s="434"/>
      <c r="MHA148" s="437"/>
      <c r="MHB148" s="438"/>
      <c r="MHC148" s="439"/>
      <c r="MHD148" s="460"/>
      <c r="MHE148" s="435"/>
      <c r="MHF148" s="434"/>
      <c r="MHG148" s="437"/>
      <c r="MHH148" s="438"/>
      <c r="MHI148" s="439"/>
      <c r="MHJ148" s="460"/>
      <c r="MHK148" s="435"/>
      <c r="MHL148" s="434"/>
      <c r="MHM148" s="437"/>
      <c r="MHN148" s="438"/>
      <c r="MHO148" s="439"/>
      <c r="MHP148" s="460"/>
      <c r="MHQ148" s="435"/>
      <c r="MHR148" s="434"/>
      <c r="MHS148" s="437"/>
      <c r="MHT148" s="438"/>
      <c r="MHU148" s="439"/>
      <c r="MHV148" s="460"/>
      <c r="MHW148" s="435"/>
      <c r="MHX148" s="434"/>
      <c r="MHY148" s="437"/>
      <c r="MHZ148" s="438"/>
      <c r="MIA148" s="439"/>
      <c r="MIB148" s="460"/>
      <c r="MIC148" s="435"/>
      <c r="MID148" s="434"/>
      <c r="MIE148" s="437"/>
      <c r="MIF148" s="438"/>
      <c r="MIG148" s="439"/>
      <c r="MIH148" s="460"/>
      <c r="MII148" s="435"/>
      <c r="MIJ148" s="434"/>
      <c r="MIK148" s="437"/>
      <c r="MIL148" s="438"/>
      <c r="MIM148" s="439"/>
      <c r="MIN148" s="460"/>
      <c r="MIO148" s="435"/>
      <c r="MIP148" s="434"/>
      <c r="MIQ148" s="437"/>
      <c r="MIR148" s="438"/>
      <c r="MIS148" s="439"/>
      <c r="MIT148" s="460"/>
      <c r="MIU148" s="435"/>
      <c r="MIV148" s="434"/>
      <c r="MIW148" s="437"/>
      <c r="MIX148" s="438"/>
      <c r="MIY148" s="439"/>
      <c r="MIZ148" s="460"/>
      <c r="MJA148" s="435"/>
      <c r="MJB148" s="434"/>
      <c r="MJC148" s="437"/>
      <c r="MJD148" s="438"/>
      <c r="MJE148" s="439"/>
      <c r="MJF148" s="460"/>
      <c r="MJG148" s="435"/>
      <c r="MJH148" s="434"/>
      <c r="MJI148" s="437"/>
      <c r="MJJ148" s="438"/>
      <c r="MJK148" s="439"/>
      <c r="MJL148" s="460"/>
      <c r="MJM148" s="435"/>
      <c r="MJN148" s="434"/>
      <c r="MJO148" s="437"/>
      <c r="MJP148" s="438"/>
      <c r="MJQ148" s="439"/>
      <c r="MJR148" s="460"/>
      <c r="MJS148" s="435"/>
      <c r="MJT148" s="434"/>
      <c r="MJU148" s="437"/>
      <c r="MJV148" s="438"/>
      <c r="MJW148" s="439"/>
      <c r="MJX148" s="460"/>
      <c r="MJY148" s="435"/>
      <c r="MJZ148" s="434"/>
      <c r="MKA148" s="437"/>
      <c r="MKB148" s="438"/>
      <c r="MKC148" s="439"/>
      <c r="MKD148" s="460"/>
      <c r="MKE148" s="435"/>
      <c r="MKF148" s="434"/>
      <c r="MKG148" s="437"/>
      <c r="MKH148" s="438"/>
      <c r="MKI148" s="439"/>
      <c r="MKJ148" s="460"/>
      <c r="MKK148" s="435"/>
      <c r="MKL148" s="434"/>
      <c r="MKM148" s="437"/>
      <c r="MKN148" s="438"/>
      <c r="MKO148" s="439"/>
      <c r="MKP148" s="460"/>
      <c r="MKQ148" s="435"/>
      <c r="MKR148" s="434"/>
      <c r="MKS148" s="437"/>
      <c r="MKT148" s="438"/>
      <c r="MKU148" s="439"/>
      <c r="MKV148" s="460"/>
      <c r="MKW148" s="435"/>
      <c r="MKX148" s="434"/>
      <c r="MKY148" s="437"/>
      <c r="MKZ148" s="438"/>
      <c r="MLA148" s="439"/>
      <c r="MLB148" s="460"/>
      <c r="MLC148" s="435"/>
      <c r="MLD148" s="434"/>
      <c r="MLE148" s="437"/>
      <c r="MLF148" s="438"/>
      <c r="MLG148" s="439"/>
      <c r="MLH148" s="460"/>
      <c r="MLI148" s="435"/>
      <c r="MLJ148" s="434"/>
      <c r="MLK148" s="437"/>
      <c r="MLL148" s="438"/>
      <c r="MLM148" s="439"/>
      <c r="MLN148" s="460"/>
      <c r="MLO148" s="435"/>
      <c r="MLP148" s="434"/>
      <c r="MLQ148" s="437"/>
      <c r="MLR148" s="438"/>
      <c r="MLS148" s="439"/>
      <c r="MLT148" s="460"/>
      <c r="MLU148" s="435"/>
      <c r="MLV148" s="434"/>
      <c r="MLW148" s="437"/>
      <c r="MLX148" s="438"/>
      <c r="MLY148" s="439"/>
      <c r="MLZ148" s="460"/>
      <c r="MMA148" s="435"/>
      <c r="MMB148" s="434"/>
      <c r="MMC148" s="437"/>
      <c r="MMD148" s="438"/>
      <c r="MME148" s="439"/>
      <c r="MMF148" s="460"/>
      <c r="MMG148" s="435"/>
      <c r="MMH148" s="434"/>
      <c r="MMI148" s="437"/>
      <c r="MMJ148" s="438"/>
      <c r="MMK148" s="439"/>
      <c r="MML148" s="460"/>
      <c r="MMM148" s="435"/>
      <c r="MMN148" s="434"/>
      <c r="MMO148" s="437"/>
      <c r="MMP148" s="438"/>
      <c r="MMQ148" s="439"/>
      <c r="MMR148" s="460"/>
      <c r="MMS148" s="435"/>
      <c r="MMT148" s="434"/>
      <c r="MMU148" s="437"/>
      <c r="MMV148" s="438"/>
      <c r="MMW148" s="439"/>
      <c r="MMX148" s="460"/>
      <c r="MMY148" s="435"/>
      <c r="MMZ148" s="434"/>
      <c r="MNA148" s="437"/>
      <c r="MNB148" s="438"/>
      <c r="MNC148" s="439"/>
      <c r="MND148" s="460"/>
      <c r="MNE148" s="435"/>
      <c r="MNF148" s="434"/>
      <c r="MNG148" s="437"/>
      <c r="MNH148" s="438"/>
      <c r="MNI148" s="439"/>
      <c r="MNJ148" s="460"/>
      <c r="MNK148" s="435"/>
      <c r="MNL148" s="434"/>
      <c r="MNM148" s="437"/>
      <c r="MNN148" s="438"/>
      <c r="MNO148" s="439"/>
      <c r="MNP148" s="460"/>
      <c r="MNQ148" s="435"/>
      <c r="MNR148" s="434"/>
      <c r="MNS148" s="437"/>
      <c r="MNT148" s="438"/>
      <c r="MNU148" s="439"/>
      <c r="MNV148" s="460"/>
      <c r="MNW148" s="435"/>
      <c r="MNX148" s="434"/>
      <c r="MNY148" s="437"/>
      <c r="MNZ148" s="438"/>
      <c r="MOA148" s="439"/>
      <c r="MOB148" s="460"/>
      <c r="MOC148" s="435"/>
      <c r="MOD148" s="434"/>
      <c r="MOE148" s="437"/>
      <c r="MOF148" s="438"/>
      <c r="MOG148" s="439"/>
      <c r="MOH148" s="460"/>
      <c r="MOI148" s="435"/>
      <c r="MOJ148" s="434"/>
      <c r="MOK148" s="437"/>
      <c r="MOL148" s="438"/>
      <c r="MOM148" s="439"/>
      <c r="MON148" s="460"/>
      <c r="MOO148" s="435"/>
      <c r="MOP148" s="434"/>
      <c r="MOQ148" s="437"/>
      <c r="MOR148" s="438"/>
      <c r="MOS148" s="439"/>
      <c r="MOT148" s="460"/>
      <c r="MOU148" s="435"/>
      <c r="MOV148" s="434"/>
      <c r="MOW148" s="437"/>
      <c r="MOX148" s="438"/>
      <c r="MOY148" s="439"/>
      <c r="MOZ148" s="460"/>
      <c r="MPA148" s="435"/>
      <c r="MPB148" s="434"/>
      <c r="MPC148" s="437"/>
      <c r="MPD148" s="438"/>
      <c r="MPE148" s="439"/>
      <c r="MPF148" s="460"/>
      <c r="MPG148" s="435"/>
      <c r="MPH148" s="434"/>
      <c r="MPI148" s="437"/>
      <c r="MPJ148" s="438"/>
      <c r="MPK148" s="439"/>
      <c r="MPL148" s="460"/>
      <c r="MPM148" s="435"/>
      <c r="MPN148" s="434"/>
      <c r="MPO148" s="437"/>
      <c r="MPP148" s="438"/>
      <c r="MPQ148" s="439"/>
      <c r="MPR148" s="460"/>
      <c r="MPS148" s="435"/>
      <c r="MPT148" s="434"/>
      <c r="MPU148" s="437"/>
      <c r="MPV148" s="438"/>
      <c r="MPW148" s="439"/>
      <c r="MPX148" s="460"/>
      <c r="MPY148" s="435"/>
      <c r="MPZ148" s="434"/>
      <c r="MQA148" s="437"/>
      <c r="MQB148" s="438"/>
      <c r="MQC148" s="439"/>
      <c r="MQD148" s="460"/>
      <c r="MQE148" s="435"/>
      <c r="MQF148" s="434"/>
      <c r="MQG148" s="437"/>
      <c r="MQH148" s="438"/>
      <c r="MQI148" s="439"/>
      <c r="MQJ148" s="460"/>
      <c r="MQK148" s="435"/>
      <c r="MQL148" s="434"/>
      <c r="MQM148" s="437"/>
      <c r="MQN148" s="438"/>
      <c r="MQO148" s="439"/>
      <c r="MQP148" s="460"/>
      <c r="MQQ148" s="435"/>
      <c r="MQR148" s="434"/>
      <c r="MQS148" s="437"/>
      <c r="MQT148" s="438"/>
      <c r="MQU148" s="439"/>
      <c r="MQV148" s="460"/>
      <c r="MQW148" s="435"/>
      <c r="MQX148" s="434"/>
      <c r="MQY148" s="437"/>
      <c r="MQZ148" s="438"/>
      <c r="MRA148" s="439"/>
      <c r="MRB148" s="460"/>
      <c r="MRC148" s="435"/>
      <c r="MRD148" s="434"/>
      <c r="MRE148" s="437"/>
      <c r="MRF148" s="438"/>
      <c r="MRG148" s="439"/>
      <c r="MRH148" s="460"/>
      <c r="MRI148" s="435"/>
      <c r="MRJ148" s="434"/>
      <c r="MRK148" s="437"/>
      <c r="MRL148" s="438"/>
      <c r="MRM148" s="439"/>
      <c r="MRN148" s="460"/>
      <c r="MRO148" s="435"/>
      <c r="MRP148" s="434"/>
      <c r="MRQ148" s="437"/>
      <c r="MRR148" s="438"/>
      <c r="MRS148" s="439"/>
      <c r="MRT148" s="460"/>
      <c r="MRU148" s="435"/>
      <c r="MRV148" s="434"/>
      <c r="MRW148" s="437"/>
      <c r="MRX148" s="438"/>
      <c r="MRY148" s="439"/>
      <c r="MRZ148" s="460"/>
      <c r="MSA148" s="435"/>
      <c r="MSB148" s="434"/>
      <c r="MSC148" s="437"/>
      <c r="MSD148" s="438"/>
      <c r="MSE148" s="439"/>
      <c r="MSF148" s="460"/>
      <c r="MSG148" s="435"/>
      <c r="MSH148" s="434"/>
      <c r="MSI148" s="437"/>
      <c r="MSJ148" s="438"/>
      <c r="MSK148" s="439"/>
      <c r="MSL148" s="460"/>
      <c r="MSM148" s="435"/>
      <c r="MSN148" s="434"/>
      <c r="MSO148" s="437"/>
      <c r="MSP148" s="438"/>
      <c r="MSQ148" s="439"/>
      <c r="MSR148" s="460"/>
      <c r="MSS148" s="435"/>
      <c r="MST148" s="434"/>
      <c r="MSU148" s="437"/>
      <c r="MSV148" s="438"/>
      <c r="MSW148" s="439"/>
      <c r="MSX148" s="460"/>
      <c r="MSY148" s="435"/>
      <c r="MSZ148" s="434"/>
      <c r="MTA148" s="437"/>
      <c r="MTB148" s="438"/>
      <c r="MTC148" s="439"/>
      <c r="MTD148" s="460"/>
      <c r="MTE148" s="435"/>
      <c r="MTF148" s="434"/>
      <c r="MTG148" s="437"/>
      <c r="MTH148" s="438"/>
      <c r="MTI148" s="439"/>
      <c r="MTJ148" s="460"/>
      <c r="MTK148" s="435"/>
      <c r="MTL148" s="434"/>
      <c r="MTM148" s="437"/>
      <c r="MTN148" s="438"/>
      <c r="MTO148" s="439"/>
      <c r="MTP148" s="460"/>
      <c r="MTQ148" s="435"/>
      <c r="MTR148" s="434"/>
      <c r="MTS148" s="437"/>
      <c r="MTT148" s="438"/>
      <c r="MTU148" s="439"/>
      <c r="MTV148" s="460"/>
      <c r="MTW148" s="435"/>
      <c r="MTX148" s="434"/>
      <c r="MTY148" s="437"/>
      <c r="MTZ148" s="438"/>
      <c r="MUA148" s="439"/>
      <c r="MUB148" s="460"/>
      <c r="MUC148" s="435"/>
      <c r="MUD148" s="434"/>
      <c r="MUE148" s="437"/>
      <c r="MUF148" s="438"/>
      <c r="MUG148" s="439"/>
      <c r="MUH148" s="460"/>
      <c r="MUI148" s="435"/>
      <c r="MUJ148" s="434"/>
      <c r="MUK148" s="437"/>
      <c r="MUL148" s="438"/>
      <c r="MUM148" s="439"/>
      <c r="MUN148" s="460"/>
      <c r="MUO148" s="435"/>
      <c r="MUP148" s="434"/>
      <c r="MUQ148" s="437"/>
      <c r="MUR148" s="438"/>
      <c r="MUS148" s="439"/>
      <c r="MUT148" s="460"/>
      <c r="MUU148" s="435"/>
      <c r="MUV148" s="434"/>
      <c r="MUW148" s="437"/>
      <c r="MUX148" s="438"/>
      <c r="MUY148" s="439"/>
      <c r="MUZ148" s="460"/>
      <c r="MVA148" s="435"/>
      <c r="MVB148" s="434"/>
      <c r="MVC148" s="437"/>
      <c r="MVD148" s="438"/>
      <c r="MVE148" s="439"/>
      <c r="MVF148" s="460"/>
      <c r="MVG148" s="435"/>
      <c r="MVH148" s="434"/>
      <c r="MVI148" s="437"/>
      <c r="MVJ148" s="438"/>
      <c r="MVK148" s="439"/>
      <c r="MVL148" s="460"/>
      <c r="MVM148" s="435"/>
      <c r="MVN148" s="434"/>
      <c r="MVO148" s="437"/>
      <c r="MVP148" s="438"/>
      <c r="MVQ148" s="439"/>
      <c r="MVR148" s="460"/>
      <c r="MVS148" s="435"/>
      <c r="MVT148" s="434"/>
      <c r="MVU148" s="437"/>
      <c r="MVV148" s="438"/>
      <c r="MVW148" s="439"/>
      <c r="MVX148" s="460"/>
      <c r="MVY148" s="435"/>
      <c r="MVZ148" s="434"/>
      <c r="MWA148" s="437"/>
      <c r="MWB148" s="438"/>
      <c r="MWC148" s="439"/>
      <c r="MWD148" s="460"/>
      <c r="MWE148" s="435"/>
      <c r="MWF148" s="434"/>
      <c r="MWG148" s="437"/>
      <c r="MWH148" s="438"/>
      <c r="MWI148" s="439"/>
      <c r="MWJ148" s="460"/>
      <c r="MWK148" s="435"/>
      <c r="MWL148" s="434"/>
      <c r="MWM148" s="437"/>
      <c r="MWN148" s="438"/>
      <c r="MWO148" s="439"/>
      <c r="MWP148" s="460"/>
      <c r="MWQ148" s="435"/>
      <c r="MWR148" s="434"/>
      <c r="MWS148" s="437"/>
      <c r="MWT148" s="438"/>
      <c r="MWU148" s="439"/>
      <c r="MWV148" s="460"/>
      <c r="MWW148" s="435"/>
      <c r="MWX148" s="434"/>
      <c r="MWY148" s="437"/>
      <c r="MWZ148" s="438"/>
      <c r="MXA148" s="439"/>
      <c r="MXB148" s="460"/>
      <c r="MXC148" s="435"/>
      <c r="MXD148" s="434"/>
      <c r="MXE148" s="437"/>
      <c r="MXF148" s="438"/>
      <c r="MXG148" s="439"/>
      <c r="MXH148" s="460"/>
      <c r="MXI148" s="435"/>
      <c r="MXJ148" s="434"/>
      <c r="MXK148" s="437"/>
      <c r="MXL148" s="438"/>
      <c r="MXM148" s="439"/>
      <c r="MXN148" s="460"/>
      <c r="MXO148" s="435"/>
      <c r="MXP148" s="434"/>
      <c r="MXQ148" s="437"/>
      <c r="MXR148" s="438"/>
      <c r="MXS148" s="439"/>
      <c r="MXT148" s="460"/>
      <c r="MXU148" s="435"/>
      <c r="MXV148" s="434"/>
      <c r="MXW148" s="437"/>
      <c r="MXX148" s="438"/>
      <c r="MXY148" s="439"/>
      <c r="MXZ148" s="460"/>
      <c r="MYA148" s="435"/>
      <c r="MYB148" s="434"/>
      <c r="MYC148" s="437"/>
      <c r="MYD148" s="438"/>
      <c r="MYE148" s="439"/>
      <c r="MYF148" s="460"/>
      <c r="MYG148" s="435"/>
      <c r="MYH148" s="434"/>
      <c r="MYI148" s="437"/>
      <c r="MYJ148" s="438"/>
      <c r="MYK148" s="439"/>
      <c r="MYL148" s="460"/>
      <c r="MYM148" s="435"/>
      <c r="MYN148" s="434"/>
      <c r="MYO148" s="437"/>
      <c r="MYP148" s="438"/>
      <c r="MYQ148" s="439"/>
      <c r="MYR148" s="460"/>
      <c r="MYS148" s="435"/>
      <c r="MYT148" s="434"/>
      <c r="MYU148" s="437"/>
      <c r="MYV148" s="438"/>
      <c r="MYW148" s="439"/>
      <c r="MYX148" s="460"/>
      <c r="MYY148" s="435"/>
      <c r="MYZ148" s="434"/>
      <c r="MZA148" s="437"/>
      <c r="MZB148" s="438"/>
      <c r="MZC148" s="439"/>
      <c r="MZD148" s="460"/>
      <c r="MZE148" s="435"/>
      <c r="MZF148" s="434"/>
      <c r="MZG148" s="437"/>
      <c r="MZH148" s="438"/>
      <c r="MZI148" s="439"/>
      <c r="MZJ148" s="460"/>
      <c r="MZK148" s="435"/>
      <c r="MZL148" s="434"/>
      <c r="MZM148" s="437"/>
      <c r="MZN148" s="438"/>
      <c r="MZO148" s="439"/>
      <c r="MZP148" s="460"/>
      <c r="MZQ148" s="435"/>
      <c r="MZR148" s="434"/>
      <c r="MZS148" s="437"/>
      <c r="MZT148" s="438"/>
      <c r="MZU148" s="439"/>
      <c r="MZV148" s="460"/>
      <c r="MZW148" s="435"/>
      <c r="MZX148" s="434"/>
      <c r="MZY148" s="437"/>
      <c r="MZZ148" s="438"/>
      <c r="NAA148" s="439"/>
      <c r="NAB148" s="460"/>
      <c r="NAC148" s="435"/>
      <c r="NAD148" s="434"/>
      <c r="NAE148" s="437"/>
      <c r="NAF148" s="438"/>
      <c r="NAG148" s="439"/>
      <c r="NAH148" s="460"/>
      <c r="NAI148" s="435"/>
      <c r="NAJ148" s="434"/>
      <c r="NAK148" s="437"/>
      <c r="NAL148" s="438"/>
      <c r="NAM148" s="439"/>
      <c r="NAN148" s="460"/>
      <c r="NAO148" s="435"/>
      <c r="NAP148" s="434"/>
      <c r="NAQ148" s="437"/>
      <c r="NAR148" s="438"/>
      <c r="NAS148" s="439"/>
      <c r="NAT148" s="460"/>
      <c r="NAU148" s="435"/>
      <c r="NAV148" s="434"/>
      <c r="NAW148" s="437"/>
      <c r="NAX148" s="438"/>
      <c r="NAY148" s="439"/>
      <c r="NAZ148" s="460"/>
      <c r="NBA148" s="435"/>
      <c r="NBB148" s="434"/>
      <c r="NBC148" s="437"/>
      <c r="NBD148" s="438"/>
      <c r="NBE148" s="439"/>
      <c r="NBF148" s="460"/>
      <c r="NBG148" s="435"/>
      <c r="NBH148" s="434"/>
      <c r="NBI148" s="437"/>
      <c r="NBJ148" s="438"/>
      <c r="NBK148" s="439"/>
      <c r="NBL148" s="460"/>
      <c r="NBM148" s="435"/>
      <c r="NBN148" s="434"/>
      <c r="NBO148" s="437"/>
      <c r="NBP148" s="438"/>
      <c r="NBQ148" s="439"/>
      <c r="NBR148" s="460"/>
      <c r="NBS148" s="435"/>
      <c r="NBT148" s="434"/>
      <c r="NBU148" s="437"/>
      <c r="NBV148" s="438"/>
      <c r="NBW148" s="439"/>
      <c r="NBX148" s="460"/>
      <c r="NBY148" s="435"/>
      <c r="NBZ148" s="434"/>
      <c r="NCA148" s="437"/>
      <c r="NCB148" s="438"/>
      <c r="NCC148" s="439"/>
      <c r="NCD148" s="460"/>
      <c r="NCE148" s="435"/>
      <c r="NCF148" s="434"/>
      <c r="NCG148" s="437"/>
      <c r="NCH148" s="438"/>
      <c r="NCI148" s="439"/>
      <c r="NCJ148" s="460"/>
      <c r="NCK148" s="435"/>
      <c r="NCL148" s="434"/>
      <c r="NCM148" s="437"/>
      <c r="NCN148" s="438"/>
      <c r="NCO148" s="439"/>
      <c r="NCP148" s="460"/>
      <c r="NCQ148" s="435"/>
      <c r="NCR148" s="434"/>
      <c r="NCS148" s="437"/>
      <c r="NCT148" s="438"/>
      <c r="NCU148" s="439"/>
      <c r="NCV148" s="460"/>
      <c r="NCW148" s="435"/>
      <c r="NCX148" s="434"/>
      <c r="NCY148" s="437"/>
      <c r="NCZ148" s="438"/>
      <c r="NDA148" s="439"/>
      <c r="NDB148" s="460"/>
      <c r="NDC148" s="435"/>
      <c r="NDD148" s="434"/>
      <c r="NDE148" s="437"/>
      <c r="NDF148" s="438"/>
      <c r="NDG148" s="439"/>
      <c r="NDH148" s="460"/>
      <c r="NDI148" s="435"/>
      <c r="NDJ148" s="434"/>
      <c r="NDK148" s="437"/>
      <c r="NDL148" s="438"/>
      <c r="NDM148" s="439"/>
      <c r="NDN148" s="460"/>
      <c r="NDO148" s="435"/>
      <c r="NDP148" s="434"/>
      <c r="NDQ148" s="437"/>
      <c r="NDR148" s="438"/>
      <c r="NDS148" s="439"/>
      <c r="NDT148" s="460"/>
      <c r="NDU148" s="435"/>
      <c r="NDV148" s="434"/>
      <c r="NDW148" s="437"/>
      <c r="NDX148" s="438"/>
      <c r="NDY148" s="439"/>
      <c r="NDZ148" s="460"/>
      <c r="NEA148" s="435"/>
      <c r="NEB148" s="434"/>
      <c r="NEC148" s="437"/>
      <c r="NED148" s="438"/>
      <c r="NEE148" s="439"/>
      <c r="NEF148" s="460"/>
      <c r="NEG148" s="435"/>
      <c r="NEH148" s="434"/>
      <c r="NEI148" s="437"/>
      <c r="NEJ148" s="438"/>
      <c r="NEK148" s="439"/>
      <c r="NEL148" s="460"/>
      <c r="NEM148" s="435"/>
      <c r="NEN148" s="434"/>
      <c r="NEO148" s="437"/>
      <c r="NEP148" s="438"/>
      <c r="NEQ148" s="439"/>
      <c r="NER148" s="460"/>
      <c r="NES148" s="435"/>
      <c r="NET148" s="434"/>
      <c r="NEU148" s="437"/>
      <c r="NEV148" s="438"/>
      <c r="NEW148" s="439"/>
      <c r="NEX148" s="460"/>
      <c r="NEY148" s="435"/>
      <c r="NEZ148" s="434"/>
      <c r="NFA148" s="437"/>
      <c r="NFB148" s="438"/>
      <c r="NFC148" s="439"/>
      <c r="NFD148" s="460"/>
      <c r="NFE148" s="435"/>
      <c r="NFF148" s="434"/>
      <c r="NFG148" s="437"/>
      <c r="NFH148" s="438"/>
      <c r="NFI148" s="439"/>
      <c r="NFJ148" s="460"/>
      <c r="NFK148" s="435"/>
      <c r="NFL148" s="434"/>
      <c r="NFM148" s="437"/>
      <c r="NFN148" s="438"/>
      <c r="NFO148" s="439"/>
      <c r="NFP148" s="460"/>
      <c r="NFQ148" s="435"/>
      <c r="NFR148" s="434"/>
      <c r="NFS148" s="437"/>
      <c r="NFT148" s="438"/>
      <c r="NFU148" s="439"/>
      <c r="NFV148" s="460"/>
      <c r="NFW148" s="435"/>
      <c r="NFX148" s="434"/>
      <c r="NFY148" s="437"/>
      <c r="NFZ148" s="438"/>
      <c r="NGA148" s="439"/>
      <c r="NGB148" s="460"/>
      <c r="NGC148" s="435"/>
      <c r="NGD148" s="434"/>
      <c r="NGE148" s="437"/>
      <c r="NGF148" s="438"/>
      <c r="NGG148" s="439"/>
      <c r="NGH148" s="460"/>
      <c r="NGI148" s="435"/>
      <c r="NGJ148" s="434"/>
      <c r="NGK148" s="437"/>
      <c r="NGL148" s="438"/>
      <c r="NGM148" s="439"/>
      <c r="NGN148" s="460"/>
      <c r="NGO148" s="435"/>
      <c r="NGP148" s="434"/>
      <c r="NGQ148" s="437"/>
      <c r="NGR148" s="438"/>
      <c r="NGS148" s="439"/>
      <c r="NGT148" s="460"/>
      <c r="NGU148" s="435"/>
      <c r="NGV148" s="434"/>
      <c r="NGW148" s="437"/>
      <c r="NGX148" s="438"/>
      <c r="NGY148" s="439"/>
      <c r="NGZ148" s="460"/>
      <c r="NHA148" s="435"/>
      <c r="NHB148" s="434"/>
      <c r="NHC148" s="437"/>
      <c r="NHD148" s="438"/>
      <c r="NHE148" s="439"/>
      <c r="NHF148" s="460"/>
      <c r="NHG148" s="435"/>
      <c r="NHH148" s="434"/>
      <c r="NHI148" s="437"/>
      <c r="NHJ148" s="438"/>
      <c r="NHK148" s="439"/>
      <c r="NHL148" s="460"/>
      <c r="NHM148" s="435"/>
      <c r="NHN148" s="434"/>
      <c r="NHO148" s="437"/>
      <c r="NHP148" s="438"/>
      <c r="NHQ148" s="439"/>
      <c r="NHR148" s="460"/>
      <c r="NHS148" s="435"/>
      <c r="NHT148" s="434"/>
      <c r="NHU148" s="437"/>
      <c r="NHV148" s="438"/>
      <c r="NHW148" s="439"/>
      <c r="NHX148" s="460"/>
      <c r="NHY148" s="435"/>
      <c r="NHZ148" s="434"/>
      <c r="NIA148" s="437"/>
      <c r="NIB148" s="438"/>
      <c r="NIC148" s="439"/>
      <c r="NID148" s="460"/>
      <c r="NIE148" s="435"/>
      <c r="NIF148" s="434"/>
      <c r="NIG148" s="437"/>
      <c r="NIH148" s="438"/>
      <c r="NII148" s="439"/>
      <c r="NIJ148" s="460"/>
      <c r="NIK148" s="435"/>
      <c r="NIL148" s="434"/>
      <c r="NIM148" s="437"/>
      <c r="NIN148" s="438"/>
      <c r="NIO148" s="439"/>
      <c r="NIP148" s="460"/>
      <c r="NIQ148" s="435"/>
      <c r="NIR148" s="434"/>
      <c r="NIS148" s="437"/>
      <c r="NIT148" s="438"/>
      <c r="NIU148" s="439"/>
      <c r="NIV148" s="460"/>
      <c r="NIW148" s="435"/>
      <c r="NIX148" s="434"/>
      <c r="NIY148" s="437"/>
      <c r="NIZ148" s="438"/>
      <c r="NJA148" s="439"/>
      <c r="NJB148" s="460"/>
      <c r="NJC148" s="435"/>
      <c r="NJD148" s="434"/>
      <c r="NJE148" s="437"/>
      <c r="NJF148" s="438"/>
      <c r="NJG148" s="439"/>
      <c r="NJH148" s="460"/>
      <c r="NJI148" s="435"/>
      <c r="NJJ148" s="434"/>
      <c r="NJK148" s="437"/>
      <c r="NJL148" s="438"/>
      <c r="NJM148" s="439"/>
      <c r="NJN148" s="460"/>
      <c r="NJO148" s="435"/>
      <c r="NJP148" s="434"/>
      <c r="NJQ148" s="437"/>
      <c r="NJR148" s="438"/>
      <c r="NJS148" s="439"/>
      <c r="NJT148" s="460"/>
      <c r="NJU148" s="435"/>
      <c r="NJV148" s="434"/>
      <c r="NJW148" s="437"/>
      <c r="NJX148" s="438"/>
      <c r="NJY148" s="439"/>
      <c r="NJZ148" s="460"/>
      <c r="NKA148" s="435"/>
      <c r="NKB148" s="434"/>
      <c r="NKC148" s="437"/>
      <c r="NKD148" s="438"/>
      <c r="NKE148" s="439"/>
      <c r="NKF148" s="460"/>
      <c r="NKG148" s="435"/>
      <c r="NKH148" s="434"/>
      <c r="NKI148" s="437"/>
      <c r="NKJ148" s="438"/>
      <c r="NKK148" s="439"/>
      <c r="NKL148" s="460"/>
      <c r="NKM148" s="435"/>
      <c r="NKN148" s="434"/>
      <c r="NKO148" s="437"/>
      <c r="NKP148" s="438"/>
      <c r="NKQ148" s="439"/>
      <c r="NKR148" s="460"/>
      <c r="NKS148" s="435"/>
      <c r="NKT148" s="434"/>
      <c r="NKU148" s="437"/>
      <c r="NKV148" s="438"/>
      <c r="NKW148" s="439"/>
      <c r="NKX148" s="460"/>
      <c r="NKY148" s="435"/>
      <c r="NKZ148" s="434"/>
      <c r="NLA148" s="437"/>
      <c r="NLB148" s="438"/>
      <c r="NLC148" s="439"/>
      <c r="NLD148" s="460"/>
      <c r="NLE148" s="435"/>
      <c r="NLF148" s="434"/>
      <c r="NLG148" s="437"/>
      <c r="NLH148" s="438"/>
      <c r="NLI148" s="439"/>
      <c r="NLJ148" s="460"/>
      <c r="NLK148" s="435"/>
      <c r="NLL148" s="434"/>
      <c r="NLM148" s="437"/>
      <c r="NLN148" s="438"/>
      <c r="NLO148" s="439"/>
      <c r="NLP148" s="460"/>
      <c r="NLQ148" s="435"/>
      <c r="NLR148" s="434"/>
      <c r="NLS148" s="437"/>
      <c r="NLT148" s="438"/>
      <c r="NLU148" s="439"/>
      <c r="NLV148" s="460"/>
      <c r="NLW148" s="435"/>
      <c r="NLX148" s="434"/>
      <c r="NLY148" s="437"/>
      <c r="NLZ148" s="438"/>
      <c r="NMA148" s="439"/>
      <c r="NMB148" s="460"/>
      <c r="NMC148" s="435"/>
      <c r="NMD148" s="434"/>
      <c r="NME148" s="437"/>
      <c r="NMF148" s="438"/>
      <c r="NMG148" s="439"/>
      <c r="NMH148" s="460"/>
      <c r="NMI148" s="435"/>
      <c r="NMJ148" s="434"/>
      <c r="NMK148" s="437"/>
      <c r="NML148" s="438"/>
      <c r="NMM148" s="439"/>
      <c r="NMN148" s="460"/>
      <c r="NMO148" s="435"/>
      <c r="NMP148" s="434"/>
      <c r="NMQ148" s="437"/>
      <c r="NMR148" s="438"/>
      <c r="NMS148" s="439"/>
      <c r="NMT148" s="460"/>
      <c r="NMU148" s="435"/>
      <c r="NMV148" s="434"/>
      <c r="NMW148" s="437"/>
      <c r="NMX148" s="438"/>
      <c r="NMY148" s="439"/>
      <c r="NMZ148" s="460"/>
      <c r="NNA148" s="435"/>
      <c r="NNB148" s="434"/>
      <c r="NNC148" s="437"/>
      <c r="NND148" s="438"/>
      <c r="NNE148" s="439"/>
      <c r="NNF148" s="460"/>
      <c r="NNG148" s="435"/>
      <c r="NNH148" s="434"/>
      <c r="NNI148" s="437"/>
      <c r="NNJ148" s="438"/>
      <c r="NNK148" s="439"/>
      <c r="NNL148" s="460"/>
      <c r="NNM148" s="435"/>
      <c r="NNN148" s="434"/>
      <c r="NNO148" s="437"/>
      <c r="NNP148" s="438"/>
      <c r="NNQ148" s="439"/>
      <c r="NNR148" s="460"/>
      <c r="NNS148" s="435"/>
      <c r="NNT148" s="434"/>
      <c r="NNU148" s="437"/>
      <c r="NNV148" s="438"/>
      <c r="NNW148" s="439"/>
      <c r="NNX148" s="460"/>
      <c r="NNY148" s="435"/>
      <c r="NNZ148" s="434"/>
      <c r="NOA148" s="437"/>
      <c r="NOB148" s="438"/>
      <c r="NOC148" s="439"/>
      <c r="NOD148" s="460"/>
      <c r="NOE148" s="435"/>
      <c r="NOF148" s="434"/>
      <c r="NOG148" s="437"/>
      <c r="NOH148" s="438"/>
      <c r="NOI148" s="439"/>
      <c r="NOJ148" s="460"/>
      <c r="NOK148" s="435"/>
      <c r="NOL148" s="434"/>
      <c r="NOM148" s="437"/>
      <c r="NON148" s="438"/>
      <c r="NOO148" s="439"/>
      <c r="NOP148" s="460"/>
      <c r="NOQ148" s="435"/>
      <c r="NOR148" s="434"/>
      <c r="NOS148" s="437"/>
      <c r="NOT148" s="438"/>
      <c r="NOU148" s="439"/>
      <c r="NOV148" s="460"/>
      <c r="NOW148" s="435"/>
      <c r="NOX148" s="434"/>
      <c r="NOY148" s="437"/>
      <c r="NOZ148" s="438"/>
      <c r="NPA148" s="439"/>
      <c r="NPB148" s="460"/>
      <c r="NPC148" s="435"/>
      <c r="NPD148" s="434"/>
      <c r="NPE148" s="437"/>
      <c r="NPF148" s="438"/>
      <c r="NPG148" s="439"/>
      <c r="NPH148" s="460"/>
      <c r="NPI148" s="435"/>
      <c r="NPJ148" s="434"/>
      <c r="NPK148" s="437"/>
      <c r="NPL148" s="438"/>
      <c r="NPM148" s="439"/>
      <c r="NPN148" s="460"/>
      <c r="NPO148" s="435"/>
      <c r="NPP148" s="434"/>
      <c r="NPQ148" s="437"/>
      <c r="NPR148" s="438"/>
      <c r="NPS148" s="439"/>
      <c r="NPT148" s="460"/>
      <c r="NPU148" s="435"/>
      <c r="NPV148" s="434"/>
      <c r="NPW148" s="437"/>
      <c r="NPX148" s="438"/>
      <c r="NPY148" s="439"/>
      <c r="NPZ148" s="460"/>
      <c r="NQA148" s="435"/>
      <c r="NQB148" s="434"/>
      <c r="NQC148" s="437"/>
      <c r="NQD148" s="438"/>
      <c r="NQE148" s="439"/>
      <c r="NQF148" s="460"/>
      <c r="NQG148" s="435"/>
      <c r="NQH148" s="434"/>
      <c r="NQI148" s="437"/>
      <c r="NQJ148" s="438"/>
      <c r="NQK148" s="439"/>
      <c r="NQL148" s="460"/>
      <c r="NQM148" s="435"/>
      <c r="NQN148" s="434"/>
      <c r="NQO148" s="437"/>
      <c r="NQP148" s="438"/>
      <c r="NQQ148" s="439"/>
      <c r="NQR148" s="460"/>
      <c r="NQS148" s="435"/>
      <c r="NQT148" s="434"/>
      <c r="NQU148" s="437"/>
      <c r="NQV148" s="438"/>
      <c r="NQW148" s="439"/>
      <c r="NQX148" s="460"/>
      <c r="NQY148" s="435"/>
      <c r="NQZ148" s="434"/>
      <c r="NRA148" s="437"/>
      <c r="NRB148" s="438"/>
      <c r="NRC148" s="439"/>
      <c r="NRD148" s="460"/>
      <c r="NRE148" s="435"/>
      <c r="NRF148" s="434"/>
      <c r="NRG148" s="437"/>
      <c r="NRH148" s="438"/>
      <c r="NRI148" s="439"/>
      <c r="NRJ148" s="460"/>
      <c r="NRK148" s="435"/>
      <c r="NRL148" s="434"/>
      <c r="NRM148" s="437"/>
      <c r="NRN148" s="438"/>
      <c r="NRO148" s="439"/>
      <c r="NRP148" s="460"/>
      <c r="NRQ148" s="435"/>
      <c r="NRR148" s="434"/>
      <c r="NRS148" s="437"/>
      <c r="NRT148" s="438"/>
      <c r="NRU148" s="439"/>
      <c r="NRV148" s="460"/>
      <c r="NRW148" s="435"/>
      <c r="NRX148" s="434"/>
      <c r="NRY148" s="437"/>
      <c r="NRZ148" s="438"/>
      <c r="NSA148" s="439"/>
      <c r="NSB148" s="460"/>
      <c r="NSC148" s="435"/>
      <c r="NSD148" s="434"/>
      <c r="NSE148" s="437"/>
      <c r="NSF148" s="438"/>
      <c r="NSG148" s="439"/>
      <c r="NSH148" s="460"/>
      <c r="NSI148" s="435"/>
      <c r="NSJ148" s="434"/>
      <c r="NSK148" s="437"/>
      <c r="NSL148" s="438"/>
      <c r="NSM148" s="439"/>
      <c r="NSN148" s="460"/>
      <c r="NSO148" s="435"/>
      <c r="NSP148" s="434"/>
      <c r="NSQ148" s="437"/>
      <c r="NSR148" s="438"/>
      <c r="NSS148" s="439"/>
      <c r="NST148" s="460"/>
      <c r="NSU148" s="435"/>
      <c r="NSV148" s="434"/>
      <c r="NSW148" s="437"/>
      <c r="NSX148" s="438"/>
      <c r="NSY148" s="439"/>
      <c r="NSZ148" s="460"/>
      <c r="NTA148" s="435"/>
      <c r="NTB148" s="434"/>
      <c r="NTC148" s="437"/>
      <c r="NTD148" s="438"/>
      <c r="NTE148" s="439"/>
      <c r="NTF148" s="460"/>
      <c r="NTG148" s="435"/>
      <c r="NTH148" s="434"/>
      <c r="NTI148" s="437"/>
      <c r="NTJ148" s="438"/>
      <c r="NTK148" s="439"/>
      <c r="NTL148" s="460"/>
      <c r="NTM148" s="435"/>
      <c r="NTN148" s="434"/>
      <c r="NTO148" s="437"/>
      <c r="NTP148" s="438"/>
      <c r="NTQ148" s="439"/>
      <c r="NTR148" s="460"/>
      <c r="NTS148" s="435"/>
      <c r="NTT148" s="434"/>
      <c r="NTU148" s="437"/>
      <c r="NTV148" s="438"/>
      <c r="NTW148" s="439"/>
      <c r="NTX148" s="460"/>
      <c r="NTY148" s="435"/>
      <c r="NTZ148" s="434"/>
      <c r="NUA148" s="437"/>
      <c r="NUB148" s="438"/>
      <c r="NUC148" s="439"/>
      <c r="NUD148" s="460"/>
      <c r="NUE148" s="435"/>
      <c r="NUF148" s="434"/>
      <c r="NUG148" s="437"/>
      <c r="NUH148" s="438"/>
      <c r="NUI148" s="439"/>
      <c r="NUJ148" s="460"/>
      <c r="NUK148" s="435"/>
      <c r="NUL148" s="434"/>
      <c r="NUM148" s="437"/>
      <c r="NUN148" s="438"/>
      <c r="NUO148" s="439"/>
      <c r="NUP148" s="460"/>
      <c r="NUQ148" s="435"/>
      <c r="NUR148" s="434"/>
      <c r="NUS148" s="437"/>
      <c r="NUT148" s="438"/>
      <c r="NUU148" s="439"/>
      <c r="NUV148" s="460"/>
      <c r="NUW148" s="435"/>
      <c r="NUX148" s="434"/>
      <c r="NUY148" s="437"/>
      <c r="NUZ148" s="438"/>
      <c r="NVA148" s="439"/>
      <c r="NVB148" s="460"/>
      <c r="NVC148" s="435"/>
      <c r="NVD148" s="434"/>
      <c r="NVE148" s="437"/>
      <c r="NVF148" s="438"/>
      <c r="NVG148" s="439"/>
      <c r="NVH148" s="460"/>
      <c r="NVI148" s="435"/>
      <c r="NVJ148" s="434"/>
      <c r="NVK148" s="437"/>
      <c r="NVL148" s="438"/>
      <c r="NVM148" s="439"/>
      <c r="NVN148" s="460"/>
      <c r="NVO148" s="435"/>
      <c r="NVP148" s="434"/>
      <c r="NVQ148" s="437"/>
      <c r="NVR148" s="438"/>
      <c r="NVS148" s="439"/>
      <c r="NVT148" s="460"/>
      <c r="NVU148" s="435"/>
      <c r="NVV148" s="434"/>
      <c r="NVW148" s="437"/>
      <c r="NVX148" s="438"/>
      <c r="NVY148" s="439"/>
      <c r="NVZ148" s="460"/>
      <c r="NWA148" s="435"/>
      <c r="NWB148" s="434"/>
      <c r="NWC148" s="437"/>
      <c r="NWD148" s="438"/>
      <c r="NWE148" s="439"/>
      <c r="NWF148" s="460"/>
      <c r="NWG148" s="435"/>
      <c r="NWH148" s="434"/>
      <c r="NWI148" s="437"/>
      <c r="NWJ148" s="438"/>
      <c r="NWK148" s="439"/>
      <c r="NWL148" s="460"/>
      <c r="NWM148" s="435"/>
      <c r="NWN148" s="434"/>
      <c r="NWO148" s="437"/>
      <c r="NWP148" s="438"/>
      <c r="NWQ148" s="439"/>
      <c r="NWR148" s="460"/>
      <c r="NWS148" s="435"/>
      <c r="NWT148" s="434"/>
      <c r="NWU148" s="437"/>
      <c r="NWV148" s="438"/>
      <c r="NWW148" s="439"/>
      <c r="NWX148" s="460"/>
      <c r="NWY148" s="435"/>
      <c r="NWZ148" s="434"/>
      <c r="NXA148" s="437"/>
      <c r="NXB148" s="438"/>
      <c r="NXC148" s="439"/>
      <c r="NXD148" s="460"/>
      <c r="NXE148" s="435"/>
      <c r="NXF148" s="434"/>
      <c r="NXG148" s="437"/>
      <c r="NXH148" s="438"/>
      <c r="NXI148" s="439"/>
      <c r="NXJ148" s="460"/>
      <c r="NXK148" s="435"/>
      <c r="NXL148" s="434"/>
      <c r="NXM148" s="437"/>
      <c r="NXN148" s="438"/>
      <c r="NXO148" s="439"/>
      <c r="NXP148" s="460"/>
      <c r="NXQ148" s="435"/>
      <c r="NXR148" s="434"/>
      <c r="NXS148" s="437"/>
      <c r="NXT148" s="438"/>
      <c r="NXU148" s="439"/>
      <c r="NXV148" s="460"/>
      <c r="NXW148" s="435"/>
      <c r="NXX148" s="434"/>
      <c r="NXY148" s="437"/>
      <c r="NXZ148" s="438"/>
      <c r="NYA148" s="439"/>
      <c r="NYB148" s="460"/>
      <c r="NYC148" s="435"/>
      <c r="NYD148" s="434"/>
      <c r="NYE148" s="437"/>
      <c r="NYF148" s="438"/>
      <c r="NYG148" s="439"/>
      <c r="NYH148" s="460"/>
      <c r="NYI148" s="435"/>
      <c r="NYJ148" s="434"/>
      <c r="NYK148" s="437"/>
      <c r="NYL148" s="438"/>
      <c r="NYM148" s="439"/>
      <c r="NYN148" s="460"/>
      <c r="NYO148" s="435"/>
      <c r="NYP148" s="434"/>
      <c r="NYQ148" s="437"/>
      <c r="NYR148" s="438"/>
      <c r="NYS148" s="439"/>
      <c r="NYT148" s="460"/>
      <c r="NYU148" s="435"/>
      <c r="NYV148" s="434"/>
      <c r="NYW148" s="437"/>
      <c r="NYX148" s="438"/>
      <c r="NYY148" s="439"/>
      <c r="NYZ148" s="460"/>
      <c r="NZA148" s="435"/>
      <c r="NZB148" s="434"/>
      <c r="NZC148" s="437"/>
      <c r="NZD148" s="438"/>
      <c r="NZE148" s="439"/>
      <c r="NZF148" s="460"/>
      <c r="NZG148" s="435"/>
      <c r="NZH148" s="434"/>
      <c r="NZI148" s="437"/>
      <c r="NZJ148" s="438"/>
      <c r="NZK148" s="439"/>
      <c r="NZL148" s="460"/>
      <c r="NZM148" s="435"/>
      <c r="NZN148" s="434"/>
      <c r="NZO148" s="437"/>
      <c r="NZP148" s="438"/>
      <c r="NZQ148" s="439"/>
      <c r="NZR148" s="460"/>
      <c r="NZS148" s="435"/>
      <c r="NZT148" s="434"/>
      <c r="NZU148" s="437"/>
      <c r="NZV148" s="438"/>
      <c r="NZW148" s="439"/>
      <c r="NZX148" s="460"/>
      <c r="NZY148" s="435"/>
      <c r="NZZ148" s="434"/>
      <c r="OAA148" s="437"/>
      <c r="OAB148" s="438"/>
      <c r="OAC148" s="439"/>
      <c r="OAD148" s="460"/>
      <c r="OAE148" s="435"/>
      <c r="OAF148" s="434"/>
      <c r="OAG148" s="437"/>
      <c r="OAH148" s="438"/>
      <c r="OAI148" s="439"/>
      <c r="OAJ148" s="460"/>
      <c r="OAK148" s="435"/>
      <c r="OAL148" s="434"/>
      <c r="OAM148" s="437"/>
      <c r="OAN148" s="438"/>
      <c r="OAO148" s="439"/>
      <c r="OAP148" s="460"/>
      <c r="OAQ148" s="435"/>
      <c r="OAR148" s="434"/>
      <c r="OAS148" s="437"/>
      <c r="OAT148" s="438"/>
      <c r="OAU148" s="439"/>
      <c r="OAV148" s="460"/>
      <c r="OAW148" s="435"/>
      <c r="OAX148" s="434"/>
      <c r="OAY148" s="437"/>
      <c r="OAZ148" s="438"/>
      <c r="OBA148" s="439"/>
      <c r="OBB148" s="460"/>
      <c r="OBC148" s="435"/>
      <c r="OBD148" s="434"/>
      <c r="OBE148" s="437"/>
      <c r="OBF148" s="438"/>
      <c r="OBG148" s="439"/>
      <c r="OBH148" s="460"/>
      <c r="OBI148" s="435"/>
      <c r="OBJ148" s="434"/>
      <c r="OBK148" s="437"/>
      <c r="OBL148" s="438"/>
      <c r="OBM148" s="439"/>
      <c r="OBN148" s="460"/>
      <c r="OBO148" s="435"/>
      <c r="OBP148" s="434"/>
      <c r="OBQ148" s="437"/>
      <c r="OBR148" s="438"/>
      <c r="OBS148" s="439"/>
      <c r="OBT148" s="460"/>
      <c r="OBU148" s="435"/>
      <c r="OBV148" s="434"/>
      <c r="OBW148" s="437"/>
      <c r="OBX148" s="438"/>
      <c r="OBY148" s="439"/>
      <c r="OBZ148" s="460"/>
      <c r="OCA148" s="435"/>
      <c r="OCB148" s="434"/>
      <c r="OCC148" s="437"/>
      <c r="OCD148" s="438"/>
      <c r="OCE148" s="439"/>
      <c r="OCF148" s="460"/>
      <c r="OCG148" s="435"/>
      <c r="OCH148" s="434"/>
      <c r="OCI148" s="437"/>
      <c r="OCJ148" s="438"/>
      <c r="OCK148" s="439"/>
      <c r="OCL148" s="460"/>
      <c r="OCM148" s="435"/>
      <c r="OCN148" s="434"/>
      <c r="OCO148" s="437"/>
      <c r="OCP148" s="438"/>
      <c r="OCQ148" s="439"/>
      <c r="OCR148" s="460"/>
      <c r="OCS148" s="435"/>
      <c r="OCT148" s="434"/>
      <c r="OCU148" s="437"/>
      <c r="OCV148" s="438"/>
      <c r="OCW148" s="439"/>
      <c r="OCX148" s="460"/>
      <c r="OCY148" s="435"/>
      <c r="OCZ148" s="434"/>
      <c r="ODA148" s="437"/>
      <c r="ODB148" s="438"/>
      <c r="ODC148" s="439"/>
      <c r="ODD148" s="460"/>
      <c r="ODE148" s="435"/>
      <c r="ODF148" s="434"/>
      <c r="ODG148" s="437"/>
      <c r="ODH148" s="438"/>
      <c r="ODI148" s="439"/>
      <c r="ODJ148" s="460"/>
      <c r="ODK148" s="435"/>
      <c r="ODL148" s="434"/>
      <c r="ODM148" s="437"/>
      <c r="ODN148" s="438"/>
      <c r="ODO148" s="439"/>
      <c r="ODP148" s="460"/>
      <c r="ODQ148" s="435"/>
      <c r="ODR148" s="434"/>
      <c r="ODS148" s="437"/>
      <c r="ODT148" s="438"/>
      <c r="ODU148" s="439"/>
      <c r="ODV148" s="460"/>
      <c r="ODW148" s="435"/>
      <c r="ODX148" s="434"/>
      <c r="ODY148" s="437"/>
      <c r="ODZ148" s="438"/>
      <c r="OEA148" s="439"/>
      <c r="OEB148" s="460"/>
      <c r="OEC148" s="435"/>
      <c r="OED148" s="434"/>
      <c r="OEE148" s="437"/>
      <c r="OEF148" s="438"/>
      <c r="OEG148" s="439"/>
      <c r="OEH148" s="460"/>
      <c r="OEI148" s="435"/>
      <c r="OEJ148" s="434"/>
      <c r="OEK148" s="437"/>
      <c r="OEL148" s="438"/>
      <c r="OEM148" s="439"/>
      <c r="OEN148" s="460"/>
      <c r="OEO148" s="435"/>
      <c r="OEP148" s="434"/>
      <c r="OEQ148" s="437"/>
      <c r="OER148" s="438"/>
      <c r="OES148" s="439"/>
      <c r="OET148" s="460"/>
      <c r="OEU148" s="435"/>
      <c r="OEV148" s="434"/>
      <c r="OEW148" s="437"/>
      <c r="OEX148" s="438"/>
      <c r="OEY148" s="439"/>
      <c r="OEZ148" s="460"/>
      <c r="OFA148" s="435"/>
      <c r="OFB148" s="434"/>
      <c r="OFC148" s="437"/>
      <c r="OFD148" s="438"/>
      <c r="OFE148" s="439"/>
      <c r="OFF148" s="460"/>
      <c r="OFG148" s="435"/>
      <c r="OFH148" s="434"/>
      <c r="OFI148" s="437"/>
      <c r="OFJ148" s="438"/>
      <c r="OFK148" s="439"/>
      <c r="OFL148" s="460"/>
      <c r="OFM148" s="435"/>
      <c r="OFN148" s="434"/>
      <c r="OFO148" s="437"/>
      <c r="OFP148" s="438"/>
      <c r="OFQ148" s="439"/>
      <c r="OFR148" s="460"/>
      <c r="OFS148" s="435"/>
      <c r="OFT148" s="434"/>
      <c r="OFU148" s="437"/>
      <c r="OFV148" s="438"/>
      <c r="OFW148" s="439"/>
      <c r="OFX148" s="460"/>
      <c r="OFY148" s="435"/>
      <c r="OFZ148" s="434"/>
      <c r="OGA148" s="437"/>
      <c r="OGB148" s="438"/>
      <c r="OGC148" s="439"/>
      <c r="OGD148" s="460"/>
      <c r="OGE148" s="435"/>
      <c r="OGF148" s="434"/>
      <c r="OGG148" s="437"/>
      <c r="OGH148" s="438"/>
      <c r="OGI148" s="439"/>
      <c r="OGJ148" s="460"/>
      <c r="OGK148" s="435"/>
      <c r="OGL148" s="434"/>
      <c r="OGM148" s="437"/>
      <c r="OGN148" s="438"/>
      <c r="OGO148" s="439"/>
      <c r="OGP148" s="460"/>
      <c r="OGQ148" s="435"/>
      <c r="OGR148" s="434"/>
      <c r="OGS148" s="437"/>
      <c r="OGT148" s="438"/>
      <c r="OGU148" s="439"/>
      <c r="OGV148" s="460"/>
      <c r="OGW148" s="435"/>
      <c r="OGX148" s="434"/>
      <c r="OGY148" s="437"/>
      <c r="OGZ148" s="438"/>
      <c r="OHA148" s="439"/>
      <c r="OHB148" s="460"/>
      <c r="OHC148" s="435"/>
      <c r="OHD148" s="434"/>
      <c r="OHE148" s="437"/>
      <c r="OHF148" s="438"/>
      <c r="OHG148" s="439"/>
      <c r="OHH148" s="460"/>
      <c r="OHI148" s="435"/>
      <c r="OHJ148" s="434"/>
      <c r="OHK148" s="437"/>
      <c r="OHL148" s="438"/>
      <c r="OHM148" s="439"/>
      <c r="OHN148" s="460"/>
      <c r="OHO148" s="435"/>
      <c r="OHP148" s="434"/>
      <c r="OHQ148" s="437"/>
      <c r="OHR148" s="438"/>
      <c r="OHS148" s="439"/>
      <c r="OHT148" s="460"/>
      <c r="OHU148" s="435"/>
      <c r="OHV148" s="434"/>
      <c r="OHW148" s="437"/>
      <c r="OHX148" s="438"/>
      <c r="OHY148" s="439"/>
      <c r="OHZ148" s="460"/>
      <c r="OIA148" s="435"/>
      <c r="OIB148" s="434"/>
      <c r="OIC148" s="437"/>
      <c r="OID148" s="438"/>
      <c r="OIE148" s="439"/>
      <c r="OIF148" s="460"/>
      <c r="OIG148" s="435"/>
      <c r="OIH148" s="434"/>
      <c r="OII148" s="437"/>
      <c r="OIJ148" s="438"/>
      <c r="OIK148" s="439"/>
      <c r="OIL148" s="460"/>
      <c r="OIM148" s="435"/>
      <c r="OIN148" s="434"/>
      <c r="OIO148" s="437"/>
      <c r="OIP148" s="438"/>
      <c r="OIQ148" s="439"/>
      <c r="OIR148" s="460"/>
      <c r="OIS148" s="435"/>
      <c r="OIT148" s="434"/>
      <c r="OIU148" s="437"/>
      <c r="OIV148" s="438"/>
      <c r="OIW148" s="439"/>
      <c r="OIX148" s="460"/>
      <c r="OIY148" s="435"/>
      <c r="OIZ148" s="434"/>
      <c r="OJA148" s="437"/>
      <c r="OJB148" s="438"/>
      <c r="OJC148" s="439"/>
      <c r="OJD148" s="460"/>
      <c r="OJE148" s="435"/>
      <c r="OJF148" s="434"/>
      <c r="OJG148" s="437"/>
      <c r="OJH148" s="438"/>
      <c r="OJI148" s="439"/>
      <c r="OJJ148" s="460"/>
      <c r="OJK148" s="435"/>
      <c r="OJL148" s="434"/>
      <c r="OJM148" s="437"/>
      <c r="OJN148" s="438"/>
      <c r="OJO148" s="439"/>
      <c r="OJP148" s="460"/>
      <c r="OJQ148" s="435"/>
      <c r="OJR148" s="434"/>
      <c r="OJS148" s="437"/>
      <c r="OJT148" s="438"/>
      <c r="OJU148" s="439"/>
      <c r="OJV148" s="460"/>
      <c r="OJW148" s="435"/>
      <c r="OJX148" s="434"/>
      <c r="OJY148" s="437"/>
      <c r="OJZ148" s="438"/>
      <c r="OKA148" s="439"/>
      <c r="OKB148" s="460"/>
      <c r="OKC148" s="435"/>
      <c r="OKD148" s="434"/>
      <c r="OKE148" s="437"/>
      <c r="OKF148" s="438"/>
      <c r="OKG148" s="439"/>
      <c r="OKH148" s="460"/>
      <c r="OKI148" s="435"/>
      <c r="OKJ148" s="434"/>
      <c r="OKK148" s="437"/>
      <c r="OKL148" s="438"/>
      <c r="OKM148" s="439"/>
      <c r="OKN148" s="460"/>
      <c r="OKO148" s="435"/>
      <c r="OKP148" s="434"/>
      <c r="OKQ148" s="437"/>
      <c r="OKR148" s="438"/>
      <c r="OKS148" s="439"/>
      <c r="OKT148" s="460"/>
      <c r="OKU148" s="435"/>
      <c r="OKV148" s="434"/>
      <c r="OKW148" s="437"/>
      <c r="OKX148" s="438"/>
      <c r="OKY148" s="439"/>
      <c r="OKZ148" s="460"/>
      <c r="OLA148" s="435"/>
      <c r="OLB148" s="434"/>
      <c r="OLC148" s="437"/>
      <c r="OLD148" s="438"/>
      <c r="OLE148" s="439"/>
      <c r="OLF148" s="460"/>
      <c r="OLG148" s="435"/>
      <c r="OLH148" s="434"/>
      <c r="OLI148" s="437"/>
      <c r="OLJ148" s="438"/>
      <c r="OLK148" s="439"/>
      <c r="OLL148" s="460"/>
      <c r="OLM148" s="435"/>
      <c r="OLN148" s="434"/>
      <c r="OLO148" s="437"/>
      <c r="OLP148" s="438"/>
      <c r="OLQ148" s="439"/>
      <c r="OLR148" s="460"/>
      <c r="OLS148" s="435"/>
      <c r="OLT148" s="434"/>
      <c r="OLU148" s="437"/>
      <c r="OLV148" s="438"/>
      <c r="OLW148" s="439"/>
      <c r="OLX148" s="460"/>
      <c r="OLY148" s="435"/>
      <c r="OLZ148" s="434"/>
      <c r="OMA148" s="437"/>
      <c r="OMB148" s="438"/>
      <c r="OMC148" s="439"/>
      <c r="OMD148" s="460"/>
      <c r="OME148" s="435"/>
      <c r="OMF148" s="434"/>
      <c r="OMG148" s="437"/>
      <c r="OMH148" s="438"/>
      <c r="OMI148" s="439"/>
      <c r="OMJ148" s="460"/>
      <c r="OMK148" s="435"/>
      <c r="OML148" s="434"/>
      <c r="OMM148" s="437"/>
      <c r="OMN148" s="438"/>
      <c r="OMO148" s="439"/>
      <c r="OMP148" s="460"/>
      <c r="OMQ148" s="435"/>
      <c r="OMR148" s="434"/>
      <c r="OMS148" s="437"/>
      <c r="OMT148" s="438"/>
      <c r="OMU148" s="439"/>
      <c r="OMV148" s="460"/>
      <c r="OMW148" s="435"/>
      <c r="OMX148" s="434"/>
      <c r="OMY148" s="437"/>
      <c r="OMZ148" s="438"/>
      <c r="ONA148" s="439"/>
      <c r="ONB148" s="460"/>
      <c r="ONC148" s="435"/>
      <c r="OND148" s="434"/>
      <c r="ONE148" s="437"/>
      <c r="ONF148" s="438"/>
      <c r="ONG148" s="439"/>
      <c r="ONH148" s="460"/>
      <c r="ONI148" s="435"/>
      <c r="ONJ148" s="434"/>
      <c r="ONK148" s="437"/>
      <c r="ONL148" s="438"/>
      <c r="ONM148" s="439"/>
      <c r="ONN148" s="460"/>
      <c r="ONO148" s="435"/>
      <c r="ONP148" s="434"/>
      <c r="ONQ148" s="437"/>
      <c r="ONR148" s="438"/>
      <c r="ONS148" s="439"/>
      <c r="ONT148" s="460"/>
      <c r="ONU148" s="435"/>
      <c r="ONV148" s="434"/>
      <c r="ONW148" s="437"/>
      <c r="ONX148" s="438"/>
      <c r="ONY148" s="439"/>
      <c r="ONZ148" s="460"/>
      <c r="OOA148" s="435"/>
      <c r="OOB148" s="434"/>
      <c r="OOC148" s="437"/>
      <c r="OOD148" s="438"/>
      <c r="OOE148" s="439"/>
      <c r="OOF148" s="460"/>
      <c r="OOG148" s="435"/>
      <c r="OOH148" s="434"/>
      <c r="OOI148" s="437"/>
      <c r="OOJ148" s="438"/>
      <c r="OOK148" s="439"/>
      <c r="OOL148" s="460"/>
      <c r="OOM148" s="435"/>
      <c r="OON148" s="434"/>
      <c r="OOO148" s="437"/>
      <c r="OOP148" s="438"/>
      <c r="OOQ148" s="439"/>
      <c r="OOR148" s="460"/>
      <c r="OOS148" s="435"/>
      <c r="OOT148" s="434"/>
      <c r="OOU148" s="437"/>
      <c r="OOV148" s="438"/>
      <c r="OOW148" s="439"/>
      <c r="OOX148" s="460"/>
      <c r="OOY148" s="435"/>
      <c r="OOZ148" s="434"/>
      <c r="OPA148" s="437"/>
      <c r="OPB148" s="438"/>
      <c r="OPC148" s="439"/>
      <c r="OPD148" s="460"/>
      <c r="OPE148" s="435"/>
      <c r="OPF148" s="434"/>
      <c r="OPG148" s="437"/>
      <c r="OPH148" s="438"/>
      <c r="OPI148" s="439"/>
      <c r="OPJ148" s="460"/>
      <c r="OPK148" s="435"/>
      <c r="OPL148" s="434"/>
      <c r="OPM148" s="437"/>
      <c r="OPN148" s="438"/>
      <c r="OPO148" s="439"/>
      <c r="OPP148" s="460"/>
      <c r="OPQ148" s="435"/>
      <c r="OPR148" s="434"/>
      <c r="OPS148" s="437"/>
      <c r="OPT148" s="438"/>
      <c r="OPU148" s="439"/>
      <c r="OPV148" s="460"/>
      <c r="OPW148" s="435"/>
      <c r="OPX148" s="434"/>
      <c r="OPY148" s="437"/>
      <c r="OPZ148" s="438"/>
      <c r="OQA148" s="439"/>
      <c r="OQB148" s="460"/>
      <c r="OQC148" s="435"/>
      <c r="OQD148" s="434"/>
      <c r="OQE148" s="437"/>
      <c r="OQF148" s="438"/>
      <c r="OQG148" s="439"/>
      <c r="OQH148" s="460"/>
      <c r="OQI148" s="435"/>
      <c r="OQJ148" s="434"/>
      <c r="OQK148" s="437"/>
      <c r="OQL148" s="438"/>
      <c r="OQM148" s="439"/>
      <c r="OQN148" s="460"/>
      <c r="OQO148" s="435"/>
      <c r="OQP148" s="434"/>
      <c r="OQQ148" s="437"/>
      <c r="OQR148" s="438"/>
      <c r="OQS148" s="439"/>
      <c r="OQT148" s="460"/>
      <c r="OQU148" s="435"/>
      <c r="OQV148" s="434"/>
      <c r="OQW148" s="437"/>
      <c r="OQX148" s="438"/>
      <c r="OQY148" s="439"/>
      <c r="OQZ148" s="460"/>
      <c r="ORA148" s="435"/>
      <c r="ORB148" s="434"/>
      <c r="ORC148" s="437"/>
      <c r="ORD148" s="438"/>
      <c r="ORE148" s="439"/>
      <c r="ORF148" s="460"/>
      <c r="ORG148" s="435"/>
      <c r="ORH148" s="434"/>
      <c r="ORI148" s="437"/>
      <c r="ORJ148" s="438"/>
      <c r="ORK148" s="439"/>
      <c r="ORL148" s="460"/>
      <c r="ORM148" s="435"/>
      <c r="ORN148" s="434"/>
      <c r="ORO148" s="437"/>
      <c r="ORP148" s="438"/>
      <c r="ORQ148" s="439"/>
      <c r="ORR148" s="460"/>
      <c r="ORS148" s="435"/>
      <c r="ORT148" s="434"/>
      <c r="ORU148" s="437"/>
      <c r="ORV148" s="438"/>
      <c r="ORW148" s="439"/>
      <c r="ORX148" s="460"/>
      <c r="ORY148" s="435"/>
      <c r="ORZ148" s="434"/>
      <c r="OSA148" s="437"/>
      <c r="OSB148" s="438"/>
      <c r="OSC148" s="439"/>
      <c r="OSD148" s="460"/>
      <c r="OSE148" s="435"/>
      <c r="OSF148" s="434"/>
      <c r="OSG148" s="437"/>
      <c r="OSH148" s="438"/>
      <c r="OSI148" s="439"/>
      <c r="OSJ148" s="460"/>
      <c r="OSK148" s="435"/>
      <c r="OSL148" s="434"/>
      <c r="OSM148" s="437"/>
      <c r="OSN148" s="438"/>
      <c r="OSO148" s="439"/>
      <c r="OSP148" s="460"/>
      <c r="OSQ148" s="435"/>
      <c r="OSR148" s="434"/>
      <c r="OSS148" s="437"/>
      <c r="OST148" s="438"/>
      <c r="OSU148" s="439"/>
      <c r="OSV148" s="460"/>
      <c r="OSW148" s="435"/>
      <c r="OSX148" s="434"/>
      <c r="OSY148" s="437"/>
      <c r="OSZ148" s="438"/>
      <c r="OTA148" s="439"/>
      <c r="OTB148" s="460"/>
      <c r="OTC148" s="435"/>
      <c r="OTD148" s="434"/>
      <c r="OTE148" s="437"/>
      <c r="OTF148" s="438"/>
      <c r="OTG148" s="439"/>
      <c r="OTH148" s="460"/>
      <c r="OTI148" s="435"/>
      <c r="OTJ148" s="434"/>
      <c r="OTK148" s="437"/>
      <c r="OTL148" s="438"/>
      <c r="OTM148" s="439"/>
      <c r="OTN148" s="460"/>
      <c r="OTO148" s="435"/>
      <c r="OTP148" s="434"/>
      <c r="OTQ148" s="437"/>
      <c r="OTR148" s="438"/>
      <c r="OTS148" s="439"/>
      <c r="OTT148" s="460"/>
      <c r="OTU148" s="435"/>
      <c r="OTV148" s="434"/>
      <c r="OTW148" s="437"/>
      <c r="OTX148" s="438"/>
      <c r="OTY148" s="439"/>
      <c r="OTZ148" s="460"/>
      <c r="OUA148" s="435"/>
      <c r="OUB148" s="434"/>
      <c r="OUC148" s="437"/>
      <c r="OUD148" s="438"/>
      <c r="OUE148" s="439"/>
      <c r="OUF148" s="460"/>
      <c r="OUG148" s="435"/>
      <c r="OUH148" s="434"/>
      <c r="OUI148" s="437"/>
      <c r="OUJ148" s="438"/>
      <c r="OUK148" s="439"/>
      <c r="OUL148" s="460"/>
      <c r="OUM148" s="435"/>
      <c r="OUN148" s="434"/>
      <c r="OUO148" s="437"/>
      <c r="OUP148" s="438"/>
      <c r="OUQ148" s="439"/>
      <c r="OUR148" s="460"/>
      <c r="OUS148" s="435"/>
      <c r="OUT148" s="434"/>
      <c r="OUU148" s="437"/>
      <c r="OUV148" s="438"/>
      <c r="OUW148" s="439"/>
      <c r="OUX148" s="460"/>
      <c r="OUY148" s="435"/>
      <c r="OUZ148" s="434"/>
      <c r="OVA148" s="437"/>
      <c r="OVB148" s="438"/>
      <c r="OVC148" s="439"/>
      <c r="OVD148" s="460"/>
      <c r="OVE148" s="435"/>
      <c r="OVF148" s="434"/>
      <c r="OVG148" s="437"/>
      <c r="OVH148" s="438"/>
      <c r="OVI148" s="439"/>
      <c r="OVJ148" s="460"/>
      <c r="OVK148" s="435"/>
      <c r="OVL148" s="434"/>
      <c r="OVM148" s="437"/>
      <c r="OVN148" s="438"/>
      <c r="OVO148" s="439"/>
      <c r="OVP148" s="460"/>
      <c r="OVQ148" s="435"/>
      <c r="OVR148" s="434"/>
      <c r="OVS148" s="437"/>
      <c r="OVT148" s="438"/>
      <c r="OVU148" s="439"/>
      <c r="OVV148" s="460"/>
      <c r="OVW148" s="435"/>
      <c r="OVX148" s="434"/>
      <c r="OVY148" s="437"/>
      <c r="OVZ148" s="438"/>
      <c r="OWA148" s="439"/>
      <c r="OWB148" s="460"/>
      <c r="OWC148" s="435"/>
      <c r="OWD148" s="434"/>
      <c r="OWE148" s="437"/>
      <c r="OWF148" s="438"/>
      <c r="OWG148" s="439"/>
      <c r="OWH148" s="460"/>
      <c r="OWI148" s="435"/>
      <c r="OWJ148" s="434"/>
      <c r="OWK148" s="437"/>
      <c r="OWL148" s="438"/>
      <c r="OWM148" s="439"/>
      <c r="OWN148" s="460"/>
      <c r="OWO148" s="435"/>
      <c r="OWP148" s="434"/>
      <c r="OWQ148" s="437"/>
      <c r="OWR148" s="438"/>
      <c r="OWS148" s="439"/>
      <c r="OWT148" s="460"/>
      <c r="OWU148" s="435"/>
      <c r="OWV148" s="434"/>
      <c r="OWW148" s="437"/>
      <c r="OWX148" s="438"/>
      <c r="OWY148" s="439"/>
      <c r="OWZ148" s="460"/>
      <c r="OXA148" s="435"/>
      <c r="OXB148" s="434"/>
      <c r="OXC148" s="437"/>
      <c r="OXD148" s="438"/>
      <c r="OXE148" s="439"/>
      <c r="OXF148" s="460"/>
      <c r="OXG148" s="435"/>
      <c r="OXH148" s="434"/>
      <c r="OXI148" s="437"/>
      <c r="OXJ148" s="438"/>
      <c r="OXK148" s="439"/>
      <c r="OXL148" s="460"/>
      <c r="OXM148" s="435"/>
      <c r="OXN148" s="434"/>
      <c r="OXO148" s="437"/>
      <c r="OXP148" s="438"/>
      <c r="OXQ148" s="439"/>
      <c r="OXR148" s="460"/>
      <c r="OXS148" s="435"/>
      <c r="OXT148" s="434"/>
      <c r="OXU148" s="437"/>
      <c r="OXV148" s="438"/>
      <c r="OXW148" s="439"/>
      <c r="OXX148" s="460"/>
      <c r="OXY148" s="435"/>
      <c r="OXZ148" s="434"/>
      <c r="OYA148" s="437"/>
      <c r="OYB148" s="438"/>
      <c r="OYC148" s="439"/>
      <c r="OYD148" s="460"/>
      <c r="OYE148" s="435"/>
      <c r="OYF148" s="434"/>
      <c r="OYG148" s="437"/>
      <c r="OYH148" s="438"/>
      <c r="OYI148" s="439"/>
      <c r="OYJ148" s="460"/>
      <c r="OYK148" s="435"/>
      <c r="OYL148" s="434"/>
      <c r="OYM148" s="437"/>
      <c r="OYN148" s="438"/>
      <c r="OYO148" s="439"/>
      <c r="OYP148" s="460"/>
      <c r="OYQ148" s="435"/>
      <c r="OYR148" s="434"/>
      <c r="OYS148" s="437"/>
      <c r="OYT148" s="438"/>
      <c r="OYU148" s="439"/>
      <c r="OYV148" s="460"/>
      <c r="OYW148" s="435"/>
      <c r="OYX148" s="434"/>
      <c r="OYY148" s="437"/>
      <c r="OYZ148" s="438"/>
      <c r="OZA148" s="439"/>
      <c r="OZB148" s="460"/>
      <c r="OZC148" s="435"/>
      <c r="OZD148" s="434"/>
      <c r="OZE148" s="437"/>
      <c r="OZF148" s="438"/>
      <c r="OZG148" s="439"/>
      <c r="OZH148" s="460"/>
      <c r="OZI148" s="435"/>
      <c r="OZJ148" s="434"/>
      <c r="OZK148" s="437"/>
      <c r="OZL148" s="438"/>
      <c r="OZM148" s="439"/>
      <c r="OZN148" s="460"/>
      <c r="OZO148" s="435"/>
      <c r="OZP148" s="434"/>
      <c r="OZQ148" s="437"/>
      <c r="OZR148" s="438"/>
      <c r="OZS148" s="439"/>
      <c r="OZT148" s="460"/>
      <c r="OZU148" s="435"/>
      <c r="OZV148" s="434"/>
      <c r="OZW148" s="437"/>
      <c r="OZX148" s="438"/>
      <c r="OZY148" s="439"/>
      <c r="OZZ148" s="460"/>
      <c r="PAA148" s="435"/>
      <c r="PAB148" s="434"/>
      <c r="PAC148" s="437"/>
      <c r="PAD148" s="438"/>
      <c r="PAE148" s="439"/>
      <c r="PAF148" s="460"/>
      <c r="PAG148" s="435"/>
      <c r="PAH148" s="434"/>
      <c r="PAI148" s="437"/>
      <c r="PAJ148" s="438"/>
      <c r="PAK148" s="439"/>
      <c r="PAL148" s="460"/>
      <c r="PAM148" s="435"/>
      <c r="PAN148" s="434"/>
      <c r="PAO148" s="437"/>
      <c r="PAP148" s="438"/>
      <c r="PAQ148" s="439"/>
      <c r="PAR148" s="460"/>
      <c r="PAS148" s="435"/>
      <c r="PAT148" s="434"/>
      <c r="PAU148" s="437"/>
      <c r="PAV148" s="438"/>
      <c r="PAW148" s="439"/>
      <c r="PAX148" s="460"/>
      <c r="PAY148" s="435"/>
      <c r="PAZ148" s="434"/>
      <c r="PBA148" s="437"/>
      <c r="PBB148" s="438"/>
      <c r="PBC148" s="439"/>
      <c r="PBD148" s="460"/>
      <c r="PBE148" s="435"/>
      <c r="PBF148" s="434"/>
      <c r="PBG148" s="437"/>
      <c r="PBH148" s="438"/>
      <c r="PBI148" s="439"/>
      <c r="PBJ148" s="460"/>
      <c r="PBK148" s="435"/>
      <c r="PBL148" s="434"/>
      <c r="PBM148" s="437"/>
      <c r="PBN148" s="438"/>
      <c r="PBO148" s="439"/>
      <c r="PBP148" s="460"/>
      <c r="PBQ148" s="435"/>
      <c r="PBR148" s="434"/>
      <c r="PBS148" s="437"/>
      <c r="PBT148" s="438"/>
      <c r="PBU148" s="439"/>
      <c r="PBV148" s="460"/>
      <c r="PBW148" s="435"/>
      <c r="PBX148" s="434"/>
      <c r="PBY148" s="437"/>
      <c r="PBZ148" s="438"/>
      <c r="PCA148" s="439"/>
      <c r="PCB148" s="460"/>
      <c r="PCC148" s="435"/>
      <c r="PCD148" s="434"/>
      <c r="PCE148" s="437"/>
      <c r="PCF148" s="438"/>
      <c r="PCG148" s="439"/>
      <c r="PCH148" s="460"/>
      <c r="PCI148" s="435"/>
      <c r="PCJ148" s="434"/>
      <c r="PCK148" s="437"/>
      <c r="PCL148" s="438"/>
      <c r="PCM148" s="439"/>
      <c r="PCN148" s="460"/>
      <c r="PCO148" s="435"/>
      <c r="PCP148" s="434"/>
      <c r="PCQ148" s="437"/>
      <c r="PCR148" s="438"/>
      <c r="PCS148" s="439"/>
      <c r="PCT148" s="460"/>
      <c r="PCU148" s="435"/>
      <c r="PCV148" s="434"/>
      <c r="PCW148" s="437"/>
      <c r="PCX148" s="438"/>
      <c r="PCY148" s="439"/>
      <c r="PCZ148" s="460"/>
      <c r="PDA148" s="435"/>
      <c r="PDB148" s="434"/>
      <c r="PDC148" s="437"/>
      <c r="PDD148" s="438"/>
      <c r="PDE148" s="439"/>
      <c r="PDF148" s="460"/>
      <c r="PDG148" s="435"/>
      <c r="PDH148" s="434"/>
      <c r="PDI148" s="437"/>
      <c r="PDJ148" s="438"/>
      <c r="PDK148" s="439"/>
      <c r="PDL148" s="460"/>
      <c r="PDM148" s="435"/>
      <c r="PDN148" s="434"/>
      <c r="PDO148" s="437"/>
      <c r="PDP148" s="438"/>
      <c r="PDQ148" s="439"/>
      <c r="PDR148" s="460"/>
      <c r="PDS148" s="435"/>
      <c r="PDT148" s="434"/>
      <c r="PDU148" s="437"/>
      <c r="PDV148" s="438"/>
      <c r="PDW148" s="439"/>
      <c r="PDX148" s="460"/>
      <c r="PDY148" s="435"/>
      <c r="PDZ148" s="434"/>
      <c r="PEA148" s="437"/>
      <c r="PEB148" s="438"/>
      <c r="PEC148" s="439"/>
      <c r="PED148" s="460"/>
      <c r="PEE148" s="435"/>
      <c r="PEF148" s="434"/>
      <c r="PEG148" s="437"/>
      <c r="PEH148" s="438"/>
      <c r="PEI148" s="439"/>
      <c r="PEJ148" s="460"/>
      <c r="PEK148" s="435"/>
      <c r="PEL148" s="434"/>
      <c r="PEM148" s="437"/>
      <c r="PEN148" s="438"/>
      <c r="PEO148" s="439"/>
      <c r="PEP148" s="460"/>
      <c r="PEQ148" s="435"/>
      <c r="PER148" s="434"/>
      <c r="PES148" s="437"/>
      <c r="PET148" s="438"/>
      <c r="PEU148" s="439"/>
      <c r="PEV148" s="460"/>
      <c r="PEW148" s="435"/>
      <c r="PEX148" s="434"/>
      <c r="PEY148" s="437"/>
      <c r="PEZ148" s="438"/>
      <c r="PFA148" s="439"/>
      <c r="PFB148" s="460"/>
      <c r="PFC148" s="435"/>
      <c r="PFD148" s="434"/>
      <c r="PFE148" s="437"/>
      <c r="PFF148" s="438"/>
      <c r="PFG148" s="439"/>
      <c r="PFH148" s="460"/>
      <c r="PFI148" s="435"/>
      <c r="PFJ148" s="434"/>
      <c r="PFK148" s="437"/>
      <c r="PFL148" s="438"/>
      <c r="PFM148" s="439"/>
      <c r="PFN148" s="460"/>
      <c r="PFO148" s="435"/>
      <c r="PFP148" s="434"/>
      <c r="PFQ148" s="437"/>
      <c r="PFR148" s="438"/>
      <c r="PFS148" s="439"/>
      <c r="PFT148" s="460"/>
      <c r="PFU148" s="435"/>
      <c r="PFV148" s="434"/>
      <c r="PFW148" s="437"/>
      <c r="PFX148" s="438"/>
      <c r="PFY148" s="439"/>
      <c r="PFZ148" s="460"/>
      <c r="PGA148" s="435"/>
      <c r="PGB148" s="434"/>
      <c r="PGC148" s="437"/>
      <c r="PGD148" s="438"/>
      <c r="PGE148" s="439"/>
      <c r="PGF148" s="460"/>
      <c r="PGG148" s="435"/>
      <c r="PGH148" s="434"/>
      <c r="PGI148" s="437"/>
      <c r="PGJ148" s="438"/>
      <c r="PGK148" s="439"/>
      <c r="PGL148" s="460"/>
      <c r="PGM148" s="435"/>
      <c r="PGN148" s="434"/>
      <c r="PGO148" s="437"/>
      <c r="PGP148" s="438"/>
      <c r="PGQ148" s="439"/>
      <c r="PGR148" s="460"/>
      <c r="PGS148" s="435"/>
      <c r="PGT148" s="434"/>
      <c r="PGU148" s="437"/>
      <c r="PGV148" s="438"/>
      <c r="PGW148" s="439"/>
      <c r="PGX148" s="460"/>
      <c r="PGY148" s="435"/>
      <c r="PGZ148" s="434"/>
      <c r="PHA148" s="437"/>
      <c r="PHB148" s="438"/>
      <c r="PHC148" s="439"/>
      <c r="PHD148" s="460"/>
      <c r="PHE148" s="435"/>
      <c r="PHF148" s="434"/>
      <c r="PHG148" s="437"/>
      <c r="PHH148" s="438"/>
      <c r="PHI148" s="439"/>
      <c r="PHJ148" s="460"/>
      <c r="PHK148" s="435"/>
      <c r="PHL148" s="434"/>
      <c r="PHM148" s="437"/>
      <c r="PHN148" s="438"/>
      <c r="PHO148" s="439"/>
      <c r="PHP148" s="460"/>
      <c r="PHQ148" s="435"/>
      <c r="PHR148" s="434"/>
      <c r="PHS148" s="437"/>
      <c r="PHT148" s="438"/>
      <c r="PHU148" s="439"/>
      <c r="PHV148" s="460"/>
      <c r="PHW148" s="435"/>
      <c r="PHX148" s="434"/>
      <c r="PHY148" s="437"/>
      <c r="PHZ148" s="438"/>
      <c r="PIA148" s="439"/>
      <c r="PIB148" s="460"/>
      <c r="PIC148" s="435"/>
      <c r="PID148" s="434"/>
      <c r="PIE148" s="437"/>
      <c r="PIF148" s="438"/>
      <c r="PIG148" s="439"/>
      <c r="PIH148" s="460"/>
      <c r="PII148" s="435"/>
      <c r="PIJ148" s="434"/>
      <c r="PIK148" s="437"/>
      <c r="PIL148" s="438"/>
      <c r="PIM148" s="439"/>
      <c r="PIN148" s="460"/>
      <c r="PIO148" s="435"/>
      <c r="PIP148" s="434"/>
      <c r="PIQ148" s="437"/>
      <c r="PIR148" s="438"/>
      <c r="PIS148" s="439"/>
      <c r="PIT148" s="460"/>
      <c r="PIU148" s="435"/>
      <c r="PIV148" s="434"/>
      <c r="PIW148" s="437"/>
      <c r="PIX148" s="438"/>
      <c r="PIY148" s="439"/>
      <c r="PIZ148" s="460"/>
      <c r="PJA148" s="435"/>
      <c r="PJB148" s="434"/>
      <c r="PJC148" s="437"/>
      <c r="PJD148" s="438"/>
      <c r="PJE148" s="439"/>
      <c r="PJF148" s="460"/>
      <c r="PJG148" s="435"/>
      <c r="PJH148" s="434"/>
      <c r="PJI148" s="437"/>
      <c r="PJJ148" s="438"/>
      <c r="PJK148" s="439"/>
      <c r="PJL148" s="460"/>
      <c r="PJM148" s="435"/>
      <c r="PJN148" s="434"/>
      <c r="PJO148" s="437"/>
      <c r="PJP148" s="438"/>
      <c r="PJQ148" s="439"/>
      <c r="PJR148" s="460"/>
      <c r="PJS148" s="435"/>
      <c r="PJT148" s="434"/>
      <c r="PJU148" s="437"/>
      <c r="PJV148" s="438"/>
      <c r="PJW148" s="439"/>
      <c r="PJX148" s="460"/>
      <c r="PJY148" s="435"/>
      <c r="PJZ148" s="434"/>
      <c r="PKA148" s="437"/>
      <c r="PKB148" s="438"/>
      <c r="PKC148" s="439"/>
      <c r="PKD148" s="460"/>
      <c r="PKE148" s="435"/>
      <c r="PKF148" s="434"/>
      <c r="PKG148" s="437"/>
      <c r="PKH148" s="438"/>
      <c r="PKI148" s="439"/>
      <c r="PKJ148" s="460"/>
      <c r="PKK148" s="435"/>
      <c r="PKL148" s="434"/>
      <c r="PKM148" s="437"/>
      <c r="PKN148" s="438"/>
      <c r="PKO148" s="439"/>
      <c r="PKP148" s="460"/>
      <c r="PKQ148" s="435"/>
      <c r="PKR148" s="434"/>
      <c r="PKS148" s="437"/>
      <c r="PKT148" s="438"/>
      <c r="PKU148" s="439"/>
      <c r="PKV148" s="460"/>
      <c r="PKW148" s="435"/>
      <c r="PKX148" s="434"/>
      <c r="PKY148" s="437"/>
      <c r="PKZ148" s="438"/>
      <c r="PLA148" s="439"/>
      <c r="PLB148" s="460"/>
      <c r="PLC148" s="435"/>
      <c r="PLD148" s="434"/>
      <c r="PLE148" s="437"/>
      <c r="PLF148" s="438"/>
      <c r="PLG148" s="439"/>
      <c r="PLH148" s="460"/>
      <c r="PLI148" s="435"/>
      <c r="PLJ148" s="434"/>
      <c r="PLK148" s="437"/>
      <c r="PLL148" s="438"/>
      <c r="PLM148" s="439"/>
      <c r="PLN148" s="460"/>
      <c r="PLO148" s="435"/>
      <c r="PLP148" s="434"/>
      <c r="PLQ148" s="437"/>
      <c r="PLR148" s="438"/>
      <c r="PLS148" s="439"/>
      <c r="PLT148" s="460"/>
      <c r="PLU148" s="435"/>
      <c r="PLV148" s="434"/>
      <c r="PLW148" s="437"/>
      <c r="PLX148" s="438"/>
      <c r="PLY148" s="439"/>
      <c r="PLZ148" s="460"/>
      <c r="PMA148" s="435"/>
      <c r="PMB148" s="434"/>
      <c r="PMC148" s="437"/>
      <c r="PMD148" s="438"/>
      <c r="PME148" s="439"/>
      <c r="PMF148" s="460"/>
      <c r="PMG148" s="435"/>
      <c r="PMH148" s="434"/>
      <c r="PMI148" s="437"/>
      <c r="PMJ148" s="438"/>
      <c r="PMK148" s="439"/>
      <c r="PML148" s="460"/>
      <c r="PMM148" s="435"/>
      <c r="PMN148" s="434"/>
      <c r="PMO148" s="437"/>
      <c r="PMP148" s="438"/>
      <c r="PMQ148" s="439"/>
      <c r="PMR148" s="460"/>
      <c r="PMS148" s="435"/>
      <c r="PMT148" s="434"/>
      <c r="PMU148" s="437"/>
      <c r="PMV148" s="438"/>
      <c r="PMW148" s="439"/>
      <c r="PMX148" s="460"/>
      <c r="PMY148" s="435"/>
      <c r="PMZ148" s="434"/>
      <c r="PNA148" s="437"/>
      <c r="PNB148" s="438"/>
      <c r="PNC148" s="439"/>
      <c r="PND148" s="460"/>
      <c r="PNE148" s="435"/>
      <c r="PNF148" s="434"/>
      <c r="PNG148" s="437"/>
      <c r="PNH148" s="438"/>
      <c r="PNI148" s="439"/>
      <c r="PNJ148" s="460"/>
      <c r="PNK148" s="435"/>
      <c r="PNL148" s="434"/>
      <c r="PNM148" s="437"/>
      <c r="PNN148" s="438"/>
      <c r="PNO148" s="439"/>
      <c r="PNP148" s="460"/>
      <c r="PNQ148" s="435"/>
      <c r="PNR148" s="434"/>
      <c r="PNS148" s="437"/>
      <c r="PNT148" s="438"/>
      <c r="PNU148" s="439"/>
      <c r="PNV148" s="460"/>
      <c r="PNW148" s="435"/>
      <c r="PNX148" s="434"/>
      <c r="PNY148" s="437"/>
      <c r="PNZ148" s="438"/>
      <c r="POA148" s="439"/>
      <c r="POB148" s="460"/>
      <c r="POC148" s="435"/>
      <c r="POD148" s="434"/>
      <c r="POE148" s="437"/>
      <c r="POF148" s="438"/>
      <c r="POG148" s="439"/>
      <c r="POH148" s="460"/>
      <c r="POI148" s="435"/>
      <c r="POJ148" s="434"/>
      <c r="POK148" s="437"/>
      <c r="POL148" s="438"/>
      <c r="POM148" s="439"/>
      <c r="PON148" s="460"/>
      <c r="POO148" s="435"/>
      <c r="POP148" s="434"/>
      <c r="POQ148" s="437"/>
      <c r="POR148" s="438"/>
      <c r="POS148" s="439"/>
      <c r="POT148" s="460"/>
      <c r="POU148" s="435"/>
      <c r="POV148" s="434"/>
      <c r="POW148" s="437"/>
      <c r="POX148" s="438"/>
      <c r="POY148" s="439"/>
      <c r="POZ148" s="460"/>
      <c r="PPA148" s="435"/>
      <c r="PPB148" s="434"/>
      <c r="PPC148" s="437"/>
      <c r="PPD148" s="438"/>
      <c r="PPE148" s="439"/>
      <c r="PPF148" s="460"/>
      <c r="PPG148" s="435"/>
      <c r="PPH148" s="434"/>
      <c r="PPI148" s="437"/>
      <c r="PPJ148" s="438"/>
      <c r="PPK148" s="439"/>
      <c r="PPL148" s="460"/>
      <c r="PPM148" s="435"/>
      <c r="PPN148" s="434"/>
      <c r="PPO148" s="437"/>
      <c r="PPP148" s="438"/>
      <c r="PPQ148" s="439"/>
      <c r="PPR148" s="460"/>
      <c r="PPS148" s="435"/>
      <c r="PPT148" s="434"/>
      <c r="PPU148" s="437"/>
      <c r="PPV148" s="438"/>
      <c r="PPW148" s="439"/>
      <c r="PPX148" s="460"/>
      <c r="PPY148" s="435"/>
      <c r="PPZ148" s="434"/>
      <c r="PQA148" s="437"/>
      <c r="PQB148" s="438"/>
      <c r="PQC148" s="439"/>
      <c r="PQD148" s="460"/>
      <c r="PQE148" s="435"/>
      <c r="PQF148" s="434"/>
      <c r="PQG148" s="437"/>
      <c r="PQH148" s="438"/>
      <c r="PQI148" s="439"/>
      <c r="PQJ148" s="460"/>
      <c r="PQK148" s="435"/>
      <c r="PQL148" s="434"/>
      <c r="PQM148" s="437"/>
      <c r="PQN148" s="438"/>
      <c r="PQO148" s="439"/>
      <c r="PQP148" s="460"/>
      <c r="PQQ148" s="435"/>
      <c r="PQR148" s="434"/>
      <c r="PQS148" s="437"/>
      <c r="PQT148" s="438"/>
      <c r="PQU148" s="439"/>
      <c r="PQV148" s="460"/>
      <c r="PQW148" s="435"/>
      <c r="PQX148" s="434"/>
      <c r="PQY148" s="437"/>
      <c r="PQZ148" s="438"/>
      <c r="PRA148" s="439"/>
      <c r="PRB148" s="460"/>
      <c r="PRC148" s="435"/>
      <c r="PRD148" s="434"/>
      <c r="PRE148" s="437"/>
      <c r="PRF148" s="438"/>
      <c r="PRG148" s="439"/>
      <c r="PRH148" s="460"/>
      <c r="PRI148" s="435"/>
      <c r="PRJ148" s="434"/>
      <c r="PRK148" s="437"/>
      <c r="PRL148" s="438"/>
      <c r="PRM148" s="439"/>
      <c r="PRN148" s="460"/>
      <c r="PRO148" s="435"/>
      <c r="PRP148" s="434"/>
      <c r="PRQ148" s="437"/>
      <c r="PRR148" s="438"/>
      <c r="PRS148" s="439"/>
      <c r="PRT148" s="460"/>
      <c r="PRU148" s="435"/>
      <c r="PRV148" s="434"/>
      <c r="PRW148" s="437"/>
      <c r="PRX148" s="438"/>
      <c r="PRY148" s="439"/>
      <c r="PRZ148" s="460"/>
      <c r="PSA148" s="435"/>
      <c r="PSB148" s="434"/>
      <c r="PSC148" s="437"/>
      <c r="PSD148" s="438"/>
      <c r="PSE148" s="439"/>
      <c r="PSF148" s="460"/>
      <c r="PSG148" s="435"/>
      <c r="PSH148" s="434"/>
      <c r="PSI148" s="437"/>
      <c r="PSJ148" s="438"/>
      <c r="PSK148" s="439"/>
      <c r="PSL148" s="460"/>
      <c r="PSM148" s="435"/>
      <c r="PSN148" s="434"/>
      <c r="PSO148" s="437"/>
      <c r="PSP148" s="438"/>
      <c r="PSQ148" s="439"/>
      <c r="PSR148" s="460"/>
      <c r="PSS148" s="435"/>
      <c r="PST148" s="434"/>
      <c r="PSU148" s="437"/>
      <c r="PSV148" s="438"/>
      <c r="PSW148" s="439"/>
      <c r="PSX148" s="460"/>
      <c r="PSY148" s="435"/>
      <c r="PSZ148" s="434"/>
      <c r="PTA148" s="437"/>
      <c r="PTB148" s="438"/>
      <c r="PTC148" s="439"/>
      <c r="PTD148" s="460"/>
      <c r="PTE148" s="435"/>
      <c r="PTF148" s="434"/>
      <c r="PTG148" s="437"/>
      <c r="PTH148" s="438"/>
      <c r="PTI148" s="439"/>
      <c r="PTJ148" s="460"/>
      <c r="PTK148" s="435"/>
      <c r="PTL148" s="434"/>
      <c r="PTM148" s="437"/>
      <c r="PTN148" s="438"/>
      <c r="PTO148" s="439"/>
      <c r="PTP148" s="460"/>
      <c r="PTQ148" s="435"/>
      <c r="PTR148" s="434"/>
      <c r="PTS148" s="437"/>
      <c r="PTT148" s="438"/>
      <c r="PTU148" s="439"/>
      <c r="PTV148" s="460"/>
      <c r="PTW148" s="435"/>
      <c r="PTX148" s="434"/>
      <c r="PTY148" s="437"/>
      <c r="PTZ148" s="438"/>
      <c r="PUA148" s="439"/>
      <c r="PUB148" s="460"/>
      <c r="PUC148" s="435"/>
      <c r="PUD148" s="434"/>
      <c r="PUE148" s="437"/>
      <c r="PUF148" s="438"/>
      <c r="PUG148" s="439"/>
      <c r="PUH148" s="460"/>
      <c r="PUI148" s="435"/>
      <c r="PUJ148" s="434"/>
      <c r="PUK148" s="437"/>
      <c r="PUL148" s="438"/>
      <c r="PUM148" s="439"/>
      <c r="PUN148" s="460"/>
      <c r="PUO148" s="435"/>
      <c r="PUP148" s="434"/>
      <c r="PUQ148" s="437"/>
      <c r="PUR148" s="438"/>
      <c r="PUS148" s="439"/>
      <c r="PUT148" s="460"/>
      <c r="PUU148" s="435"/>
      <c r="PUV148" s="434"/>
      <c r="PUW148" s="437"/>
      <c r="PUX148" s="438"/>
      <c r="PUY148" s="439"/>
      <c r="PUZ148" s="460"/>
      <c r="PVA148" s="435"/>
      <c r="PVB148" s="434"/>
      <c r="PVC148" s="437"/>
      <c r="PVD148" s="438"/>
      <c r="PVE148" s="439"/>
      <c r="PVF148" s="460"/>
      <c r="PVG148" s="435"/>
      <c r="PVH148" s="434"/>
      <c r="PVI148" s="437"/>
      <c r="PVJ148" s="438"/>
      <c r="PVK148" s="439"/>
      <c r="PVL148" s="460"/>
      <c r="PVM148" s="435"/>
      <c r="PVN148" s="434"/>
      <c r="PVO148" s="437"/>
      <c r="PVP148" s="438"/>
      <c r="PVQ148" s="439"/>
      <c r="PVR148" s="460"/>
      <c r="PVS148" s="435"/>
      <c r="PVT148" s="434"/>
      <c r="PVU148" s="437"/>
      <c r="PVV148" s="438"/>
      <c r="PVW148" s="439"/>
      <c r="PVX148" s="460"/>
      <c r="PVY148" s="435"/>
      <c r="PVZ148" s="434"/>
      <c r="PWA148" s="437"/>
      <c r="PWB148" s="438"/>
      <c r="PWC148" s="439"/>
      <c r="PWD148" s="460"/>
      <c r="PWE148" s="435"/>
      <c r="PWF148" s="434"/>
      <c r="PWG148" s="437"/>
      <c r="PWH148" s="438"/>
      <c r="PWI148" s="439"/>
      <c r="PWJ148" s="460"/>
      <c r="PWK148" s="435"/>
      <c r="PWL148" s="434"/>
      <c r="PWM148" s="437"/>
      <c r="PWN148" s="438"/>
      <c r="PWO148" s="439"/>
      <c r="PWP148" s="460"/>
      <c r="PWQ148" s="435"/>
      <c r="PWR148" s="434"/>
      <c r="PWS148" s="437"/>
      <c r="PWT148" s="438"/>
      <c r="PWU148" s="439"/>
      <c r="PWV148" s="460"/>
      <c r="PWW148" s="435"/>
      <c r="PWX148" s="434"/>
      <c r="PWY148" s="437"/>
      <c r="PWZ148" s="438"/>
      <c r="PXA148" s="439"/>
      <c r="PXB148" s="460"/>
      <c r="PXC148" s="435"/>
      <c r="PXD148" s="434"/>
      <c r="PXE148" s="437"/>
      <c r="PXF148" s="438"/>
      <c r="PXG148" s="439"/>
      <c r="PXH148" s="460"/>
      <c r="PXI148" s="435"/>
      <c r="PXJ148" s="434"/>
      <c r="PXK148" s="437"/>
      <c r="PXL148" s="438"/>
      <c r="PXM148" s="439"/>
      <c r="PXN148" s="460"/>
      <c r="PXO148" s="435"/>
      <c r="PXP148" s="434"/>
      <c r="PXQ148" s="437"/>
      <c r="PXR148" s="438"/>
      <c r="PXS148" s="439"/>
      <c r="PXT148" s="460"/>
      <c r="PXU148" s="435"/>
      <c r="PXV148" s="434"/>
      <c r="PXW148" s="437"/>
      <c r="PXX148" s="438"/>
      <c r="PXY148" s="439"/>
      <c r="PXZ148" s="460"/>
      <c r="PYA148" s="435"/>
      <c r="PYB148" s="434"/>
      <c r="PYC148" s="437"/>
      <c r="PYD148" s="438"/>
      <c r="PYE148" s="439"/>
      <c r="PYF148" s="460"/>
      <c r="PYG148" s="435"/>
      <c r="PYH148" s="434"/>
      <c r="PYI148" s="437"/>
      <c r="PYJ148" s="438"/>
      <c r="PYK148" s="439"/>
      <c r="PYL148" s="460"/>
      <c r="PYM148" s="435"/>
      <c r="PYN148" s="434"/>
      <c r="PYO148" s="437"/>
      <c r="PYP148" s="438"/>
      <c r="PYQ148" s="439"/>
      <c r="PYR148" s="460"/>
      <c r="PYS148" s="435"/>
      <c r="PYT148" s="434"/>
      <c r="PYU148" s="437"/>
      <c r="PYV148" s="438"/>
      <c r="PYW148" s="439"/>
      <c r="PYX148" s="460"/>
      <c r="PYY148" s="435"/>
      <c r="PYZ148" s="434"/>
      <c r="PZA148" s="437"/>
      <c r="PZB148" s="438"/>
      <c r="PZC148" s="439"/>
      <c r="PZD148" s="460"/>
      <c r="PZE148" s="435"/>
      <c r="PZF148" s="434"/>
      <c r="PZG148" s="437"/>
      <c r="PZH148" s="438"/>
      <c r="PZI148" s="439"/>
      <c r="PZJ148" s="460"/>
      <c r="PZK148" s="435"/>
      <c r="PZL148" s="434"/>
      <c r="PZM148" s="437"/>
      <c r="PZN148" s="438"/>
      <c r="PZO148" s="439"/>
      <c r="PZP148" s="460"/>
      <c r="PZQ148" s="435"/>
      <c r="PZR148" s="434"/>
      <c r="PZS148" s="437"/>
      <c r="PZT148" s="438"/>
      <c r="PZU148" s="439"/>
      <c r="PZV148" s="460"/>
      <c r="PZW148" s="435"/>
      <c r="PZX148" s="434"/>
      <c r="PZY148" s="437"/>
      <c r="PZZ148" s="438"/>
      <c r="QAA148" s="439"/>
      <c r="QAB148" s="460"/>
      <c r="QAC148" s="435"/>
      <c r="QAD148" s="434"/>
      <c r="QAE148" s="437"/>
      <c r="QAF148" s="438"/>
      <c r="QAG148" s="439"/>
      <c r="QAH148" s="460"/>
      <c r="QAI148" s="435"/>
      <c r="QAJ148" s="434"/>
      <c r="QAK148" s="437"/>
      <c r="QAL148" s="438"/>
      <c r="QAM148" s="439"/>
      <c r="QAN148" s="460"/>
      <c r="QAO148" s="435"/>
      <c r="QAP148" s="434"/>
      <c r="QAQ148" s="437"/>
      <c r="QAR148" s="438"/>
      <c r="QAS148" s="439"/>
      <c r="QAT148" s="460"/>
      <c r="QAU148" s="435"/>
      <c r="QAV148" s="434"/>
      <c r="QAW148" s="437"/>
      <c r="QAX148" s="438"/>
      <c r="QAY148" s="439"/>
      <c r="QAZ148" s="460"/>
      <c r="QBA148" s="435"/>
      <c r="QBB148" s="434"/>
      <c r="QBC148" s="437"/>
      <c r="QBD148" s="438"/>
      <c r="QBE148" s="439"/>
      <c r="QBF148" s="460"/>
      <c r="QBG148" s="435"/>
      <c r="QBH148" s="434"/>
      <c r="QBI148" s="437"/>
      <c r="QBJ148" s="438"/>
      <c r="QBK148" s="439"/>
      <c r="QBL148" s="460"/>
      <c r="QBM148" s="435"/>
      <c r="QBN148" s="434"/>
      <c r="QBO148" s="437"/>
      <c r="QBP148" s="438"/>
      <c r="QBQ148" s="439"/>
      <c r="QBR148" s="460"/>
      <c r="QBS148" s="435"/>
      <c r="QBT148" s="434"/>
      <c r="QBU148" s="437"/>
      <c r="QBV148" s="438"/>
      <c r="QBW148" s="439"/>
      <c r="QBX148" s="460"/>
      <c r="QBY148" s="435"/>
      <c r="QBZ148" s="434"/>
      <c r="QCA148" s="437"/>
      <c r="QCB148" s="438"/>
      <c r="QCC148" s="439"/>
      <c r="QCD148" s="460"/>
      <c r="QCE148" s="435"/>
      <c r="QCF148" s="434"/>
      <c r="QCG148" s="437"/>
      <c r="QCH148" s="438"/>
      <c r="QCI148" s="439"/>
      <c r="QCJ148" s="460"/>
      <c r="QCK148" s="435"/>
      <c r="QCL148" s="434"/>
      <c r="QCM148" s="437"/>
      <c r="QCN148" s="438"/>
      <c r="QCO148" s="439"/>
      <c r="QCP148" s="460"/>
      <c r="QCQ148" s="435"/>
      <c r="QCR148" s="434"/>
      <c r="QCS148" s="437"/>
      <c r="QCT148" s="438"/>
      <c r="QCU148" s="439"/>
      <c r="QCV148" s="460"/>
      <c r="QCW148" s="435"/>
      <c r="QCX148" s="434"/>
      <c r="QCY148" s="437"/>
      <c r="QCZ148" s="438"/>
      <c r="QDA148" s="439"/>
      <c r="QDB148" s="460"/>
      <c r="QDC148" s="435"/>
      <c r="QDD148" s="434"/>
      <c r="QDE148" s="437"/>
      <c r="QDF148" s="438"/>
      <c r="QDG148" s="439"/>
      <c r="QDH148" s="460"/>
      <c r="QDI148" s="435"/>
      <c r="QDJ148" s="434"/>
      <c r="QDK148" s="437"/>
      <c r="QDL148" s="438"/>
      <c r="QDM148" s="439"/>
      <c r="QDN148" s="460"/>
      <c r="QDO148" s="435"/>
      <c r="QDP148" s="434"/>
      <c r="QDQ148" s="437"/>
      <c r="QDR148" s="438"/>
      <c r="QDS148" s="439"/>
      <c r="QDT148" s="460"/>
      <c r="QDU148" s="435"/>
      <c r="QDV148" s="434"/>
      <c r="QDW148" s="437"/>
      <c r="QDX148" s="438"/>
      <c r="QDY148" s="439"/>
      <c r="QDZ148" s="460"/>
      <c r="QEA148" s="435"/>
      <c r="QEB148" s="434"/>
      <c r="QEC148" s="437"/>
      <c r="QED148" s="438"/>
      <c r="QEE148" s="439"/>
      <c r="QEF148" s="460"/>
      <c r="QEG148" s="435"/>
      <c r="QEH148" s="434"/>
      <c r="QEI148" s="437"/>
      <c r="QEJ148" s="438"/>
      <c r="QEK148" s="439"/>
      <c r="QEL148" s="460"/>
      <c r="QEM148" s="435"/>
      <c r="QEN148" s="434"/>
      <c r="QEO148" s="437"/>
      <c r="QEP148" s="438"/>
      <c r="QEQ148" s="439"/>
      <c r="QER148" s="460"/>
      <c r="QES148" s="435"/>
      <c r="QET148" s="434"/>
      <c r="QEU148" s="437"/>
      <c r="QEV148" s="438"/>
      <c r="QEW148" s="439"/>
      <c r="QEX148" s="460"/>
      <c r="QEY148" s="435"/>
      <c r="QEZ148" s="434"/>
      <c r="QFA148" s="437"/>
      <c r="QFB148" s="438"/>
      <c r="QFC148" s="439"/>
      <c r="QFD148" s="460"/>
      <c r="QFE148" s="435"/>
      <c r="QFF148" s="434"/>
      <c r="QFG148" s="437"/>
      <c r="QFH148" s="438"/>
      <c r="QFI148" s="439"/>
      <c r="QFJ148" s="460"/>
      <c r="QFK148" s="435"/>
      <c r="QFL148" s="434"/>
      <c r="QFM148" s="437"/>
      <c r="QFN148" s="438"/>
      <c r="QFO148" s="439"/>
      <c r="QFP148" s="460"/>
      <c r="QFQ148" s="435"/>
      <c r="QFR148" s="434"/>
      <c r="QFS148" s="437"/>
      <c r="QFT148" s="438"/>
      <c r="QFU148" s="439"/>
      <c r="QFV148" s="460"/>
      <c r="QFW148" s="435"/>
      <c r="QFX148" s="434"/>
      <c r="QFY148" s="437"/>
      <c r="QFZ148" s="438"/>
      <c r="QGA148" s="439"/>
      <c r="QGB148" s="460"/>
      <c r="QGC148" s="435"/>
      <c r="QGD148" s="434"/>
      <c r="QGE148" s="437"/>
      <c r="QGF148" s="438"/>
      <c r="QGG148" s="439"/>
      <c r="QGH148" s="460"/>
      <c r="QGI148" s="435"/>
      <c r="QGJ148" s="434"/>
      <c r="QGK148" s="437"/>
      <c r="QGL148" s="438"/>
      <c r="QGM148" s="439"/>
      <c r="QGN148" s="460"/>
      <c r="QGO148" s="435"/>
      <c r="QGP148" s="434"/>
      <c r="QGQ148" s="437"/>
      <c r="QGR148" s="438"/>
      <c r="QGS148" s="439"/>
      <c r="QGT148" s="460"/>
      <c r="QGU148" s="435"/>
      <c r="QGV148" s="434"/>
      <c r="QGW148" s="437"/>
      <c r="QGX148" s="438"/>
      <c r="QGY148" s="439"/>
      <c r="QGZ148" s="460"/>
      <c r="QHA148" s="435"/>
      <c r="QHB148" s="434"/>
      <c r="QHC148" s="437"/>
      <c r="QHD148" s="438"/>
      <c r="QHE148" s="439"/>
      <c r="QHF148" s="460"/>
      <c r="QHG148" s="435"/>
      <c r="QHH148" s="434"/>
      <c r="QHI148" s="437"/>
      <c r="QHJ148" s="438"/>
      <c r="QHK148" s="439"/>
      <c r="QHL148" s="460"/>
      <c r="QHM148" s="435"/>
      <c r="QHN148" s="434"/>
      <c r="QHO148" s="437"/>
      <c r="QHP148" s="438"/>
      <c r="QHQ148" s="439"/>
      <c r="QHR148" s="460"/>
      <c r="QHS148" s="435"/>
      <c r="QHT148" s="434"/>
      <c r="QHU148" s="437"/>
      <c r="QHV148" s="438"/>
      <c r="QHW148" s="439"/>
      <c r="QHX148" s="460"/>
      <c r="QHY148" s="435"/>
      <c r="QHZ148" s="434"/>
      <c r="QIA148" s="437"/>
      <c r="QIB148" s="438"/>
      <c r="QIC148" s="439"/>
      <c r="QID148" s="460"/>
      <c r="QIE148" s="435"/>
      <c r="QIF148" s="434"/>
      <c r="QIG148" s="437"/>
      <c r="QIH148" s="438"/>
      <c r="QII148" s="439"/>
      <c r="QIJ148" s="460"/>
      <c r="QIK148" s="435"/>
      <c r="QIL148" s="434"/>
      <c r="QIM148" s="437"/>
      <c r="QIN148" s="438"/>
      <c r="QIO148" s="439"/>
      <c r="QIP148" s="460"/>
      <c r="QIQ148" s="435"/>
      <c r="QIR148" s="434"/>
      <c r="QIS148" s="437"/>
      <c r="QIT148" s="438"/>
      <c r="QIU148" s="439"/>
      <c r="QIV148" s="460"/>
      <c r="QIW148" s="435"/>
      <c r="QIX148" s="434"/>
      <c r="QIY148" s="437"/>
      <c r="QIZ148" s="438"/>
      <c r="QJA148" s="439"/>
      <c r="QJB148" s="460"/>
      <c r="QJC148" s="435"/>
      <c r="QJD148" s="434"/>
      <c r="QJE148" s="437"/>
      <c r="QJF148" s="438"/>
      <c r="QJG148" s="439"/>
      <c r="QJH148" s="460"/>
      <c r="QJI148" s="435"/>
      <c r="QJJ148" s="434"/>
      <c r="QJK148" s="437"/>
      <c r="QJL148" s="438"/>
      <c r="QJM148" s="439"/>
      <c r="QJN148" s="460"/>
      <c r="QJO148" s="435"/>
      <c r="QJP148" s="434"/>
      <c r="QJQ148" s="437"/>
      <c r="QJR148" s="438"/>
      <c r="QJS148" s="439"/>
      <c r="QJT148" s="460"/>
      <c r="QJU148" s="435"/>
      <c r="QJV148" s="434"/>
      <c r="QJW148" s="437"/>
      <c r="QJX148" s="438"/>
      <c r="QJY148" s="439"/>
      <c r="QJZ148" s="460"/>
      <c r="QKA148" s="435"/>
      <c r="QKB148" s="434"/>
      <c r="QKC148" s="437"/>
      <c r="QKD148" s="438"/>
      <c r="QKE148" s="439"/>
      <c r="QKF148" s="460"/>
      <c r="QKG148" s="435"/>
      <c r="QKH148" s="434"/>
      <c r="QKI148" s="437"/>
      <c r="QKJ148" s="438"/>
      <c r="QKK148" s="439"/>
      <c r="QKL148" s="460"/>
      <c r="QKM148" s="435"/>
      <c r="QKN148" s="434"/>
      <c r="QKO148" s="437"/>
      <c r="QKP148" s="438"/>
      <c r="QKQ148" s="439"/>
      <c r="QKR148" s="460"/>
      <c r="QKS148" s="435"/>
      <c r="QKT148" s="434"/>
      <c r="QKU148" s="437"/>
      <c r="QKV148" s="438"/>
      <c r="QKW148" s="439"/>
      <c r="QKX148" s="460"/>
      <c r="QKY148" s="435"/>
      <c r="QKZ148" s="434"/>
      <c r="QLA148" s="437"/>
      <c r="QLB148" s="438"/>
      <c r="QLC148" s="439"/>
      <c r="QLD148" s="460"/>
      <c r="QLE148" s="435"/>
      <c r="QLF148" s="434"/>
      <c r="QLG148" s="437"/>
      <c r="QLH148" s="438"/>
      <c r="QLI148" s="439"/>
      <c r="QLJ148" s="460"/>
      <c r="QLK148" s="435"/>
      <c r="QLL148" s="434"/>
      <c r="QLM148" s="437"/>
      <c r="QLN148" s="438"/>
      <c r="QLO148" s="439"/>
      <c r="QLP148" s="460"/>
      <c r="QLQ148" s="435"/>
      <c r="QLR148" s="434"/>
      <c r="QLS148" s="437"/>
      <c r="QLT148" s="438"/>
      <c r="QLU148" s="439"/>
      <c r="QLV148" s="460"/>
      <c r="QLW148" s="435"/>
      <c r="QLX148" s="434"/>
      <c r="QLY148" s="437"/>
      <c r="QLZ148" s="438"/>
      <c r="QMA148" s="439"/>
      <c r="QMB148" s="460"/>
      <c r="QMC148" s="435"/>
      <c r="QMD148" s="434"/>
      <c r="QME148" s="437"/>
      <c r="QMF148" s="438"/>
      <c r="QMG148" s="439"/>
      <c r="QMH148" s="460"/>
      <c r="QMI148" s="435"/>
      <c r="QMJ148" s="434"/>
      <c r="QMK148" s="437"/>
      <c r="QML148" s="438"/>
      <c r="QMM148" s="439"/>
      <c r="QMN148" s="460"/>
      <c r="QMO148" s="435"/>
      <c r="QMP148" s="434"/>
      <c r="QMQ148" s="437"/>
      <c r="QMR148" s="438"/>
      <c r="QMS148" s="439"/>
      <c r="QMT148" s="460"/>
      <c r="QMU148" s="435"/>
      <c r="QMV148" s="434"/>
      <c r="QMW148" s="437"/>
      <c r="QMX148" s="438"/>
      <c r="QMY148" s="439"/>
      <c r="QMZ148" s="460"/>
      <c r="QNA148" s="435"/>
      <c r="QNB148" s="434"/>
      <c r="QNC148" s="437"/>
      <c r="QND148" s="438"/>
      <c r="QNE148" s="439"/>
      <c r="QNF148" s="460"/>
      <c r="QNG148" s="435"/>
      <c r="QNH148" s="434"/>
      <c r="QNI148" s="437"/>
      <c r="QNJ148" s="438"/>
      <c r="QNK148" s="439"/>
      <c r="QNL148" s="460"/>
      <c r="QNM148" s="435"/>
      <c r="QNN148" s="434"/>
      <c r="QNO148" s="437"/>
      <c r="QNP148" s="438"/>
      <c r="QNQ148" s="439"/>
      <c r="QNR148" s="460"/>
      <c r="QNS148" s="435"/>
      <c r="QNT148" s="434"/>
      <c r="QNU148" s="437"/>
      <c r="QNV148" s="438"/>
      <c r="QNW148" s="439"/>
      <c r="QNX148" s="460"/>
      <c r="QNY148" s="435"/>
      <c r="QNZ148" s="434"/>
      <c r="QOA148" s="437"/>
      <c r="QOB148" s="438"/>
      <c r="QOC148" s="439"/>
      <c r="QOD148" s="460"/>
      <c r="QOE148" s="435"/>
      <c r="QOF148" s="434"/>
      <c r="QOG148" s="437"/>
      <c r="QOH148" s="438"/>
      <c r="QOI148" s="439"/>
      <c r="QOJ148" s="460"/>
      <c r="QOK148" s="435"/>
      <c r="QOL148" s="434"/>
      <c r="QOM148" s="437"/>
      <c r="QON148" s="438"/>
      <c r="QOO148" s="439"/>
      <c r="QOP148" s="460"/>
      <c r="QOQ148" s="435"/>
      <c r="QOR148" s="434"/>
      <c r="QOS148" s="437"/>
      <c r="QOT148" s="438"/>
      <c r="QOU148" s="439"/>
      <c r="QOV148" s="460"/>
      <c r="QOW148" s="435"/>
      <c r="QOX148" s="434"/>
      <c r="QOY148" s="437"/>
      <c r="QOZ148" s="438"/>
      <c r="QPA148" s="439"/>
      <c r="QPB148" s="460"/>
      <c r="QPC148" s="435"/>
      <c r="QPD148" s="434"/>
      <c r="QPE148" s="437"/>
      <c r="QPF148" s="438"/>
      <c r="QPG148" s="439"/>
      <c r="QPH148" s="460"/>
      <c r="QPI148" s="435"/>
      <c r="QPJ148" s="434"/>
      <c r="QPK148" s="437"/>
      <c r="QPL148" s="438"/>
      <c r="QPM148" s="439"/>
      <c r="QPN148" s="460"/>
      <c r="QPO148" s="435"/>
      <c r="QPP148" s="434"/>
      <c r="QPQ148" s="437"/>
      <c r="QPR148" s="438"/>
      <c r="QPS148" s="439"/>
      <c r="QPT148" s="460"/>
      <c r="QPU148" s="435"/>
      <c r="QPV148" s="434"/>
      <c r="QPW148" s="437"/>
      <c r="QPX148" s="438"/>
      <c r="QPY148" s="439"/>
      <c r="QPZ148" s="460"/>
      <c r="QQA148" s="435"/>
      <c r="QQB148" s="434"/>
      <c r="QQC148" s="437"/>
      <c r="QQD148" s="438"/>
      <c r="QQE148" s="439"/>
      <c r="QQF148" s="460"/>
      <c r="QQG148" s="435"/>
      <c r="QQH148" s="434"/>
      <c r="QQI148" s="437"/>
      <c r="QQJ148" s="438"/>
      <c r="QQK148" s="439"/>
      <c r="QQL148" s="460"/>
      <c r="QQM148" s="435"/>
      <c r="QQN148" s="434"/>
      <c r="QQO148" s="437"/>
      <c r="QQP148" s="438"/>
      <c r="QQQ148" s="439"/>
      <c r="QQR148" s="460"/>
      <c r="QQS148" s="435"/>
      <c r="QQT148" s="434"/>
      <c r="QQU148" s="437"/>
      <c r="QQV148" s="438"/>
      <c r="QQW148" s="439"/>
      <c r="QQX148" s="460"/>
      <c r="QQY148" s="435"/>
      <c r="QQZ148" s="434"/>
      <c r="QRA148" s="437"/>
      <c r="QRB148" s="438"/>
      <c r="QRC148" s="439"/>
      <c r="QRD148" s="460"/>
      <c r="QRE148" s="435"/>
      <c r="QRF148" s="434"/>
      <c r="QRG148" s="437"/>
      <c r="QRH148" s="438"/>
      <c r="QRI148" s="439"/>
      <c r="QRJ148" s="460"/>
      <c r="QRK148" s="435"/>
      <c r="QRL148" s="434"/>
      <c r="QRM148" s="437"/>
      <c r="QRN148" s="438"/>
      <c r="QRO148" s="439"/>
      <c r="QRP148" s="460"/>
      <c r="QRQ148" s="435"/>
      <c r="QRR148" s="434"/>
      <c r="QRS148" s="437"/>
      <c r="QRT148" s="438"/>
      <c r="QRU148" s="439"/>
      <c r="QRV148" s="460"/>
      <c r="QRW148" s="435"/>
      <c r="QRX148" s="434"/>
      <c r="QRY148" s="437"/>
      <c r="QRZ148" s="438"/>
      <c r="QSA148" s="439"/>
      <c r="QSB148" s="460"/>
      <c r="QSC148" s="435"/>
      <c r="QSD148" s="434"/>
      <c r="QSE148" s="437"/>
      <c r="QSF148" s="438"/>
      <c r="QSG148" s="439"/>
      <c r="QSH148" s="460"/>
      <c r="QSI148" s="435"/>
      <c r="QSJ148" s="434"/>
      <c r="QSK148" s="437"/>
      <c r="QSL148" s="438"/>
      <c r="QSM148" s="439"/>
      <c r="QSN148" s="460"/>
      <c r="QSO148" s="435"/>
      <c r="QSP148" s="434"/>
      <c r="QSQ148" s="437"/>
      <c r="QSR148" s="438"/>
      <c r="QSS148" s="439"/>
      <c r="QST148" s="460"/>
      <c r="QSU148" s="435"/>
      <c r="QSV148" s="434"/>
      <c r="QSW148" s="437"/>
      <c r="QSX148" s="438"/>
      <c r="QSY148" s="439"/>
      <c r="QSZ148" s="460"/>
      <c r="QTA148" s="435"/>
      <c r="QTB148" s="434"/>
      <c r="QTC148" s="437"/>
      <c r="QTD148" s="438"/>
      <c r="QTE148" s="439"/>
      <c r="QTF148" s="460"/>
      <c r="QTG148" s="435"/>
      <c r="QTH148" s="434"/>
      <c r="QTI148" s="437"/>
      <c r="QTJ148" s="438"/>
      <c r="QTK148" s="439"/>
      <c r="QTL148" s="460"/>
      <c r="QTM148" s="435"/>
      <c r="QTN148" s="434"/>
      <c r="QTO148" s="437"/>
      <c r="QTP148" s="438"/>
      <c r="QTQ148" s="439"/>
      <c r="QTR148" s="460"/>
      <c r="QTS148" s="435"/>
      <c r="QTT148" s="434"/>
      <c r="QTU148" s="437"/>
      <c r="QTV148" s="438"/>
      <c r="QTW148" s="439"/>
      <c r="QTX148" s="460"/>
      <c r="QTY148" s="435"/>
      <c r="QTZ148" s="434"/>
      <c r="QUA148" s="437"/>
      <c r="QUB148" s="438"/>
      <c r="QUC148" s="439"/>
      <c r="QUD148" s="460"/>
      <c r="QUE148" s="435"/>
      <c r="QUF148" s="434"/>
      <c r="QUG148" s="437"/>
      <c r="QUH148" s="438"/>
      <c r="QUI148" s="439"/>
      <c r="QUJ148" s="460"/>
      <c r="QUK148" s="435"/>
      <c r="QUL148" s="434"/>
      <c r="QUM148" s="437"/>
      <c r="QUN148" s="438"/>
      <c r="QUO148" s="439"/>
      <c r="QUP148" s="460"/>
      <c r="QUQ148" s="435"/>
      <c r="QUR148" s="434"/>
      <c r="QUS148" s="437"/>
      <c r="QUT148" s="438"/>
      <c r="QUU148" s="439"/>
      <c r="QUV148" s="460"/>
      <c r="QUW148" s="435"/>
      <c r="QUX148" s="434"/>
      <c r="QUY148" s="437"/>
      <c r="QUZ148" s="438"/>
      <c r="QVA148" s="439"/>
      <c r="QVB148" s="460"/>
      <c r="QVC148" s="435"/>
      <c r="QVD148" s="434"/>
      <c r="QVE148" s="437"/>
      <c r="QVF148" s="438"/>
      <c r="QVG148" s="439"/>
      <c r="QVH148" s="460"/>
      <c r="QVI148" s="435"/>
      <c r="QVJ148" s="434"/>
      <c r="QVK148" s="437"/>
      <c r="QVL148" s="438"/>
      <c r="QVM148" s="439"/>
      <c r="QVN148" s="460"/>
      <c r="QVO148" s="435"/>
      <c r="QVP148" s="434"/>
      <c r="QVQ148" s="437"/>
      <c r="QVR148" s="438"/>
      <c r="QVS148" s="439"/>
      <c r="QVT148" s="460"/>
      <c r="QVU148" s="435"/>
      <c r="QVV148" s="434"/>
      <c r="QVW148" s="437"/>
      <c r="QVX148" s="438"/>
      <c r="QVY148" s="439"/>
      <c r="QVZ148" s="460"/>
      <c r="QWA148" s="435"/>
      <c r="QWB148" s="434"/>
      <c r="QWC148" s="437"/>
      <c r="QWD148" s="438"/>
      <c r="QWE148" s="439"/>
      <c r="QWF148" s="460"/>
      <c r="QWG148" s="435"/>
      <c r="QWH148" s="434"/>
      <c r="QWI148" s="437"/>
      <c r="QWJ148" s="438"/>
      <c r="QWK148" s="439"/>
      <c r="QWL148" s="460"/>
      <c r="QWM148" s="435"/>
      <c r="QWN148" s="434"/>
      <c r="QWO148" s="437"/>
      <c r="QWP148" s="438"/>
      <c r="QWQ148" s="439"/>
      <c r="QWR148" s="460"/>
      <c r="QWS148" s="435"/>
      <c r="QWT148" s="434"/>
      <c r="QWU148" s="437"/>
      <c r="QWV148" s="438"/>
      <c r="QWW148" s="439"/>
      <c r="QWX148" s="460"/>
      <c r="QWY148" s="435"/>
      <c r="QWZ148" s="434"/>
      <c r="QXA148" s="437"/>
      <c r="QXB148" s="438"/>
      <c r="QXC148" s="439"/>
      <c r="QXD148" s="460"/>
      <c r="QXE148" s="435"/>
      <c r="QXF148" s="434"/>
      <c r="QXG148" s="437"/>
      <c r="QXH148" s="438"/>
      <c r="QXI148" s="439"/>
      <c r="QXJ148" s="460"/>
      <c r="QXK148" s="435"/>
      <c r="QXL148" s="434"/>
      <c r="QXM148" s="437"/>
      <c r="QXN148" s="438"/>
      <c r="QXO148" s="439"/>
      <c r="QXP148" s="460"/>
      <c r="QXQ148" s="435"/>
      <c r="QXR148" s="434"/>
      <c r="QXS148" s="437"/>
      <c r="QXT148" s="438"/>
      <c r="QXU148" s="439"/>
      <c r="QXV148" s="460"/>
      <c r="QXW148" s="435"/>
      <c r="QXX148" s="434"/>
      <c r="QXY148" s="437"/>
      <c r="QXZ148" s="438"/>
      <c r="QYA148" s="439"/>
      <c r="QYB148" s="460"/>
      <c r="QYC148" s="435"/>
      <c r="QYD148" s="434"/>
      <c r="QYE148" s="437"/>
      <c r="QYF148" s="438"/>
      <c r="QYG148" s="439"/>
      <c r="QYH148" s="460"/>
      <c r="QYI148" s="435"/>
      <c r="QYJ148" s="434"/>
      <c r="QYK148" s="437"/>
      <c r="QYL148" s="438"/>
      <c r="QYM148" s="439"/>
      <c r="QYN148" s="460"/>
      <c r="QYO148" s="435"/>
      <c r="QYP148" s="434"/>
      <c r="QYQ148" s="437"/>
      <c r="QYR148" s="438"/>
      <c r="QYS148" s="439"/>
      <c r="QYT148" s="460"/>
      <c r="QYU148" s="435"/>
      <c r="QYV148" s="434"/>
      <c r="QYW148" s="437"/>
      <c r="QYX148" s="438"/>
      <c r="QYY148" s="439"/>
      <c r="QYZ148" s="460"/>
      <c r="QZA148" s="435"/>
      <c r="QZB148" s="434"/>
      <c r="QZC148" s="437"/>
      <c r="QZD148" s="438"/>
      <c r="QZE148" s="439"/>
      <c r="QZF148" s="460"/>
      <c r="QZG148" s="435"/>
      <c r="QZH148" s="434"/>
      <c r="QZI148" s="437"/>
      <c r="QZJ148" s="438"/>
      <c r="QZK148" s="439"/>
      <c r="QZL148" s="460"/>
      <c r="QZM148" s="435"/>
      <c r="QZN148" s="434"/>
      <c r="QZO148" s="437"/>
      <c r="QZP148" s="438"/>
      <c r="QZQ148" s="439"/>
      <c r="QZR148" s="460"/>
      <c r="QZS148" s="435"/>
      <c r="QZT148" s="434"/>
      <c r="QZU148" s="437"/>
      <c r="QZV148" s="438"/>
      <c r="QZW148" s="439"/>
      <c r="QZX148" s="460"/>
      <c r="QZY148" s="435"/>
      <c r="QZZ148" s="434"/>
      <c r="RAA148" s="437"/>
      <c r="RAB148" s="438"/>
      <c r="RAC148" s="439"/>
      <c r="RAD148" s="460"/>
      <c r="RAE148" s="435"/>
      <c r="RAF148" s="434"/>
      <c r="RAG148" s="437"/>
      <c r="RAH148" s="438"/>
      <c r="RAI148" s="439"/>
      <c r="RAJ148" s="460"/>
      <c r="RAK148" s="435"/>
      <c r="RAL148" s="434"/>
      <c r="RAM148" s="437"/>
      <c r="RAN148" s="438"/>
      <c r="RAO148" s="439"/>
      <c r="RAP148" s="460"/>
      <c r="RAQ148" s="435"/>
      <c r="RAR148" s="434"/>
      <c r="RAS148" s="437"/>
      <c r="RAT148" s="438"/>
      <c r="RAU148" s="439"/>
      <c r="RAV148" s="460"/>
      <c r="RAW148" s="435"/>
      <c r="RAX148" s="434"/>
      <c r="RAY148" s="437"/>
      <c r="RAZ148" s="438"/>
      <c r="RBA148" s="439"/>
      <c r="RBB148" s="460"/>
      <c r="RBC148" s="435"/>
      <c r="RBD148" s="434"/>
      <c r="RBE148" s="437"/>
      <c r="RBF148" s="438"/>
      <c r="RBG148" s="439"/>
      <c r="RBH148" s="460"/>
      <c r="RBI148" s="435"/>
      <c r="RBJ148" s="434"/>
      <c r="RBK148" s="437"/>
      <c r="RBL148" s="438"/>
      <c r="RBM148" s="439"/>
      <c r="RBN148" s="460"/>
      <c r="RBO148" s="435"/>
      <c r="RBP148" s="434"/>
      <c r="RBQ148" s="437"/>
      <c r="RBR148" s="438"/>
      <c r="RBS148" s="439"/>
      <c r="RBT148" s="460"/>
      <c r="RBU148" s="435"/>
      <c r="RBV148" s="434"/>
      <c r="RBW148" s="437"/>
      <c r="RBX148" s="438"/>
      <c r="RBY148" s="439"/>
      <c r="RBZ148" s="460"/>
      <c r="RCA148" s="435"/>
      <c r="RCB148" s="434"/>
      <c r="RCC148" s="437"/>
      <c r="RCD148" s="438"/>
      <c r="RCE148" s="439"/>
      <c r="RCF148" s="460"/>
      <c r="RCG148" s="435"/>
      <c r="RCH148" s="434"/>
      <c r="RCI148" s="437"/>
      <c r="RCJ148" s="438"/>
      <c r="RCK148" s="439"/>
      <c r="RCL148" s="460"/>
      <c r="RCM148" s="435"/>
      <c r="RCN148" s="434"/>
      <c r="RCO148" s="437"/>
      <c r="RCP148" s="438"/>
      <c r="RCQ148" s="439"/>
      <c r="RCR148" s="460"/>
      <c r="RCS148" s="435"/>
      <c r="RCT148" s="434"/>
      <c r="RCU148" s="437"/>
      <c r="RCV148" s="438"/>
      <c r="RCW148" s="439"/>
      <c r="RCX148" s="460"/>
      <c r="RCY148" s="435"/>
      <c r="RCZ148" s="434"/>
      <c r="RDA148" s="437"/>
      <c r="RDB148" s="438"/>
      <c r="RDC148" s="439"/>
      <c r="RDD148" s="460"/>
      <c r="RDE148" s="435"/>
      <c r="RDF148" s="434"/>
      <c r="RDG148" s="437"/>
      <c r="RDH148" s="438"/>
      <c r="RDI148" s="439"/>
      <c r="RDJ148" s="460"/>
      <c r="RDK148" s="435"/>
      <c r="RDL148" s="434"/>
      <c r="RDM148" s="437"/>
      <c r="RDN148" s="438"/>
      <c r="RDO148" s="439"/>
      <c r="RDP148" s="460"/>
      <c r="RDQ148" s="435"/>
      <c r="RDR148" s="434"/>
      <c r="RDS148" s="437"/>
      <c r="RDT148" s="438"/>
      <c r="RDU148" s="439"/>
      <c r="RDV148" s="460"/>
      <c r="RDW148" s="435"/>
      <c r="RDX148" s="434"/>
      <c r="RDY148" s="437"/>
      <c r="RDZ148" s="438"/>
      <c r="REA148" s="439"/>
      <c r="REB148" s="460"/>
      <c r="REC148" s="435"/>
      <c r="RED148" s="434"/>
      <c r="REE148" s="437"/>
      <c r="REF148" s="438"/>
      <c r="REG148" s="439"/>
      <c r="REH148" s="460"/>
      <c r="REI148" s="435"/>
      <c r="REJ148" s="434"/>
      <c r="REK148" s="437"/>
      <c r="REL148" s="438"/>
      <c r="REM148" s="439"/>
      <c r="REN148" s="460"/>
      <c r="REO148" s="435"/>
      <c r="REP148" s="434"/>
      <c r="REQ148" s="437"/>
      <c r="RER148" s="438"/>
      <c r="RES148" s="439"/>
      <c r="RET148" s="460"/>
      <c r="REU148" s="435"/>
      <c r="REV148" s="434"/>
      <c r="REW148" s="437"/>
      <c r="REX148" s="438"/>
      <c r="REY148" s="439"/>
      <c r="REZ148" s="460"/>
      <c r="RFA148" s="435"/>
      <c r="RFB148" s="434"/>
      <c r="RFC148" s="437"/>
      <c r="RFD148" s="438"/>
      <c r="RFE148" s="439"/>
      <c r="RFF148" s="460"/>
      <c r="RFG148" s="435"/>
      <c r="RFH148" s="434"/>
      <c r="RFI148" s="437"/>
      <c r="RFJ148" s="438"/>
      <c r="RFK148" s="439"/>
      <c r="RFL148" s="460"/>
      <c r="RFM148" s="435"/>
      <c r="RFN148" s="434"/>
      <c r="RFO148" s="437"/>
      <c r="RFP148" s="438"/>
      <c r="RFQ148" s="439"/>
      <c r="RFR148" s="460"/>
      <c r="RFS148" s="435"/>
      <c r="RFT148" s="434"/>
      <c r="RFU148" s="437"/>
      <c r="RFV148" s="438"/>
      <c r="RFW148" s="439"/>
      <c r="RFX148" s="460"/>
      <c r="RFY148" s="435"/>
      <c r="RFZ148" s="434"/>
      <c r="RGA148" s="437"/>
      <c r="RGB148" s="438"/>
      <c r="RGC148" s="439"/>
      <c r="RGD148" s="460"/>
      <c r="RGE148" s="435"/>
      <c r="RGF148" s="434"/>
      <c r="RGG148" s="437"/>
      <c r="RGH148" s="438"/>
      <c r="RGI148" s="439"/>
      <c r="RGJ148" s="460"/>
      <c r="RGK148" s="435"/>
      <c r="RGL148" s="434"/>
      <c r="RGM148" s="437"/>
      <c r="RGN148" s="438"/>
      <c r="RGO148" s="439"/>
      <c r="RGP148" s="460"/>
      <c r="RGQ148" s="435"/>
      <c r="RGR148" s="434"/>
      <c r="RGS148" s="437"/>
      <c r="RGT148" s="438"/>
      <c r="RGU148" s="439"/>
      <c r="RGV148" s="460"/>
      <c r="RGW148" s="435"/>
      <c r="RGX148" s="434"/>
      <c r="RGY148" s="437"/>
      <c r="RGZ148" s="438"/>
      <c r="RHA148" s="439"/>
      <c r="RHB148" s="460"/>
      <c r="RHC148" s="435"/>
      <c r="RHD148" s="434"/>
      <c r="RHE148" s="437"/>
      <c r="RHF148" s="438"/>
      <c r="RHG148" s="439"/>
      <c r="RHH148" s="460"/>
      <c r="RHI148" s="435"/>
      <c r="RHJ148" s="434"/>
      <c r="RHK148" s="437"/>
      <c r="RHL148" s="438"/>
      <c r="RHM148" s="439"/>
      <c r="RHN148" s="460"/>
      <c r="RHO148" s="435"/>
      <c r="RHP148" s="434"/>
      <c r="RHQ148" s="437"/>
      <c r="RHR148" s="438"/>
      <c r="RHS148" s="439"/>
      <c r="RHT148" s="460"/>
      <c r="RHU148" s="435"/>
      <c r="RHV148" s="434"/>
      <c r="RHW148" s="437"/>
      <c r="RHX148" s="438"/>
      <c r="RHY148" s="439"/>
      <c r="RHZ148" s="460"/>
      <c r="RIA148" s="435"/>
      <c r="RIB148" s="434"/>
      <c r="RIC148" s="437"/>
      <c r="RID148" s="438"/>
      <c r="RIE148" s="439"/>
      <c r="RIF148" s="460"/>
      <c r="RIG148" s="435"/>
      <c r="RIH148" s="434"/>
      <c r="RII148" s="437"/>
      <c r="RIJ148" s="438"/>
      <c r="RIK148" s="439"/>
      <c r="RIL148" s="460"/>
      <c r="RIM148" s="435"/>
      <c r="RIN148" s="434"/>
      <c r="RIO148" s="437"/>
      <c r="RIP148" s="438"/>
      <c r="RIQ148" s="439"/>
      <c r="RIR148" s="460"/>
      <c r="RIS148" s="435"/>
      <c r="RIT148" s="434"/>
      <c r="RIU148" s="437"/>
      <c r="RIV148" s="438"/>
      <c r="RIW148" s="439"/>
      <c r="RIX148" s="460"/>
      <c r="RIY148" s="435"/>
      <c r="RIZ148" s="434"/>
      <c r="RJA148" s="437"/>
      <c r="RJB148" s="438"/>
      <c r="RJC148" s="439"/>
      <c r="RJD148" s="460"/>
      <c r="RJE148" s="435"/>
      <c r="RJF148" s="434"/>
      <c r="RJG148" s="437"/>
      <c r="RJH148" s="438"/>
      <c r="RJI148" s="439"/>
      <c r="RJJ148" s="460"/>
      <c r="RJK148" s="435"/>
      <c r="RJL148" s="434"/>
      <c r="RJM148" s="437"/>
      <c r="RJN148" s="438"/>
      <c r="RJO148" s="439"/>
      <c r="RJP148" s="460"/>
      <c r="RJQ148" s="435"/>
      <c r="RJR148" s="434"/>
      <c r="RJS148" s="437"/>
      <c r="RJT148" s="438"/>
      <c r="RJU148" s="439"/>
      <c r="RJV148" s="460"/>
      <c r="RJW148" s="435"/>
      <c r="RJX148" s="434"/>
      <c r="RJY148" s="437"/>
      <c r="RJZ148" s="438"/>
      <c r="RKA148" s="439"/>
      <c r="RKB148" s="460"/>
      <c r="RKC148" s="435"/>
      <c r="RKD148" s="434"/>
      <c r="RKE148" s="437"/>
      <c r="RKF148" s="438"/>
      <c r="RKG148" s="439"/>
      <c r="RKH148" s="460"/>
      <c r="RKI148" s="435"/>
      <c r="RKJ148" s="434"/>
      <c r="RKK148" s="437"/>
      <c r="RKL148" s="438"/>
      <c r="RKM148" s="439"/>
      <c r="RKN148" s="460"/>
      <c r="RKO148" s="435"/>
      <c r="RKP148" s="434"/>
      <c r="RKQ148" s="437"/>
      <c r="RKR148" s="438"/>
      <c r="RKS148" s="439"/>
      <c r="RKT148" s="460"/>
      <c r="RKU148" s="435"/>
      <c r="RKV148" s="434"/>
      <c r="RKW148" s="437"/>
      <c r="RKX148" s="438"/>
      <c r="RKY148" s="439"/>
      <c r="RKZ148" s="460"/>
      <c r="RLA148" s="435"/>
      <c r="RLB148" s="434"/>
      <c r="RLC148" s="437"/>
      <c r="RLD148" s="438"/>
      <c r="RLE148" s="439"/>
      <c r="RLF148" s="460"/>
      <c r="RLG148" s="435"/>
      <c r="RLH148" s="434"/>
      <c r="RLI148" s="437"/>
      <c r="RLJ148" s="438"/>
      <c r="RLK148" s="439"/>
      <c r="RLL148" s="460"/>
      <c r="RLM148" s="435"/>
      <c r="RLN148" s="434"/>
      <c r="RLO148" s="437"/>
      <c r="RLP148" s="438"/>
      <c r="RLQ148" s="439"/>
      <c r="RLR148" s="460"/>
      <c r="RLS148" s="435"/>
      <c r="RLT148" s="434"/>
      <c r="RLU148" s="437"/>
      <c r="RLV148" s="438"/>
      <c r="RLW148" s="439"/>
      <c r="RLX148" s="460"/>
      <c r="RLY148" s="435"/>
      <c r="RLZ148" s="434"/>
      <c r="RMA148" s="437"/>
      <c r="RMB148" s="438"/>
      <c r="RMC148" s="439"/>
      <c r="RMD148" s="460"/>
      <c r="RME148" s="435"/>
      <c r="RMF148" s="434"/>
      <c r="RMG148" s="437"/>
      <c r="RMH148" s="438"/>
      <c r="RMI148" s="439"/>
      <c r="RMJ148" s="460"/>
      <c r="RMK148" s="435"/>
      <c r="RML148" s="434"/>
      <c r="RMM148" s="437"/>
      <c r="RMN148" s="438"/>
      <c r="RMO148" s="439"/>
      <c r="RMP148" s="460"/>
      <c r="RMQ148" s="435"/>
      <c r="RMR148" s="434"/>
      <c r="RMS148" s="437"/>
      <c r="RMT148" s="438"/>
      <c r="RMU148" s="439"/>
      <c r="RMV148" s="460"/>
      <c r="RMW148" s="435"/>
      <c r="RMX148" s="434"/>
      <c r="RMY148" s="437"/>
      <c r="RMZ148" s="438"/>
      <c r="RNA148" s="439"/>
      <c r="RNB148" s="460"/>
      <c r="RNC148" s="435"/>
      <c r="RND148" s="434"/>
      <c r="RNE148" s="437"/>
      <c r="RNF148" s="438"/>
      <c r="RNG148" s="439"/>
      <c r="RNH148" s="460"/>
      <c r="RNI148" s="435"/>
      <c r="RNJ148" s="434"/>
      <c r="RNK148" s="437"/>
      <c r="RNL148" s="438"/>
      <c r="RNM148" s="439"/>
      <c r="RNN148" s="460"/>
      <c r="RNO148" s="435"/>
      <c r="RNP148" s="434"/>
      <c r="RNQ148" s="437"/>
      <c r="RNR148" s="438"/>
      <c r="RNS148" s="439"/>
      <c r="RNT148" s="460"/>
      <c r="RNU148" s="435"/>
      <c r="RNV148" s="434"/>
      <c r="RNW148" s="437"/>
      <c r="RNX148" s="438"/>
      <c r="RNY148" s="439"/>
      <c r="RNZ148" s="460"/>
      <c r="ROA148" s="435"/>
      <c r="ROB148" s="434"/>
      <c r="ROC148" s="437"/>
      <c r="ROD148" s="438"/>
      <c r="ROE148" s="439"/>
      <c r="ROF148" s="460"/>
      <c r="ROG148" s="435"/>
      <c r="ROH148" s="434"/>
      <c r="ROI148" s="437"/>
      <c r="ROJ148" s="438"/>
      <c r="ROK148" s="439"/>
      <c r="ROL148" s="460"/>
      <c r="ROM148" s="435"/>
      <c r="RON148" s="434"/>
      <c r="ROO148" s="437"/>
      <c r="ROP148" s="438"/>
      <c r="ROQ148" s="439"/>
      <c r="ROR148" s="460"/>
      <c r="ROS148" s="435"/>
      <c r="ROT148" s="434"/>
      <c r="ROU148" s="437"/>
      <c r="ROV148" s="438"/>
      <c r="ROW148" s="439"/>
      <c r="ROX148" s="460"/>
      <c r="ROY148" s="435"/>
      <c r="ROZ148" s="434"/>
      <c r="RPA148" s="437"/>
      <c r="RPB148" s="438"/>
      <c r="RPC148" s="439"/>
      <c r="RPD148" s="460"/>
      <c r="RPE148" s="435"/>
      <c r="RPF148" s="434"/>
      <c r="RPG148" s="437"/>
      <c r="RPH148" s="438"/>
      <c r="RPI148" s="439"/>
      <c r="RPJ148" s="460"/>
      <c r="RPK148" s="435"/>
      <c r="RPL148" s="434"/>
      <c r="RPM148" s="437"/>
      <c r="RPN148" s="438"/>
      <c r="RPO148" s="439"/>
      <c r="RPP148" s="460"/>
      <c r="RPQ148" s="435"/>
      <c r="RPR148" s="434"/>
      <c r="RPS148" s="437"/>
      <c r="RPT148" s="438"/>
      <c r="RPU148" s="439"/>
      <c r="RPV148" s="460"/>
      <c r="RPW148" s="435"/>
      <c r="RPX148" s="434"/>
      <c r="RPY148" s="437"/>
      <c r="RPZ148" s="438"/>
      <c r="RQA148" s="439"/>
      <c r="RQB148" s="460"/>
      <c r="RQC148" s="435"/>
      <c r="RQD148" s="434"/>
      <c r="RQE148" s="437"/>
      <c r="RQF148" s="438"/>
      <c r="RQG148" s="439"/>
      <c r="RQH148" s="460"/>
      <c r="RQI148" s="435"/>
      <c r="RQJ148" s="434"/>
      <c r="RQK148" s="437"/>
      <c r="RQL148" s="438"/>
      <c r="RQM148" s="439"/>
      <c r="RQN148" s="460"/>
      <c r="RQO148" s="435"/>
      <c r="RQP148" s="434"/>
      <c r="RQQ148" s="437"/>
      <c r="RQR148" s="438"/>
      <c r="RQS148" s="439"/>
      <c r="RQT148" s="460"/>
      <c r="RQU148" s="435"/>
      <c r="RQV148" s="434"/>
      <c r="RQW148" s="437"/>
      <c r="RQX148" s="438"/>
      <c r="RQY148" s="439"/>
      <c r="RQZ148" s="460"/>
      <c r="RRA148" s="435"/>
      <c r="RRB148" s="434"/>
      <c r="RRC148" s="437"/>
      <c r="RRD148" s="438"/>
      <c r="RRE148" s="439"/>
      <c r="RRF148" s="460"/>
      <c r="RRG148" s="435"/>
      <c r="RRH148" s="434"/>
      <c r="RRI148" s="437"/>
      <c r="RRJ148" s="438"/>
      <c r="RRK148" s="439"/>
      <c r="RRL148" s="460"/>
      <c r="RRM148" s="435"/>
      <c r="RRN148" s="434"/>
      <c r="RRO148" s="437"/>
      <c r="RRP148" s="438"/>
      <c r="RRQ148" s="439"/>
      <c r="RRR148" s="460"/>
      <c r="RRS148" s="435"/>
      <c r="RRT148" s="434"/>
      <c r="RRU148" s="437"/>
      <c r="RRV148" s="438"/>
      <c r="RRW148" s="439"/>
      <c r="RRX148" s="460"/>
      <c r="RRY148" s="435"/>
      <c r="RRZ148" s="434"/>
      <c r="RSA148" s="437"/>
      <c r="RSB148" s="438"/>
      <c r="RSC148" s="439"/>
      <c r="RSD148" s="460"/>
      <c r="RSE148" s="435"/>
      <c r="RSF148" s="434"/>
      <c r="RSG148" s="437"/>
      <c r="RSH148" s="438"/>
      <c r="RSI148" s="439"/>
      <c r="RSJ148" s="460"/>
      <c r="RSK148" s="435"/>
      <c r="RSL148" s="434"/>
      <c r="RSM148" s="437"/>
      <c r="RSN148" s="438"/>
      <c r="RSO148" s="439"/>
      <c r="RSP148" s="460"/>
      <c r="RSQ148" s="435"/>
      <c r="RSR148" s="434"/>
      <c r="RSS148" s="437"/>
      <c r="RST148" s="438"/>
      <c r="RSU148" s="439"/>
      <c r="RSV148" s="460"/>
      <c r="RSW148" s="435"/>
      <c r="RSX148" s="434"/>
      <c r="RSY148" s="437"/>
      <c r="RSZ148" s="438"/>
      <c r="RTA148" s="439"/>
      <c r="RTB148" s="460"/>
      <c r="RTC148" s="435"/>
      <c r="RTD148" s="434"/>
      <c r="RTE148" s="437"/>
      <c r="RTF148" s="438"/>
      <c r="RTG148" s="439"/>
      <c r="RTH148" s="460"/>
      <c r="RTI148" s="435"/>
      <c r="RTJ148" s="434"/>
      <c r="RTK148" s="437"/>
      <c r="RTL148" s="438"/>
      <c r="RTM148" s="439"/>
      <c r="RTN148" s="460"/>
      <c r="RTO148" s="435"/>
      <c r="RTP148" s="434"/>
      <c r="RTQ148" s="437"/>
      <c r="RTR148" s="438"/>
      <c r="RTS148" s="439"/>
      <c r="RTT148" s="460"/>
      <c r="RTU148" s="435"/>
      <c r="RTV148" s="434"/>
      <c r="RTW148" s="437"/>
      <c r="RTX148" s="438"/>
      <c r="RTY148" s="439"/>
      <c r="RTZ148" s="460"/>
      <c r="RUA148" s="435"/>
      <c r="RUB148" s="434"/>
      <c r="RUC148" s="437"/>
      <c r="RUD148" s="438"/>
      <c r="RUE148" s="439"/>
      <c r="RUF148" s="460"/>
      <c r="RUG148" s="435"/>
      <c r="RUH148" s="434"/>
      <c r="RUI148" s="437"/>
      <c r="RUJ148" s="438"/>
      <c r="RUK148" s="439"/>
      <c r="RUL148" s="460"/>
      <c r="RUM148" s="435"/>
      <c r="RUN148" s="434"/>
      <c r="RUO148" s="437"/>
      <c r="RUP148" s="438"/>
      <c r="RUQ148" s="439"/>
      <c r="RUR148" s="460"/>
      <c r="RUS148" s="435"/>
      <c r="RUT148" s="434"/>
      <c r="RUU148" s="437"/>
      <c r="RUV148" s="438"/>
      <c r="RUW148" s="439"/>
      <c r="RUX148" s="460"/>
      <c r="RUY148" s="435"/>
      <c r="RUZ148" s="434"/>
      <c r="RVA148" s="437"/>
      <c r="RVB148" s="438"/>
      <c r="RVC148" s="439"/>
      <c r="RVD148" s="460"/>
      <c r="RVE148" s="435"/>
      <c r="RVF148" s="434"/>
      <c r="RVG148" s="437"/>
      <c r="RVH148" s="438"/>
      <c r="RVI148" s="439"/>
      <c r="RVJ148" s="460"/>
      <c r="RVK148" s="435"/>
      <c r="RVL148" s="434"/>
      <c r="RVM148" s="437"/>
      <c r="RVN148" s="438"/>
      <c r="RVO148" s="439"/>
      <c r="RVP148" s="460"/>
      <c r="RVQ148" s="435"/>
      <c r="RVR148" s="434"/>
      <c r="RVS148" s="437"/>
      <c r="RVT148" s="438"/>
      <c r="RVU148" s="439"/>
      <c r="RVV148" s="460"/>
      <c r="RVW148" s="435"/>
      <c r="RVX148" s="434"/>
      <c r="RVY148" s="437"/>
      <c r="RVZ148" s="438"/>
      <c r="RWA148" s="439"/>
      <c r="RWB148" s="460"/>
      <c r="RWC148" s="435"/>
      <c r="RWD148" s="434"/>
      <c r="RWE148" s="437"/>
      <c r="RWF148" s="438"/>
      <c r="RWG148" s="439"/>
      <c r="RWH148" s="460"/>
      <c r="RWI148" s="435"/>
      <c r="RWJ148" s="434"/>
      <c r="RWK148" s="437"/>
      <c r="RWL148" s="438"/>
      <c r="RWM148" s="439"/>
      <c r="RWN148" s="460"/>
      <c r="RWO148" s="435"/>
      <c r="RWP148" s="434"/>
      <c r="RWQ148" s="437"/>
      <c r="RWR148" s="438"/>
      <c r="RWS148" s="439"/>
      <c r="RWT148" s="460"/>
      <c r="RWU148" s="435"/>
      <c r="RWV148" s="434"/>
      <c r="RWW148" s="437"/>
      <c r="RWX148" s="438"/>
      <c r="RWY148" s="439"/>
      <c r="RWZ148" s="460"/>
      <c r="RXA148" s="435"/>
      <c r="RXB148" s="434"/>
      <c r="RXC148" s="437"/>
      <c r="RXD148" s="438"/>
      <c r="RXE148" s="439"/>
      <c r="RXF148" s="460"/>
      <c r="RXG148" s="435"/>
      <c r="RXH148" s="434"/>
      <c r="RXI148" s="437"/>
      <c r="RXJ148" s="438"/>
      <c r="RXK148" s="439"/>
      <c r="RXL148" s="460"/>
      <c r="RXM148" s="435"/>
      <c r="RXN148" s="434"/>
      <c r="RXO148" s="437"/>
      <c r="RXP148" s="438"/>
      <c r="RXQ148" s="439"/>
      <c r="RXR148" s="460"/>
      <c r="RXS148" s="435"/>
      <c r="RXT148" s="434"/>
      <c r="RXU148" s="437"/>
      <c r="RXV148" s="438"/>
      <c r="RXW148" s="439"/>
      <c r="RXX148" s="460"/>
      <c r="RXY148" s="435"/>
      <c r="RXZ148" s="434"/>
      <c r="RYA148" s="437"/>
      <c r="RYB148" s="438"/>
      <c r="RYC148" s="439"/>
      <c r="RYD148" s="460"/>
      <c r="RYE148" s="435"/>
      <c r="RYF148" s="434"/>
      <c r="RYG148" s="437"/>
      <c r="RYH148" s="438"/>
      <c r="RYI148" s="439"/>
      <c r="RYJ148" s="460"/>
      <c r="RYK148" s="435"/>
      <c r="RYL148" s="434"/>
      <c r="RYM148" s="437"/>
      <c r="RYN148" s="438"/>
      <c r="RYO148" s="439"/>
      <c r="RYP148" s="460"/>
      <c r="RYQ148" s="435"/>
      <c r="RYR148" s="434"/>
      <c r="RYS148" s="437"/>
      <c r="RYT148" s="438"/>
      <c r="RYU148" s="439"/>
      <c r="RYV148" s="460"/>
      <c r="RYW148" s="435"/>
      <c r="RYX148" s="434"/>
      <c r="RYY148" s="437"/>
      <c r="RYZ148" s="438"/>
      <c r="RZA148" s="439"/>
      <c r="RZB148" s="460"/>
      <c r="RZC148" s="435"/>
      <c r="RZD148" s="434"/>
      <c r="RZE148" s="437"/>
      <c r="RZF148" s="438"/>
      <c r="RZG148" s="439"/>
      <c r="RZH148" s="460"/>
      <c r="RZI148" s="435"/>
      <c r="RZJ148" s="434"/>
      <c r="RZK148" s="437"/>
      <c r="RZL148" s="438"/>
      <c r="RZM148" s="439"/>
      <c r="RZN148" s="460"/>
      <c r="RZO148" s="435"/>
      <c r="RZP148" s="434"/>
      <c r="RZQ148" s="437"/>
      <c r="RZR148" s="438"/>
      <c r="RZS148" s="439"/>
      <c r="RZT148" s="460"/>
      <c r="RZU148" s="435"/>
      <c r="RZV148" s="434"/>
      <c r="RZW148" s="437"/>
      <c r="RZX148" s="438"/>
      <c r="RZY148" s="439"/>
      <c r="RZZ148" s="460"/>
      <c r="SAA148" s="435"/>
      <c r="SAB148" s="434"/>
      <c r="SAC148" s="437"/>
      <c r="SAD148" s="438"/>
      <c r="SAE148" s="439"/>
      <c r="SAF148" s="460"/>
      <c r="SAG148" s="435"/>
      <c r="SAH148" s="434"/>
      <c r="SAI148" s="437"/>
      <c r="SAJ148" s="438"/>
      <c r="SAK148" s="439"/>
      <c r="SAL148" s="460"/>
      <c r="SAM148" s="435"/>
      <c r="SAN148" s="434"/>
      <c r="SAO148" s="437"/>
      <c r="SAP148" s="438"/>
      <c r="SAQ148" s="439"/>
      <c r="SAR148" s="460"/>
      <c r="SAS148" s="435"/>
      <c r="SAT148" s="434"/>
      <c r="SAU148" s="437"/>
      <c r="SAV148" s="438"/>
      <c r="SAW148" s="439"/>
      <c r="SAX148" s="460"/>
      <c r="SAY148" s="435"/>
      <c r="SAZ148" s="434"/>
      <c r="SBA148" s="437"/>
      <c r="SBB148" s="438"/>
      <c r="SBC148" s="439"/>
      <c r="SBD148" s="460"/>
      <c r="SBE148" s="435"/>
      <c r="SBF148" s="434"/>
      <c r="SBG148" s="437"/>
      <c r="SBH148" s="438"/>
      <c r="SBI148" s="439"/>
      <c r="SBJ148" s="460"/>
      <c r="SBK148" s="435"/>
      <c r="SBL148" s="434"/>
      <c r="SBM148" s="437"/>
      <c r="SBN148" s="438"/>
      <c r="SBO148" s="439"/>
      <c r="SBP148" s="460"/>
      <c r="SBQ148" s="435"/>
      <c r="SBR148" s="434"/>
      <c r="SBS148" s="437"/>
      <c r="SBT148" s="438"/>
      <c r="SBU148" s="439"/>
      <c r="SBV148" s="460"/>
      <c r="SBW148" s="435"/>
      <c r="SBX148" s="434"/>
      <c r="SBY148" s="437"/>
      <c r="SBZ148" s="438"/>
      <c r="SCA148" s="439"/>
      <c r="SCB148" s="460"/>
      <c r="SCC148" s="435"/>
      <c r="SCD148" s="434"/>
      <c r="SCE148" s="437"/>
      <c r="SCF148" s="438"/>
      <c r="SCG148" s="439"/>
      <c r="SCH148" s="460"/>
      <c r="SCI148" s="435"/>
      <c r="SCJ148" s="434"/>
      <c r="SCK148" s="437"/>
      <c r="SCL148" s="438"/>
      <c r="SCM148" s="439"/>
      <c r="SCN148" s="460"/>
      <c r="SCO148" s="435"/>
      <c r="SCP148" s="434"/>
      <c r="SCQ148" s="437"/>
      <c r="SCR148" s="438"/>
      <c r="SCS148" s="439"/>
      <c r="SCT148" s="460"/>
      <c r="SCU148" s="435"/>
      <c r="SCV148" s="434"/>
      <c r="SCW148" s="437"/>
      <c r="SCX148" s="438"/>
      <c r="SCY148" s="439"/>
      <c r="SCZ148" s="460"/>
      <c r="SDA148" s="435"/>
      <c r="SDB148" s="434"/>
      <c r="SDC148" s="437"/>
      <c r="SDD148" s="438"/>
      <c r="SDE148" s="439"/>
      <c r="SDF148" s="460"/>
      <c r="SDG148" s="435"/>
      <c r="SDH148" s="434"/>
      <c r="SDI148" s="437"/>
      <c r="SDJ148" s="438"/>
      <c r="SDK148" s="439"/>
      <c r="SDL148" s="460"/>
      <c r="SDM148" s="435"/>
      <c r="SDN148" s="434"/>
      <c r="SDO148" s="437"/>
      <c r="SDP148" s="438"/>
      <c r="SDQ148" s="439"/>
      <c r="SDR148" s="460"/>
      <c r="SDS148" s="435"/>
      <c r="SDT148" s="434"/>
      <c r="SDU148" s="437"/>
      <c r="SDV148" s="438"/>
      <c r="SDW148" s="439"/>
      <c r="SDX148" s="460"/>
      <c r="SDY148" s="435"/>
      <c r="SDZ148" s="434"/>
      <c r="SEA148" s="437"/>
      <c r="SEB148" s="438"/>
      <c r="SEC148" s="439"/>
      <c r="SED148" s="460"/>
      <c r="SEE148" s="435"/>
      <c r="SEF148" s="434"/>
      <c r="SEG148" s="437"/>
      <c r="SEH148" s="438"/>
      <c r="SEI148" s="439"/>
      <c r="SEJ148" s="460"/>
      <c r="SEK148" s="435"/>
      <c r="SEL148" s="434"/>
      <c r="SEM148" s="437"/>
      <c r="SEN148" s="438"/>
      <c r="SEO148" s="439"/>
      <c r="SEP148" s="460"/>
      <c r="SEQ148" s="435"/>
      <c r="SER148" s="434"/>
      <c r="SES148" s="437"/>
      <c r="SET148" s="438"/>
      <c r="SEU148" s="439"/>
      <c r="SEV148" s="460"/>
      <c r="SEW148" s="435"/>
      <c r="SEX148" s="434"/>
      <c r="SEY148" s="437"/>
      <c r="SEZ148" s="438"/>
      <c r="SFA148" s="439"/>
      <c r="SFB148" s="460"/>
      <c r="SFC148" s="435"/>
      <c r="SFD148" s="434"/>
      <c r="SFE148" s="437"/>
      <c r="SFF148" s="438"/>
      <c r="SFG148" s="439"/>
      <c r="SFH148" s="460"/>
      <c r="SFI148" s="435"/>
      <c r="SFJ148" s="434"/>
      <c r="SFK148" s="437"/>
      <c r="SFL148" s="438"/>
      <c r="SFM148" s="439"/>
      <c r="SFN148" s="460"/>
      <c r="SFO148" s="435"/>
      <c r="SFP148" s="434"/>
      <c r="SFQ148" s="437"/>
      <c r="SFR148" s="438"/>
      <c r="SFS148" s="439"/>
      <c r="SFT148" s="460"/>
      <c r="SFU148" s="435"/>
      <c r="SFV148" s="434"/>
      <c r="SFW148" s="437"/>
      <c r="SFX148" s="438"/>
      <c r="SFY148" s="439"/>
      <c r="SFZ148" s="460"/>
      <c r="SGA148" s="435"/>
      <c r="SGB148" s="434"/>
      <c r="SGC148" s="437"/>
      <c r="SGD148" s="438"/>
      <c r="SGE148" s="439"/>
      <c r="SGF148" s="460"/>
      <c r="SGG148" s="435"/>
      <c r="SGH148" s="434"/>
      <c r="SGI148" s="437"/>
      <c r="SGJ148" s="438"/>
      <c r="SGK148" s="439"/>
      <c r="SGL148" s="460"/>
      <c r="SGM148" s="435"/>
      <c r="SGN148" s="434"/>
      <c r="SGO148" s="437"/>
      <c r="SGP148" s="438"/>
      <c r="SGQ148" s="439"/>
      <c r="SGR148" s="460"/>
      <c r="SGS148" s="435"/>
      <c r="SGT148" s="434"/>
      <c r="SGU148" s="437"/>
      <c r="SGV148" s="438"/>
      <c r="SGW148" s="439"/>
      <c r="SGX148" s="460"/>
      <c r="SGY148" s="435"/>
      <c r="SGZ148" s="434"/>
      <c r="SHA148" s="437"/>
      <c r="SHB148" s="438"/>
      <c r="SHC148" s="439"/>
      <c r="SHD148" s="460"/>
      <c r="SHE148" s="435"/>
      <c r="SHF148" s="434"/>
      <c r="SHG148" s="437"/>
      <c r="SHH148" s="438"/>
      <c r="SHI148" s="439"/>
      <c r="SHJ148" s="460"/>
      <c r="SHK148" s="435"/>
      <c r="SHL148" s="434"/>
      <c r="SHM148" s="437"/>
      <c r="SHN148" s="438"/>
      <c r="SHO148" s="439"/>
      <c r="SHP148" s="460"/>
      <c r="SHQ148" s="435"/>
      <c r="SHR148" s="434"/>
      <c r="SHS148" s="437"/>
      <c r="SHT148" s="438"/>
      <c r="SHU148" s="439"/>
      <c r="SHV148" s="460"/>
      <c r="SHW148" s="435"/>
      <c r="SHX148" s="434"/>
      <c r="SHY148" s="437"/>
      <c r="SHZ148" s="438"/>
      <c r="SIA148" s="439"/>
      <c r="SIB148" s="460"/>
      <c r="SIC148" s="435"/>
      <c r="SID148" s="434"/>
      <c r="SIE148" s="437"/>
      <c r="SIF148" s="438"/>
      <c r="SIG148" s="439"/>
      <c r="SIH148" s="460"/>
      <c r="SII148" s="435"/>
      <c r="SIJ148" s="434"/>
      <c r="SIK148" s="437"/>
      <c r="SIL148" s="438"/>
      <c r="SIM148" s="439"/>
      <c r="SIN148" s="460"/>
      <c r="SIO148" s="435"/>
      <c r="SIP148" s="434"/>
      <c r="SIQ148" s="437"/>
      <c r="SIR148" s="438"/>
      <c r="SIS148" s="439"/>
      <c r="SIT148" s="460"/>
      <c r="SIU148" s="435"/>
      <c r="SIV148" s="434"/>
      <c r="SIW148" s="437"/>
      <c r="SIX148" s="438"/>
      <c r="SIY148" s="439"/>
      <c r="SIZ148" s="460"/>
      <c r="SJA148" s="435"/>
      <c r="SJB148" s="434"/>
      <c r="SJC148" s="437"/>
      <c r="SJD148" s="438"/>
      <c r="SJE148" s="439"/>
      <c r="SJF148" s="460"/>
      <c r="SJG148" s="435"/>
      <c r="SJH148" s="434"/>
      <c r="SJI148" s="437"/>
      <c r="SJJ148" s="438"/>
      <c r="SJK148" s="439"/>
      <c r="SJL148" s="460"/>
      <c r="SJM148" s="435"/>
      <c r="SJN148" s="434"/>
      <c r="SJO148" s="437"/>
      <c r="SJP148" s="438"/>
      <c r="SJQ148" s="439"/>
      <c r="SJR148" s="460"/>
      <c r="SJS148" s="435"/>
      <c r="SJT148" s="434"/>
      <c r="SJU148" s="437"/>
      <c r="SJV148" s="438"/>
      <c r="SJW148" s="439"/>
      <c r="SJX148" s="460"/>
      <c r="SJY148" s="435"/>
      <c r="SJZ148" s="434"/>
      <c r="SKA148" s="437"/>
      <c r="SKB148" s="438"/>
      <c r="SKC148" s="439"/>
      <c r="SKD148" s="460"/>
      <c r="SKE148" s="435"/>
      <c r="SKF148" s="434"/>
      <c r="SKG148" s="437"/>
      <c r="SKH148" s="438"/>
      <c r="SKI148" s="439"/>
      <c r="SKJ148" s="460"/>
      <c r="SKK148" s="435"/>
      <c r="SKL148" s="434"/>
      <c r="SKM148" s="437"/>
      <c r="SKN148" s="438"/>
      <c r="SKO148" s="439"/>
      <c r="SKP148" s="460"/>
      <c r="SKQ148" s="435"/>
      <c r="SKR148" s="434"/>
      <c r="SKS148" s="437"/>
      <c r="SKT148" s="438"/>
      <c r="SKU148" s="439"/>
      <c r="SKV148" s="460"/>
      <c r="SKW148" s="435"/>
      <c r="SKX148" s="434"/>
      <c r="SKY148" s="437"/>
      <c r="SKZ148" s="438"/>
      <c r="SLA148" s="439"/>
      <c r="SLB148" s="460"/>
      <c r="SLC148" s="435"/>
      <c r="SLD148" s="434"/>
      <c r="SLE148" s="437"/>
      <c r="SLF148" s="438"/>
      <c r="SLG148" s="439"/>
      <c r="SLH148" s="460"/>
      <c r="SLI148" s="435"/>
      <c r="SLJ148" s="434"/>
      <c r="SLK148" s="437"/>
      <c r="SLL148" s="438"/>
      <c r="SLM148" s="439"/>
      <c r="SLN148" s="460"/>
      <c r="SLO148" s="435"/>
      <c r="SLP148" s="434"/>
      <c r="SLQ148" s="437"/>
      <c r="SLR148" s="438"/>
      <c r="SLS148" s="439"/>
      <c r="SLT148" s="460"/>
      <c r="SLU148" s="435"/>
      <c r="SLV148" s="434"/>
      <c r="SLW148" s="437"/>
      <c r="SLX148" s="438"/>
      <c r="SLY148" s="439"/>
      <c r="SLZ148" s="460"/>
      <c r="SMA148" s="435"/>
      <c r="SMB148" s="434"/>
      <c r="SMC148" s="437"/>
      <c r="SMD148" s="438"/>
      <c r="SME148" s="439"/>
      <c r="SMF148" s="460"/>
      <c r="SMG148" s="435"/>
      <c r="SMH148" s="434"/>
      <c r="SMI148" s="437"/>
      <c r="SMJ148" s="438"/>
      <c r="SMK148" s="439"/>
      <c r="SML148" s="460"/>
      <c r="SMM148" s="435"/>
      <c r="SMN148" s="434"/>
      <c r="SMO148" s="437"/>
      <c r="SMP148" s="438"/>
      <c r="SMQ148" s="439"/>
      <c r="SMR148" s="460"/>
      <c r="SMS148" s="435"/>
      <c r="SMT148" s="434"/>
      <c r="SMU148" s="437"/>
      <c r="SMV148" s="438"/>
      <c r="SMW148" s="439"/>
      <c r="SMX148" s="460"/>
      <c r="SMY148" s="435"/>
      <c r="SMZ148" s="434"/>
      <c r="SNA148" s="437"/>
      <c r="SNB148" s="438"/>
      <c r="SNC148" s="439"/>
      <c r="SND148" s="460"/>
      <c r="SNE148" s="435"/>
      <c r="SNF148" s="434"/>
      <c r="SNG148" s="437"/>
      <c r="SNH148" s="438"/>
      <c r="SNI148" s="439"/>
      <c r="SNJ148" s="460"/>
      <c r="SNK148" s="435"/>
      <c r="SNL148" s="434"/>
      <c r="SNM148" s="437"/>
      <c r="SNN148" s="438"/>
      <c r="SNO148" s="439"/>
      <c r="SNP148" s="460"/>
      <c r="SNQ148" s="435"/>
      <c r="SNR148" s="434"/>
      <c r="SNS148" s="437"/>
      <c r="SNT148" s="438"/>
      <c r="SNU148" s="439"/>
      <c r="SNV148" s="460"/>
      <c r="SNW148" s="435"/>
      <c r="SNX148" s="434"/>
      <c r="SNY148" s="437"/>
      <c r="SNZ148" s="438"/>
      <c r="SOA148" s="439"/>
      <c r="SOB148" s="460"/>
      <c r="SOC148" s="435"/>
      <c r="SOD148" s="434"/>
      <c r="SOE148" s="437"/>
      <c r="SOF148" s="438"/>
      <c r="SOG148" s="439"/>
      <c r="SOH148" s="460"/>
      <c r="SOI148" s="435"/>
      <c r="SOJ148" s="434"/>
      <c r="SOK148" s="437"/>
      <c r="SOL148" s="438"/>
      <c r="SOM148" s="439"/>
      <c r="SON148" s="460"/>
      <c r="SOO148" s="435"/>
      <c r="SOP148" s="434"/>
      <c r="SOQ148" s="437"/>
      <c r="SOR148" s="438"/>
      <c r="SOS148" s="439"/>
      <c r="SOT148" s="460"/>
      <c r="SOU148" s="435"/>
      <c r="SOV148" s="434"/>
      <c r="SOW148" s="437"/>
      <c r="SOX148" s="438"/>
      <c r="SOY148" s="439"/>
      <c r="SOZ148" s="460"/>
      <c r="SPA148" s="435"/>
      <c r="SPB148" s="434"/>
      <c r="SPC148" s="437"/>
      <c r="SPD148" s="438"/>
      <c r="SPE148" s="439"/>
      <c r="SPF148" s="460"/>
      <c r="SPG148" s="435"/>
      <c r="SPH148" s="434"/>
      <c r="SPI148" s="437"/>
      <c r="SPJ148" s="438"/>
      <c r="SPK148" s="439"/>
      <c r="SPL148" s="460"/>
      <c r="SPM148" s="435"/>
      <c r="SPN148" s="434"/>
      <c r="SPO148" s="437"/>
      <c r="SPP148" s="438"/>
      <c r="SPQ148" s="439"/>
      <c r="SPR148" s="460"/>
      <c r="SPS148" s="435"/>
      <c r="SPT148" s="434"/>
      <c r="SPU148" s="437"/>
      <c r="SPV148" s="438"/>
      <c r="SPW148" s="439"/>
      <c r="SPX148" s="460"/>
      <c r="SPY148" s="435"/>
      <c r="SPZ148" s="434"/>
      <c r="SQA148" s="437"/>
      <c r="SQB148" s="438"/>
      <c r="SQC148" s="439"/>
      <c r="SQD148" s="460"/>
      <c r="SQE148" s="435"/>
      <c r="SQF148" s="434"/>
      <c r="SQG148" s="437"/>
      <c r="SQH148" s="438"/>
      <c r="SQI148" s="439"/>
      <c r="SQJ148" s="460"/>
      <c r="SQK148" s="435"/>
      <c r="SQL148" s="434"/>
      <c r="SQM148" s="437"/>
      <c r="SQN148" s="438"/>
      <c r="SQO148" s="439"/>
      <c r="SQP148" s="460"/>
      <c r="SQQ148" s="435"/>
      <c r="SQR148" s="434"/>
      <c r="SQS148" s="437"/>
      <c r="SQT148" s="438"/>
      <c r="SQU148" s="439"/>
      <c r="SQV148" s="460"/>
      <c r="SQW148" s="435"/>
      <c r="SQX148" s="434"/>
      <c r="SQY148" s="437"/>
      <c r="SQZ148" s="438"/>
      <c r="SRA148" s="439"/>
      <c r="SRB148" s="460"/>
      <c r="SRC148" s="435"/>
      <c r="SRD148" s="434"/>
      <c r="SRE148" s="437"/>
      <c r="SRF148" s="438"/>
      <c r="SRG148" s="439"/>
      <c r="SRH148" s="460"/>
      <c r="SRI148" s="435"/>
      <c r="SRJ148" s="434"/>
      <c r="SRK148" s="437"/>
      <c r="SRL148" s="438"/>
      <c r="SRM148" s="439"/>
      <c r="SRN148" s="460"/>
      <c r="SRO148" s="435"/>
      <c r="SRP148" s="434"/>
      <c r="SRQ148" s="437"/>
      <c r="SRR148" s="438"/>
      <c r="SRS148" s="439"/>
      <c r="SRT148" s="460"/>
      <c r="SRU148" s="435"/>
      <c r="SRV148" s="434"/>
      <c r="SRW148" s="437"/>
      <c r="SRX148" s="438"/>
      <c r="SRY148" s="439"/>
      <c r="SRZ148" s="460"/>
      <c r="SSA148" s="435"/>
      <c r="SSB148" s="434"/>
      <c r="SSC148" s="437"/>
      <c r="SSD148" s="438"/>
      <c r="SSE148" s="439"/>
      <c r="SSF148" s="460"/>
      <c r="SSG148" s="435"/>
      <c r="SSH148" s="434"/>
      <c r="SSI148" s="437"/>
      <c r="SSJ148" s="438"/>
      <c r="SSK148" s="439"/>
      <c r="SSL148" s="460"/>
      <c r="SSM148" s="435"/>
      <c r="SSN148" s="434"/>
      <c r="SSO148" s="437"/>
      <c r="SSP148" s="438"/>
      <c r="SSQ148" s="439"/>
      <c r="SSR148" s="460"/>
      <c r="SSS148" s="435"/>
      <c r="SST148" s="434"/>
      <c r="SSU148" s="437"/>
      <c r="SSV148" s="438"/>
      <c r="SSW148" s="439"/>
      <c r="SSX148" s="460"/>
      <c r="SSY148" s="435"/>
      <c r="SSZ148" s="434"/>
      <c r="STA148" s="437"/>
      <c r="STB148" s="438"/>
      <c r="STC148" s="439"/>
      <c r="STD148" s="460"/>
      <c r="STE148" s="435"/>
      <c r="STF148" s="434"/>
      <c r="STG148" s="437"/>
      <c r="STH148" s="438"/>
      <c r="STI148" s="439"/>
      <c r="STJ148" s="460"/>
      <c r="STK148" s="435"/>
      <c r="STL148" s="434"/>
      <c r="STM148" s="437"/>
      <c r="STN148" s="438"/>
      <c r="STO148" s="439"/>
      <c r="STP148" s="460"/>
      <c r="STQ148" s="435"/>
      <c r="STR148" s="434"/>
      <c r="STS148" s="437"/>
      <c r="STT148" s="438"/>
      <c r="STU148" s="439"/>
      <c r="STV148" s="460"/>
      <c r="STW148" s="435"/>
      <c r="STX148" s="434"/>
      <c r="STY148" s="437"/>
      <c r="STZ148" s="438"/>
      <c r="SUA148" s="439"/>
      <c r="SUB148" s="460"/>
      <c r="SUC148" s="435"/>
      <c r="SUD148" s="434"/>
      <c r="SUE148" s="437"/>
      <c r="SUF148" s="438"/>
      <c r="SUG148" s="439"/>
      <c r="SUH148" s="460"/>
      <c r="SUI148" s="435"/>
      <c r="SUJ148" s="434"/>
      <c r="SUK148" s="437"/>
      <c r="SUL148" s="438"/>
      <c r="SUM148" s="439"/>
      <c r="SUN148" s="460"/>
      <c r="SUO148" s="435"/>
      <c r="SUP148" s="434"/>
      <c r="SUQ148" s="437"/>
      <c r="SUR148" s="438"/>
      <c r="SUS148" s="439"/>
      <c r="SUT148" s="460"/>
      <c r="SUU148" s="435"/>
      <c r="SUV148" s="434"/>
      <c r="SUW148" s="437"/>
      <c r="SUX148" s="438"/>
      <c r="SUY148" s="439"/>
      <c r="SUZ148" s="460"/>
      <c r="SVA148" s="435"/>
      <c r="SVB148" s="434"/>
      <c r="SVC148" s="437"/>
      <c r="SVD148" s="438"/>
      <c r="SVE148" s="439"/>
      <c r="SVF148" s="460"/>
      <c r="SVG148" s="435"/>
      <c r="SVH148" s="434"/>
      <c r="SVI148" s="437"/>
      <c r="SVJ148" s="438"/>
      <c r="SVK148" s="439"/>
      <c r="SVL148" s="460"/>
      <c r="SVM148" s="435"/>
      <c r="SVN148" s="434"/>
      <c r="SVO148" s="437"/>
      <c r="SVP148" s="438"/>
      <c r="SVQ148" s="439"/>
      <c r="SVR148" s="460"/>
      <c r="SVS148" s="435"/>
      <c r="SVT148" s="434"/>
      <c r="SVU148" s="437"/>
      <c r="SVV148" s="438"/>
      <c r="SVW148" s="439"/>
      <c r="SVX148" s="460"/>
      <c r="SVY148" s="435"/>
      <c r="SVZ148" s="434"/>
      <c r="SWA148" s="437"/>
      <c r="SWB148" s="438"/>
      <c r="SWC148" s="439"/>
      <c r="SWD148" s="460"/>
      <c r="SWE148" s="435"/>
      <c r="SWF148" s="434"/>
      <c r="SWG148" s="437"/>
      <c r="SWH148" s="438"/>
      <c r="SWI148" s="439"/>
      <c r="SWJ148" s="460"/>
      <c r="SWK148" s="435"/>
      <c r="SWL148" s="434"/>
      <c r="SWM148" s="437"/>
      <c r="SWN148" s="438"/>
      <c r="SWO148" s="439"/>
      <c r="SWP148" s="460"/>
      <c r="SWQ148" s="435"/>
      <c r="SWR148" s="434"/>
      <c r="SWS148" s="437"/>
      <c r="SWT148" s="438"/>
      <c r="SWU148" s="439"/>
      <c r="SWV148" s="460"/>
      <c r="SWW148" s="435"/>
      <c r="SWX148" s="434"/>
      <c r="SWY148" s="437"/>
      <c r="SWZ148" s="438"/>
      <c r="SXA148" s="439"/>
      <c r="SXB148" s="460"/>
      <c r="SXC148" s="435"/>
      <c r="SXD148" s="434"/>
      <c r="SXE148" s="437"/>
      <c r="SXF148" s="438"/>
      <c r="SXG148" s="439"/>
      <c r="SXH148" s="460"/>
      <c r="SXI148" s="435"/>
      <c r="SXJ148" s="434"/>
      <c r="SXK148" s="437"/>
      <c r="SXL148" s="438"/>
      <c r="SXM148" s="439"/>
      <c r="SXN148" s="460"/>
      <c r="SXO148" s="435"/>
      <c r="SXP148" s="434"/>
      <c r="SXQ148" s="437"/>
      <c r="SXR148" s="438"/>
      <c r="SXS148" s="439"/>
      <c r="SXT148" s="460"/>
      <c r="SXU148" s="435"/>
      <c r="SXV148" s="434"/>
      <c r="SXW148" s="437"/>
      <c r="SXX148" s="438"/>
      <c r="SXY148" s="439"/>
      <c r="SXZ148" s="460"/>
      <c r="SYA148" s="435"/>
      <c r="SYB148" s="434"/>
      <c r="SYC148" s="437"/>
      <c r="SYD148" s="438"/>
      <c r="SYE148" s="439"/>
      <c r="SYF148" s="460"/>
      <c r="SYG148" s="435"/>
      <c r="SYH148" s="434"/>
      <c r="SYI148" s="437"/>
      <c r="SYJ148" s="438"/>
      <c r="SYK148" s="439"/>
      <c r="SYL148" s="460"/>
      <c r="SYM148" s="435"/>
      <c r="SYN148" s="434"/>
      <c r="SYO148" s="437"/>
      <c r="SYP148" s="438"/>
      <c r="SYQ148" s="439"/>
      <c r="SYR148" s="460"/>
      <c r="SYS148" s="435"/>
      <c r="SYT148" s="434"/>
      <c r="SYU148" s="437"/>
      <c r="SYV148" s="438"/>
      <c r="SYW148" s="439"/>
      <c r="SYX148" s="460"/>
      <c r="SYY148" s="435"/>
      <c r="SYZ148" s="434"/>
      <c r="SZA148" s="437"/>
      <c r="SZB148" s="438"/>
      <c r="SZC148" s="439"/>
      <c r="SZD148" s="460"/>
      <c r="SZE148" s="435"/>
      <c r="SZF148" s="434"/>
      <c r="SZG148" s="437"/>
      <c r="SZH148" s="438"/>
      <c r="SZI148" s="439"/>
      <c r="SZJ148" s="460"/>
      <c r="SZK148" s="435"/>
      <c r="SZL148" s="434"/>
      <c r="SZM148" s="437"/>
      <c r="SZN148" s="438"/>
      <c r="SZO148" s="439"/>
      <c r="SZP148" s="460"/>
      <c r="SZQ148" s="435"/>
      <c r="SZR148" s="434"/>
      <c r="SZS148" s="437"/>
      <c r="SZT148" s="438"/>
      <c r="SZU148" s="439"/>
      <c r="SZV148" s="460"/>
      <c r="SZW148" s="435"/>
      <c r="SZX148" s="434"/>
      <c r="SZY148" s="437"/>
      <c r="SZZ148" s="438"/>
      <c r="TAA148" s="439"/>
      <c r="TAB148" s="460"/>
      <c r="TAC148" s="435"/>
      <c r="TAD148" s="434"/>
      <c r="TAE148" s="437"/>
      <c r="TAF148" s="438"/>
      <c r="TAG148" s="439"/>
      <c r="TAH148" s="460"/>
      <c r="TAI148" s="435"/>
      <c r="TAJ148" s="434"/>
      <c r="TAK148" s="437"/>
      <c r="TAL148" s="438"/>
      <c r="TAM148" s="439"/>
      <c r="TAN148" s="460"/>
      <c r="TAO148" s="435"/>
      <c r="TAP148" s="434"/>
      <c r="TAQ148" s="437"/>
      <c r="TAR148" s="438"/>
      <c r="TAS148" s="439"/>
      <c r="TAT148" s="460"/>
      <c r="TAU148" s="435"/>
      <c r="TAV148" s="434"/>
      <c r="TAW148" s="437"/>
      <c r="TAX148" s="438"/>
      <c r="TAY148" s="439"/>
      <c r="TAZ148" s="460"/>
      <c r="TBA148" s="435"/>
      <c r="TBB148" s="434"/>
      <c r="TBC148" s="437"/>
      <c r="TBD148" s="438"/>
      <c r="TBE148" s="439"/>
      <c r="TBF148" s="460"/>
      <c r="TBG148" s="435"/>
      <c r="TBH148" s="434"/>
      <c r="TBI148" s="437"/>
      <c r="TBJ148" s="438"/>
      <c r="TBK148" s="439"/>
      <c r="TBL148" s="460"/>
      <c r="TBM148" s="435"/>
      <c r="TBN148" s="434"/>
      <c r="TBO148" s="437"/>
      <c r="TBP148" s="438"/>
      <c r="TBQ148" s="439"/>
      <c r="TBR148" s="460"/>
      <c r="TBS148" s="435"/>
      <c r="TBT148" s="434"/>
      <c r="TBU148" s="437"/>
      <c r="TBV148" s="438"/>
      <c r="TBW148" s="439"/>
      <c r="TBX148" s="460"/>
      <c r="TBY148" s="435"/>
      <c r="TBZ148" s="434"/>
      <c r="TCA148" s="437"/>
      <c r="TCB148" s="438"/>
      <c r="TCC148" s="439"/>
      <c r="TCD148" s="460"/>
      <c r="TCE148" s="435"/>
      <c r="TCF148" s="434"/>
      <c r="TCG148" s="437"/>
      <c r="TCH148" s="438"/>
      <c r="TCI148" s="439"/>
      <c r="TCJ148" s="460"/>
      <c r="TCK148" s="435"/>
      <c r="TCL148" s="434"/>
      <c r="TCM148" s="437"/>
      <c r="TCN148" s="438"/>
      <c r="TCO148" s="439"/>
      <c r="TCP148" s="460"/>
      <c r="TCQ148" s="435"/>
      <c r="TCR148" s="434"/>
      <c r="TCS148" s="437"/>
      <c r="TCT148" s="438"/>
      <c r="TCU148" s="439"/>
      <c r="TCV148" s="460"/>
      <c r="TCW148" s="435"/>
      <c r="TCX148" s="434"/>
      <c r="TCY148" s="437"/>
      <c r="TCZ148" s="438"/>
      <c r="TDA148" s="439"/>
      <c r="TDB148" s="460"/>
      <c r="TDC148" s="435"/>
      <c r="TDD148" s="434"/>
      <c r="TDE148" s="437"/>
      <c r="TDF148" s="438"/>
      <c r="TDG148" s="439"/>
      <c r="TDH148" s="460"/>
      <c r="TDI148" s="435"/>
      <c r="TDJ148" s="434"/>
      <c r="TDK148" s="437"/>
      <c r="TDL148" s="438"/>
      <c r="TDM148" s="439"/>
      <c r="TDN148" s="460"/>
      <c r="TDO148" s="435"/>
      <c r="TDP148" s="434"/>
      <c r="TDQ148" s="437"/>
      <c r="TDR148" s="438"/>
      <c r="TDS148" s="439"/>
      <c r="TDT148" s="460"/>
      <c r="TDU148" s="435"/>
      <c r="TDV148" s="434"/>
      <c r="TDW148" s="437"/>
      <c r="TDX148" s="438"/>
      <c r="TDY148" s="439"/>
      <c r="TDZ148" s="460"/>
      <c r="TEA148" s="435"/>
      <c r="TEB148" s="434"/>
      <c r="TEC148" s="437"/>
      <c r="TED148" s="438"/>
      <c r="TEE148" s="439"/>
      <c r="TEF148" s="460"/>
      <c r="TEG148" s="435"/>
      <c r="TEH148" s="434"/>
      <c r="TEI148" s="437"/>
      <c r="TEJ148" s="438"/>
      <c r="TEK148" s="439"/>
      <c r="TEL148" s="460"/>
      <c r="TEM148" s="435"/>
      <c r="TEN148" s="434"/>
      <c r="TEO148" s="437"/>
      <c r="TEP148" s="438"/>
      <c r="TEQ148" s="439"/>
      <c r="TER148" s="460"/>
      <c r="TES148" s="435"/>
      <c r="TET148" s="434"/>
      <c r="TEU148" s="437"/>
      <c r="TEV148" s="438"/>
      <c r="TEW148" s="439"/>
      <c r="TEX148" s="460"/>
      <c r="TEY148" s="435"/>
      <c r="TEZ148" s="434"/>
      <c r="TFA148" s="437"/>
      <c r="TFB148" s="438"/>
      <c r="TFC148" s="439"/>
      <c r="TFD148" s="460"/>
      <c r="TFE148" s="435"/>
      <c r="TFF148" s="434"/>
      <c r="TFG148" s="437"/>
      <c r="TFH148" s="438"/>
      <c r="TFI148" s="439"/>
      <c r="TFJ148" s="460"/>
      <c r="TFK148" s="435"/>
      <c r="TFL148" s="434"/>
      <c r="TFM148" s="437"/>
      <c r="TFN148" s="438"/>
      <c r="TFO148" s="439"/>
      <c r="TFP148" s="460"/>
      <c r="TFQ148" s="435"/>
      <c r="TFR148" s="434"/>
      <c r="TFS148" s="437"/>
      <c r="TFT148" s="438"/>
      <c r="TFU148" s="439"/>
      <c r="TFV148" s="460"/>
      <c r="TFW148" s="435"/>
      <c r="TFX148" s="434"/>
      <c r="TFY148" s="437"/>
      <c r="TFZ148" s="438"/>
      <c r="TGA148" s="439"/>
      <c r="TGB148" s="460"/>
      <c r="TGC148" s="435"/>
      <c r="TGD148" s="434"/>
      <c r="TGE148" s="437"/>
      <c r="TGF148" s="438"/>
      <c r="TGG148" s="439"/>
      <c r="TGH148" s="460"/>
      <c r="TGI148" s="435"/>
      <c r="TGJ148" s="434"/>
      <c r="TGK148" s="437"/>
      <c r="TGL148" s="438"/>
      <c r="TGM148" s="439"/>
      <c r="TGN148" s="460"/>
      <c r="TGO148" s="435"/>
      <c r="TGP148" s="434"/>
      <c r="TGQ148" s="437"/>
      <c r="TGR148" s="438"/>
      <c r="TGS148" s="439"/>
      <c r="TGT148" s="460"/>
      <c r="TGU148" s="435"/>
      <c r="TGV148" s="434"/>
      <c r="TGW148" s="437"/>
      <c r="TGX148" s="438"/>
      <c r="TGY148" s="439"/>
      <c r="TGZ148" s="460"/>
      <c r="THA148" s="435"/>
      <c r="THB148" s="434"/>
      <c r="THC148" s="437"/>
      <c r="THD148" s="438"/>
      <c r="THE148" s="439"/>
      <c r="THF148" s="460"/>
      <c r="THG148" s="435"/>
      <c r="THH148" s="434"/>
      <c r="THI148" s="437"/>
      <c r="THJ148" s="438"/>
      <c r="THK148" s="439"/>
      <c r="THL148" s="460"/>
      <c r="THM148" s="435"/>
      <c r="THN148" s="434"/>
      <c r="THO148" s="437"/>
      <c r="THP148" s="438"/>
      <c r="THQ148" s="439"/>
      <c r="THR148" s="460"/>
      <c r="THS148" s="435"/>
      <c r="THT148" s="434"/>
      <c r="THU148" s="437"/>
      <c r="THV148" s="438"/>
      <c r="THW148" s="439"/>
      <c r="THX148" s="460"/>
      <c r="THY148" s="435"/>
      <c r="THZ148" s="434"/>
      <c r="TIA148" s="437"/>
      <c r="TIB148" s="438"/>
      <c r="TIC148" s="439"/>
      <c r="TID148" s="460"/>
      <c r="TIE148" s="435"/>
      <c r="TIF148" s="434"/>
      <c r="TIG148" s="437"/>
      <c r="TIH148" s="438"/>
      <c r="TII148" s="439"/>
      <c r="TIJ148" s="460"/>
      <c r="TIK148" s="435"/>
      <c r="TIL148" s="434"/>
      <c r="TIM148" s="437"/>
      <c r="TIN148" s="438"/>
      <c r="TIO148" s="439"/>
      <c r="TIP148" s="460"/>
      <c r="TIQ148" s="435"/>
      <c r="TIR148" s="434"/>
      <c r="TIS148" s="437"/>
      <c r="TIT148" s="438"/>
      <c r="TIU148" s="439"/>
      <c r="TIV148" s="460"/>
      <c r="TIW148" s="435"/>
      <c r="TIX148" s="434"/>
      <c r="TIY148" s="437"/>
      <c r="TIZ148" s="438"/>
      <c r="TJA148" s="439"/>
      <c r="TJB148" s="460"/>
      <c r="TJC148" s="435"/>
      <c r="TJD148" s="434"/>
      <c r="TJE148" s="437"/>
      <c r="TJF148" s="438"/>
      <c r="TJG148" s="439"/>
      <c r="TJH148" s="460"/>
      <c r="TJI148" s="435"/>
      <c r="TJJ148" s="434"/>
      <c r="TJK148" s="437"/>
      <c r="TJL148" s="438"/>
      <c r="TJM148" s="439"/>
      <c r="TJN148" s="460"/>
      <c r="TJO148" s="435"/>
      <c r="TJP148" s="434"/>
      <c r="TJQ148" s="437"/>
      <c r="TJR148" s="438"/>
      <c r="TJS148" s="439"/>
      <c r="TJT148" s="460"/>
      <c r="TJU148" s="435"/>
      <c r="TJV148" s="434"/>
      <c r="TJW148" s="437"/>
      <c r="TJX148" s="438"/>
      <c r="TJY148" s="439"/>
      <c r="TJZ148" s="460"/>
      <c r="TKA148" s="435"/>
      <c r="TKB148" s="434"/>
      <c r="TKC148" s="437"/>
      <c r="TKD148" s="438"/>
      <c r="TKE148" s="439"/>
      <c r="TKF148" s="460"/>
      <c r="TKG148" s="435"/>
      <c r="TKH148" s="434"/>
      <c r="TKI148" s="437"/>
      <c r="TKJ148" s="438"/>
      <c r="TKK148" s="439"/>
      <c r="TKL148" s="460"/>
      <c r="TKM148" s="435"/>
      <c r="TKN148" s="434"/>
      <c r="TKO148" s="437"/>
      <c r="TKP148" s="438"/>
      <c r="TKQ148" s="439"/>
      <c r="TKR148" s="460"/>
      <c r="TKS148" s="435"/>
      <c r="TKT148" s="434"/>
      <c r="TKU148" s="437"/>
      <c r="TKV148" s="438"/>
      <c r="TKW148" s="439"/>
      <c r="TKX148" s="460"/>
      <c r="TKY148" s="435"/>
      <c r="TKZ148" s="434"/>
      <c r="TLA148" s="437"/>
      <c r="TLB148" s="438"/>
      <c r="TLC148" s="439"/>
      <c r="TLD148" s="460"/>
      <c r="TLE148" s="435"/>
      <c r="TLF148" s="434"/>
      <c r="TLG148" s="437"/>
      <c r="TLH148" s="438"/>
      <c r="TLI148" s="439"/>
      <c r="TLJ148" s="460"/>
      <c r="TLK148" s="435"/>
      <c r="TLL148" s="434"/>
      <c r="TLM148" s="437"/>
      <c r="TLN148" s="438"/>
      <c r="TLO148" s="439"/>
      <c r="TLP148" s="460"/>
      <c r="TLQ148" s="435"/>
      <c r="TLR148" s="434"/>
      <c r="TLS148" s="437"/>
      <c r="TLT148" s="438"/>
      <c r="TLU148" s="439"/>
      <c r="TLV148" s="460"/>
      <c r="TLW148" s="435"/>
      <c r="TLX148" s="434"/>
      <c r="TLY148" s="437"/>
      <c r="TLZ148" s="438"/>
      <c r="TMA148" s="439"/>
      <c r="TMB148" s="460"/>
      <c r="TMC148" s="435"/>
      <c r="TMD148" s="434"/>
      <c r="TME148" s="437"/>
      <c r="TMF148" s="438"/>
      <c r="TMG148" s="439"/>
      <c r="TMH148" s="460"/>
      <c r="TMI148" s="435"/>
      <c r="TMJ148" s="434"/>
      <c r="TMK148" s="437"/>
      <c r="TML148" s="438"/>
      <c r="TMM148" s="439"/>
      <c r="TMN148" s="460"/>
      <c r="TMO148" s="435"/>
      <c r="TMP148" s="434"/>
      <c r="TMQ148" s="437"/>
      <c r="TMR148" s="438"/>
      <c r="TMS148" s="439"/>
      <c r="TMT148" s="460"/>
      <c r="TMU148" s="435"/>
      <c r="TMV148" s="434"/>
      <c r="TMW148" s="437"/>
      <c r="TMX148" s="438"/>
      <c r="TMY148" s="439"/>
      <c r="TMZ148" s="460"/>
      <c r="TNA148" s="435"/>
      <c r="TNB148" s="434"/>
      <c r="TNC148" s="437"/>
      <c r="TND148" s="438"/>
      <c r="TNE148" s="439"/>
      <c r="TNF148" s="460"/>
      <c r="TNG148" s="435"/>
      <c r="TNH148" s="434"/>
      <c r="TNI148" s="437"/>
      <c r="TNJ148" s="438"/>
      <c r="TNK148" s="439"/>
      <c r="TNL148" s="460"/>
      <c r="TNM148" s="435"/>
      <c r="TNN148" s="434"/>
      <c r="TNO148" s="437"/>
      <c r="TNP148" s="438"/>
      <c r="TNQ148" s="439"/>
      <c r="TNR148" s="460"/>
      <c r="TNS148" s="435"/>
      <c r="TNT148" s="434"/>
      <c r="TNU148" s="437"/>
      <c r="TNV148" s="438"/>
      <c r="TNW148" s="439"/>
      <c r="TNX148" s="460"/>
      <c r="TNY148" s="435"/>
      <c r="TNZ148" s="434"/>
      <c r="TOA148" s="437"/>
      <c r="TOB148" s="438"/>
      <c r="TOC148" s="439"/>
      <c r="TOD148" s="460"/>
      <c r="TOE148" s="435"/>
      <c r="TOF148" s="434"/>
      <c r="TOG148" s="437"/>
      <c r="TOH148" s="438"/>
      <c r="TOI148" s="439"/>
      <c r="TOJ148" s="460"/>
      <c r="TOK148" s="435"/>
      <c r="TOL148" s="434"/>
      <c r="TOM148" s="437"/>
      <c r="TON148" s="438"/>
      <c r="TOO148" s="439"/>
      <c r="TOP148" s="460"/>
      <c r="TOQ148" s="435"/>
      <c r="TOR148" s="434"/>
      <c r="TOS148" s="437"/>
      <c r="TOT148" s="438"/>
      <c r="TOU148" s="439"/>
      <c r="TOV148" s="460"/>
      <c r="TOW148" s="435"/>
      <c r="TOX148" s="434"/>
      <c r="TOY148" s="437"/>
      <c r="TOZ148" s="438"/>
      <c r="TPA148" s="439"/>
      <c r="TPB148" s="460"/>
      <c r="TPC148" s="435"/>
      <c r="TPD148" s="434"/>
      <c r="TPE148" s="437"/>
      <c r="TPF148" s="438"/>
      <c r="TPG148" s="439"/>
      <c r="TPH148" s="460"/>
      <c r="TPI148" s="435"/>
      <c r="TPJ148" s="434"/>
      <c r="TPK148" s="437"/>
      <c r="TPL148" s="438"/>
      <c r="TPM148" s="439"/>
      <c r="TPN148" s="460"/>
      <c r="TPO148" s="435"/>
      <c r="TPP148" s="434"/>
      <c r="TPQ148" s="437"/>
      <c r="TPR148" s="438"/>
      <c r="TPS148" s="439"/>
      <c r="TPT148" s="460"/>
      <c r="TPU148" s="435"/>
      <c r="TPV148" s="434"/>
      <c r="TPW148" s="437"/>
      <c r="TPX148" s="438"/>
      <c r="TPY148" s="439"/>
      <c r="TPZ148" s="460"/>
      <c r="TQA148" s="435"/>
      <c r="TQB148" s="434"/>
      <c r="TQC148" s="437"/>
      <c r="TQD148" s="438"/>
      <c r="TQE148" s="439"/>
      <c r="TQF148" s="460"/>
      <c r="TQG148" s="435"/>
      <c r="TQH148" s="434"/>
      <c r="TQI148" s="437"/>
      <c r="TQJ148" s="438"/>
      <c r="TQK148" s="439"/>
      <c r="TQL148" s="460"/>
      <c r="TQM148" s="435"/>
      <c r="TQN148" s="434"/>
      <c r="TQO148" s="437"/>
      <c r="TQP148" s="438"/>
      <c r="TQQ148" s="439"/>
      <c r="TQR148" s="460"/>
      <c r="TQS148" s="435"/>
      <c r="TQT148" s="434"/>
      <c r="TQU148" s="437"/>
      <c r="TQV148" s="438"/>
      <c r="TQW148" s="439"/>
      <c r="TQX148" s="460"/>
      <c r="TQY148" s="435"/>
      <c r="TQZ148" s="434"/>
      <c r="TRA148" s="437"/>
      <c r="TRB148" s="438"/>
      <c r="TRC148" s="439"/>
      <c r="TRD148" s="460"/>
      <c r="TRE148" s="435"/>
      <c r="TRF148" s="434"/>
      <c r="TRG148" s="437"/>
      <c r="TRH148" s="438"/>
      <c r="TRI148" s="439"/>
      <c r="TRJ148" s="460"/>
      <c r="TRK148" s="435"/>
      <c r="TRL148" s="434"/>
      <c r="TRM148" s="437"/>
      <c r="TRN148" s="438"/>
      <c r="TRO148" s="439"/>
      <c r="TRP148" s="460"/>
      <c r="TRQ148" s="435"/>
      <c r="TRR148" s="434"/>
      <c r="TRS148" s="437"/>
      <c r="TRT148" s="438"/>
      <c r="TRU148" s="439"/>
      <c r="TRV148" s="460"/>
      <c r="TRW148" s="435"/>
      <c r="TRX148" s="434"/>
      <c r="TRY148" s="437"/>
      <c r="TRZ148" s="438"/>
      <c r="TSA148" s="439"/>
      <c r="TSB148" s="460"/>
      <c r="TSC148" s="435"/>
      <c r="TSD148" s="434"/>
      <c r="TSE148" s="437"/>
      <c r="TSF148" s="438"/>
      <c r="TSG148" s="439"/>
      <c r="TSH148" s="460"/>
      <c r="TSI148" s="435"/>
      <c r="TSJ148" s="434"/>
      <c r="TSK148" s="437"/>
      <c r="TSL148" s="438"/>
      <c r="TSM148" s="439"/>
      <c r="TSN148" s="460"/>
      <c r="TSO148" s="435"/>
      <c r="TSP148" s="434"/>
      <c r="TSQ148" s="437"/>
      <c r="TSR148" s="438"/>
      <c r="TSS148" s="439"/>
      <c r="TST148" s="460"/>
      <c r="TSU148" s="435"/>
      <c r="TSV148" s="434"/>
      <c r="TSW148" s="437"/>
      <c r="TSX148" s="438"/>
      <c r="TSY148" s="439"/>
      <c r="TSZ148" s="460"/>
      <c r="TTA148" s="435"/>
      <c r="TTB148" s="434"/>
      <c r="TTC148" s="437"/>
      <c r="TTD148" s="438"/>
      <c r="TTE148" s="439"/>
      <c r="TTF148" s="460"/>
      <c r="TTG148" s="435"/>
      <c r="TTH148" s="434"/>
      <c r="TTI148" s="437"/>
      <c r="TTJ148" s="438"/>
      <c r="TTK148" s="439"/>
      <c r="TTL148" s="460"/>
      <c r="TTM148" s="435"/>
      <c r="TTN148" s="434"/>
      <c r="TTO148" s="437"/>
      <c r="TTP148" s="438"/>
      <c r="TTQ148" s="439"/>
      <c r="TTR148" s="460"/>
      <c r="TTS148" s="435"/>
      <c r="TTT148" s="434"/>
      <c r="TTU148" s="437"/>
      <c r="TTV148" s="438"/>
      <c r="TTW148" s="439"/>
      <c r="TTX148" s="460"/>
      <c r="TTY148" s="435"/>
      <c r="TTZ148" s="434"/>
      <c r="TUA148" s="437"/>
      <c r="TUB148" s="438"/>
      <c r="TUC148" s="439"/>
      <c r="TUD148" s="460"/>
      <c r="TUE148" s="435"/>
      <c r="TUF148" s="434"/>
      <c r="TUG148" s="437"/>
      <c r="TUH148" s="438"/>
      <c r="TUI148" s="439"/>
      <c r="TUJ148" s="460"/>
      <c r="TUK148" s="435"/>
      <c r="TUL148" s="434"/>
      <c r="TUM148" s="437"/>
      <c r="TUN148" s="438"/>
      <c r="TUO148" s="439"/>
      <c r="TUP148" s="460"/>
      <c r="TUQ148" s="435"/>
      <c r="TUR148" s="434"/>
      <c r="TUS148" s="437"/>
      <c r="TUT148" s="438"/>
      <c r="TUU148" s="439"/>
      <c r="TUV148" s="460"/>
      <c r="TUW148" s="435"/>
      <c r="TUX148" s="434"/>
      <c r="TUY148" s="437"/>
      <c r="TUZ148" s="438"/>
      <c r="TVA148" s="439"/>
      <c r="TVB148" s="460"/>
      <c r="TVC148" s="435"/>
      <c r="TVD148" s="434"/>
      <c r="TVE148" s="437"/>
      <c r="TVF148" s="438"/>
      <c r="TVG148" s="439"/>
      <c r="TVH148" s="460"/>
      <c r="TVI148" s="435"/>
      <c r="TVJ148" s="434"/>
      <c r="TVK148" s="437"/>
      <c r="TVL148" s="438"/>
      <c r="TVM148" s="439"/>
      <c r="TVN148" s="460"/>
      <c r="TVO148" s="435"/>
      <c r="TVP148" s="434"/>
      <c r="TVQ148" s="437"/>
      <c r="TVR148" s="438"/>
      <c r="TVS148" s="439"/>
      <c r="TVT148" s="460"/>
      <c r="TVU148" s="435"/>
      <c r="TVV148" s="434"/>
      <c r="TVW148" s="437"/>
      <c r="TVX148" s="438"/>
      <c r="TVY148" s="439"/>
      <c r="TVZ148" s="460"/>
      <c r="TWA148" s="435"/>
      <c r="TWB148" s="434"/>
      <c r="TWC148" s="437"/>
      <c r="TWD148" s="438"/>
      <c r="TWE148" s="439"/>
      <c r="TWF148" s="460"/>
      <c r="TWG148" s="435"/>
      <c r="TWH148" s="434"/>
      <c r="TWI148" s="437"/>
      <c r="TWJ148" s="438"/>
      <c r="TWK148" s="439"/>
      <c r="TWL148" s="460"/>
      <c r="TWM148" s="435"/>
      <c r="TWN148" s="434"/>
      <c r="TWO148" s="437"/>
      <c r="TWP148" s="438"/>
      <c r="TWQ148" s="439"/>
      <c r="TWR148" s="460"/>
      <c r="TWS148" s="435"/>
      <c r="TWT148" s="434"/>
      <c r="TWU148" s="437"/>
      <c r="TWV148" s="438"/>
      <c r="TWW148" s="439"/>
      <c r="TWX148" s="460"/>
      <c r="TWY148" s="435"/>
      <c r="TWZ148" s="434"/>
      <c r="TXA148" s="437"/>
      <c r="TXB148" s="438"/>
      <c r="TXC148" s="439"/>
      <c r="TXD148" s="460"/>
      <c r="TXE148" s="435"/>
      <c r="TXF148" s="434"/>
      <c r="TXG148" s="437"/>
      <c r="TXH148" s="438"/>
      <c r="TXI148" s="439"/>
      <c r="TXJ148" s="460"/>
      <c r="TXK148" s="435"/>
      <c r="TXL148" s="434"/>
      <c r="TXM148" s="437"/>
      <c r="TXN148" s="438"/>
      <c r="TXO148" s="439"/>
      <c r="TXP148" s="460"/>
      <c r="TXQ148" s="435"/>
      <c r="TXR148" s="434"/>
      <c r="TXS148" s="437"/>
      <c r="TXT148" s="438"/>
      <c r="TXU148" s="439"/>
      <c r="TXV148" s="460"/>
      <c r="TXW148" s="435"/>
      <c r="TXX148" s="434"/>
      <c r="TXY148" s="437"/>
      <c r="TXZ148" s="438"/>
      <c r="TYA148" s="439"/>
      <c r="TYB148" s="460"/>
      <c r="TYC148" s="435"/>
      <c r="TYD148" s="434"/>
      <c r="TYE148" s="437"/>
      <c r="TYF148" s="438"/>
      <c r="TYG148" s="439"/>
      <c r="TYH148" s="460"/>
      <c r="TYI148" s="435"/>
      <c r="TYJ148" s="434"/>
      <c r="TYK148" s="437"/>
      <c r="TYL148" s="438"/>
      <c r="TYM148" s="439"/>
      <c r="TYN148" s="460"/>
      <c r="TYO148" s="435"/>
      <c r="TYP148" s="434"/>
      <c r="TYQ148" s="437"/>
      <c r="TYR148" s="438"/>
      <c r="TYS148" s="439"/>
      <c r="TYT148" s="460"/>
      <c r="TYU148" s="435"/>
      <c r="TYV148" s="434"/>
      <c r="TYW148" s="437"/>
      <c r="TYX148" s="438"/>
      <c r="TYY148" s="439"/>
      <c r="TYZ148" s="460"/>
      <c r="TZA148" s="435"/>
      <c r="TZB148" s="434"/>
      <c r="TZC148" s="437"/>
      <c r="TZD148" s="438"/>
      <c r="TZE148" s="439"/>
      <c r="TZF148" s="460"/>
      <c r="TZG148" s="435"/>
      <c r="TZH148" s="434"/>
      <c r="TZI148" s="437"/>
      <c r="TZJ148" s="438"/>
      <c r="TZK148" s="439"/>
      <c r="TZL148" s="460"/>
      <c r="TZM148" s="435"/>
      <c r="TZN148" s="434"/>
      <c r="TZO148" s="437"/>
      <c r="TZP148" s="438"/>
      <c r="TZQ148" s="439"/>
      <c r="TZR148" s="460"/>
      <c r="TZS148" s="435"/>
      <c r="TZT148" s="434"/>
      <c r="TZU148" s="437"/>
      <c r="TZV148" s="438"/>
      <c r="TZW148" s="439"/>
      <c r="TZX148" s="460"/>
      <c r="TZY148" s="435"/>
      <c r="TZZ148" s="434"/>
      <c r="UAA148" s="437"/>
      <c r="UAB148" s="438"/>
      <c r="UAC148" s="439"/>
      <c r="UAD148" s="460"/>
      <c r="UAE148" s="435"/>
      <c r="UAF148" s="434"/>
      <c r="UAG148" s="437"/>
      <c r="UAH148" s="438"/>
      <c r="UAI148" s="439"/>
      <c r="UAJ148" s="460"/>
      <c r="UAK148" s="435"/>
      <c r="UAL148" s="434"/>
      <c r="UAM148" s="437"/>
      <c r="UAN148" s="438"/>
      <c r="UAO148" s="439"/>
      <c r="UAP148" s="460"/>
      <c r="UAQ148" s="435"/>
      <c r="UAR148" s="434"/>
      <c r="UAS148" s="437"/>
      <c r="UAT148" s="438"/>
      <c r="UAU148" s="439"/>
      <c r="UAV148" s="460"/>
      <c r="UAW148" s="435"/>
      <c r="UAX148" s="434"/>
      <c r="UAY148" s="437"/>
      <c r="UAZ148" s="438"/>
      <c r="UBA148" s="439"/>
      <c r="UBB148" s="460"/>
      <c r="UBC148" s="435"/>
      <c r="UBD148" s="434"/>
      <c r="UBE148" s="437"/>
      <c r="UBF148" s="438"/>
      <c r="UBG148" s="439"/>
      <c r="UBH148" s="460"/>
      <c r="UBI148" s="435"/>
      <c r="UBJ148" s="434"/>
      <c r="UBK148" s="437"/>
      <c r="UBL148" s="438"/>
      <c r="UBM148" s="439"/>
      <c r="UBN148" s="460"/>
      <c r="UBO148" s="435"/>
      <c r="UBP148" s="434"/>
      <c r="UBQ148" s="437"/>
      <c r="UBR148" s="438"/>
      <c r="UBS148" s="439"/>
      <c r="UBT148" s="460"/>
      <c r="UBU148" s="435"/>
      <c r="UBV148" s="434"/>
      <c r="UBW148" s="437"/>
      <c r="UBX148" s="438"/>
      <c r="UBY148" s="439"/>
      <c r="UBZ148" s="460"/>
      <c r="UCA148" s="435"/>
      <c r="UCB148" s="434"/>
      <c r="UCC148" s="437"/>
      <c r="UCD148" s="438"/>
      <c r="UCE148" s="439"/>
      <c r="UCF148" s="460"/>
      <c r="UCG148" s="435"/>
      <c r="UCH148" s="434"/>
      <c r="UCI148" s="437"/>
      <c r="UCJ148" s="438"/>
      <c r="UCK148" s="439"/>
      <c r="UCL148" s="460"/>
      <c r="UCM148" s="435"/>
      <c r="UCN148" s="434"/>
      <c r="UCO148" s="437"/>
      <c r="UCP148" s="438"/>
      <c r="UCQ148" s="439"/>
      <c r="UCR148" s="460"/>
      <c r="UCS148" s="435"/>
      <c r="UCT148" s="434"/>
      <c r="UCU148" s="437"/>
      <c r="UCV148" s="438"/>
      <c r="UCW148" s="439"/>
      <c r="UCX148" s="460"/>
      <c r="UCY148" s="435"/>
      <c r="UCZ148" s="434"/>
      <c r="UDA148" s="437"/>
      <c r="UDB148" s="438"/>
      <c r="UDC148" s="439"/>
      <c r="UDD148" s="460"/>
      <c r="UDE148" s="435"/>
      <c r="UDF148" s="434"/>
      <c r="UDG148" s="437"/>
      <c r="UDH148" s="438"/>
      <c r="UDI148" s="439"/>
      <c r="UDJ148" s="460"/>
      <c r="UDK148" s="435"/>
      <c r="UDL148" s="434"/>
      <c r="UDM148" s="437"/>
      <c r="UDN148" s="438"/>
      <c r="UDO148" s="439"/>
      <c r="UDP148" s="460"/>
      <c r="UDQ148" s="435"/>
      <c r="UDR148" s="434"/>
      <c r="UDS148" s="437"/>
      <c r="UDT148" s="438"/>
      <c r="UDU148" s="439"/>
      <c r="UDV148" s="460"/>
      <c r="UDW148" s="435"/>
      <c r="UDX148" s="434"/>
      <c r="UDY148" s="437"/>
      <c r="UDZ148" s="438"/>
      <c r="UEA148" s="439"/>
      <c r="UEB148" s="460"/>
      <c r="UEC148" s="435"/>
      <c r="UED148" s="434"/>
      <c r="UEE148" s="437"/>
      <c r="UEF148" s="438"/>
      <c r="UEG148" s="439"/>
      <c r="UEH148" s="460"/>
      <c r="UEI148" s="435"/>
      <c r="UEJ148" s="434"/>
      <c r="UEK148" s="437"/>
      <c r="UEL148" s="438"/>
      <c r="UEM148" s="439"/>
      <c r="UEN148" s="460"/>
      <c r="UEO148" s="435"/>
      <c r="UEP148" s="434"/>
      <c r="UEQ148" s="437"/>
      <c r="UER148" s="438"/>
      <c r="UES148" s="439"/>
      <c r="UET148" s="460"/>
      <c r="UEU148" s="435"/>
      <c r="UEV148" s="434"/>
      <c r="UEW148" s="437"/>
      <c r="UEX148" s="438"/>
      <c r="UEY148" s="439"/>
      <c r="UEZ148" s="460"/>
      <c r="UFA148" s="435"/>
      <c r="UFB148" s="434"/>
      <c r="UFC148" s="437"/>
      <c r="UFD148" s="438"/>
      <c r="UFE148" s="439"/>
      <c r="UFF148" s="460"/>
      <c r="UFG148" s="435"/>
      <c r="UFH148" s="434"/>
      <c r="UFI148" s="437"/>
      <c r="UFJ148" s="438"/>
      <c r="UFK148" s="439"/>
      <c r="UFL148" s="460"/>
      <c r="UFM148" s="435"/>
      <c r="UFN148" s="434"/>
      <c r="UFO148" s="437"/>
      <c r="UFP148" s="438"/>
      <c r="UFQ148" s="439"/>
      <c r="UFR148" s="460"/>
      <c r="UFS148" s="435"/>
      <c r="UFT148" s="434"/>
      <c r="UFU148" s="437"/>
      <c r="UFV148" s="438"/>
      <c r="UFW148" s="439"/>
      <c r="UFX148" s="460"/>
      <c r="UFY148" s="435"/>
      <c r="UFZ148" s="434"/>
      <c r="UGA148" s="437"/>
      <c r="UGB148" s="438"/>
      <c r="UGC148" s="439"/>
      <c r="UGD148" s="460"/>
      <c r="UGE148" s="435"/>
      <c r="UGF148" s="434"/>
      <c r="UGG148" s="437"/>
      <c r="UGH148" s="438"/>
      <c r="UGI148" s="439"/>
      <c r="UGJ148" s="460"/>
      <c r="UGK148" s="435"/>
      <c r="UGL148" s="434"/>
      <c r="UGM148" s="437"/>
      <c r="UGN148" s="438"/>
      <c r="UGO148" s="439"/>
      <c r="UGP148" s="460"/>
      <c r="UGQ148" s="435"/>
      <c r="UGR148" s="434"/>
      <c r="UGS148" s="437"/>
      <c r="UGT148" s="438"/>
      <c r="UGU148" s="439"/>
      <c r="UGV148" s="460"/>
      <c r="UGW148" s="435"/>
      <c r="UGX148" s="434"/>
      <c r="UGY148" s="437"/>
      <c r="UGZ148" s="438"/>
      <c r="UHA148" s="439"/>
      <c r="UHB148" s="460"/>
      <c r="UHC148" s="435"/>
      <c r="UHD148" s="434"/>
      <c r="UHE148" s="437"/>
      <c r="UHF148" s="438"/>
      <c r="UHG148" s="439"/>
      <c r="UHH148" s="460"/>
      <c r="UHI148" s="435"/>
      <c r="UHJ148" s="434"/>
      <c r="UHK148" s="437"/>
      <c r="UHL148" s="438"/>
      <c r="UHM148" s="439"/>
      <c r="UHN148" s="460"/>
      <c r="UHO148" s="435"/>
      <c r="UHP148" s="434"/>
      <c r="UHQ148" s="437"/>
      <c r="UHR148" s="438"/>
      <c r="UHS148" s="439"/>
      <c r="UHT148" s="460"/>
      <c r="UHU148" s="435"/>
      <c r="UHV148" s="434"/>
      <c r="UHW148" s="437"/>
      <c r="UHX148" s="438"/>
      <c r="UHY148" s="439"/>
      <c r="UHZ148" s="460"/>
      <c r="UIA148" s="435"/>
      <c r="UIB148" s="434"/>
      <c r="UIC148" s="437"/>
      <c r="UID148" s="438"/>
      <c r="UIE148" s="439"/>
      <c r="UIF148" s="460"/>
      <c r="UIG148" s="435"/>
      <c r="UIH148" s="434"/>
      <c r="UII148" s="437"/>
      <c r="UIJ148" s="438"/>
      <c r="UIK148" s="439"/>
      <c r="UIL148" s="460"/>
      <c r="UIM148" s="435"/>
      <c r="UIN148" s="434"/>
      <c r="UIO148" s="437"/>
      <c r="UIP148" s="438"/>
      <c r="UIQ148" s="439"/>
      <c r="UIR148" s="460"/>
      <c r="UIS148" s="435"/>
      <c r="UIT148" s="434"/>
      <c r="UIU148" s="437"/>
      <c r="UIV148" s="438"/>
      <c r="UIW148" s="439"/>
      <c r="UIX148" s="460"/>
      <c r="UIY148" s="435"/>
      <c r="UIZ148" s="434"/>
      <c r="UJA148" s="437"/>
      <c r="UJB148" s="438"/>
      <c r="UJC148" s="439"/>
      <c r="UJD148" s="460"/>
      <c r="UJE148" s="435"/>
      <c r="UJF148" s="434"/>
      <c r="UJG148" s="437"/>
      <c r="UJH148" s="438"/>
      <c r="UJI148" s="439"/>
      <c r="UJJ148" s="460"/>
      <c r="UJK148" s="435"/>
      <c r="UJL148" s="434"/>
      <c r="UJM148" s="437"/>
      <c r="UJN148" s="438"/>
      <c r="UJO148" s="439"/>
      <c r="UJP148" s="460"/>
      <c r="UJQ148" s="435"/>
      <c r="UJR148" s="434"/>
      <c r="UJS148" s="437"/>
      <c r="UJT148" s="438"/>
      <c r="UJU148" s="439"/>
      <c r="UJV148" s="460"/>
      <c r="UJW148" s="435"/>
      <c r="UJX148" s="434"/>
      <c r="UJY148" s="437"/>
      <c r="UJZ148" s="438"/>
      <c r="UKA148" s="439"/>
      <c r="UKB148" s="460"/>
      <c r="UKC148" s="435"/>
      <c r="UKD148" s="434"/>
      <c r="UKE148" s="437"/>
      <c r="UKF148" s="438"/>
      <c r="UKG148" s="439"/>
      <c r="UKH148" s="460"/>
      <c r="UKI148" s="435"/>
      <c r="UKJ148" s="434"/>
      <c r="UKK148" s="437"/>
      <c r="UKL148" s="438"/>
      <c r="UKM148" s="439"/>
      <c r="UKN148" s="460"/>
      <c r="UKO148" s="435"/>
      <c r="UKP148" s="434"/>
      <c r="UKQ148" s="437"/>
      <c r="UKR148" s="438"/>
      <c r="UKS148" s="439"/>
      <c r="UKT148" s="460"/>
      <c r="UKU148" s="435"/>
      <c r="UKV148" s="434"/>
      <c r="UKW148" s="437"/>
      <c r="UKX148" s="438"/>
      <c r="UKY148" s="439"/>
      <c r="UKZ148" s="460"/>
      <c r="ULA148" s="435"/>
      <c r="ULB148" s="434"/>
      <c r="ULC148" s="437"/>
      <c r="ULD148" s="438"/>
      <c r="ULE148" s="439"/>
      <c r="ULF148" s="460"/>
      <c r="ULG148" s="435"/>
      <c r="ULH148" s="434"/>
      <c r="ULI148" s="437"/>
      <c r="ULJ148" s="438"/>
      <c r="ULK148" s="439"/>
      <c r="ULL148" s="460"/>
      <c r="ULM148" s="435"/>
      <c r="ULN148" s="434"/>
      <c r="ULO148" s="437"/>
      <c r="ULP148" s="438"/>
      <c r="ULQ148" s="439"/>
      <c r="ULR148" s="460"/>
      <c r="ULS148" s="435"/>
      <c r="ULT148" s="434"/>
      <c r="ULU148" s="437"/>
      <c r="ULV148" s="438"/>
      <c r="ULW148" s="439"/>
      <c r="ULX148" s="460"/>
      <c r="ULY148" s="435"/>
      <c r="ULZ148" s="434"/>
      <c r="UMA148" s="437"/>
      <c r="UMB148" s="438"/>
      <c r="UMC148" s="439"/>
      <c r="UMD148" s="460"/>
      <c r="UME148" s="435"/>
      <c r="UMF148" s="434"/>
      <c r="UMG148" s="437"/>
      <c r="UMH148" s="438"/>
      <c r="UMI148" s="439"/>
      <c r="UMJ148" s="460"/>
      <c r="UMK148" s="435"/>
      <c r="UML148" s="434"/>
      <c r="UMM148" s="437"/>
      <c r="UMN148" s="438"/>
      <c r="UMO148" s="439"/>
      <c r="UMP148" s="460"/>
      <c r="UMQ148" s="435"/>
      <c r="UMR148" s="434"/>
      <c r="UMS148" s="437"/>
      <c r="UMT148" s="438"/>
      <c r="UMU148" s="439"/>
      <c r="UMV148" s="460"/>
      <c r="UMW148" s="435"/>
      <c r="UMX148" s="434"/>
      <c r="UMY148" s="437"/>
      <c r="UMZ148" s="438"/>
      <c r="UNA148" s="439"/>
      <c r="UNB148" s="460"/>
      <c r="UNC148" s="435"/>
      <c r="UND148" s="434"/>
      <c r="UNE148" s="437"/>
      <c r="UNF148" s="438"/>
      <c r="UNG148" s="439"/>
      <c r="UNH148" s="460"/>
      <c r="UNI148" s="435"/>
      <c r="UNJ148" s="434"/>
      <c r="UNK148" s="437"/>
      <c r="UNL148" s="438"/>
      <c r="UNM148" s="439"/>
      <c r="UNN148" s="460"/>
      <c r="UNO148" s="435"/>
      <c r="UNP148" s="434"/>
      <c r="UNQ148" s="437"/>
      <c r="UNR148" s="438"/>
      <c r="UNS148" s="439"/>
      <c r="UNT148" s="460"/>
      <c r="UNU148" s="435"/>
      <c r="UNV148" s="434"/>
      <c r="UNW148" s="437"/>
      <c r="UNX148" s="438"/>
      <c r="UNY148" s="439"/>
      <c r="UNZ148" s="460"/>
      <c r="UOA148" s="435"/>
      <c r="UOB148" s="434"/>
      <c r="UOC148" s="437"/>
      <c r="UOD148" s="438"/>
      <c r="UOE148" s="439"/>
      <c r="UOF148" s="460"/>
      <c r="UOG148" s="435"/>
      <c r="UOH148" s="434"/>
      <c r="UOI148" s="437"/>
      <c r="UOJ148" s="438"/>
      <c r="UOK148" s="439"/>
      <c r="UOL148" s="460"/>
      <c r="UOM148" s="435"/>
      <c r="UON148" s="434"/>
      <c r="UOO148" s="437"/>
      <c r="UOP148" s="438"/>
      <c r="UOQ148" s="439"/>
      <c r="UOR148" s="460"/>
      <c r="UOS148" s="435"/>
      <c r="UOT148" s="434"/>
      <c r="UOU148" s="437"/>
      <c r="UOV148" s="438"/>
      <c r="UOW148" s="439"/>
      <c r="UOX148" s="460"/>
      <c r="UOY148" s="435"/>
      <c r="UOZ148" s="434"/>
      <c r="UPA148" s="437"/>
      <c r="UPB148" s="438"/>
      <c r="UPC148" s="439"/>
      <c r="UPD148" s="460"/>
      <c r="UPE148" s="435"/>
      <c r="UPF148" s="434"/>
      <c r="UPG148" s="437"/>
      <c r="UPH148" s="438"/>
      <c r="UPI148" s="439"/>
      <c r="UPJ148" s="460"/>
      <c r="UPK148" s="435"/>
      <c r="UPL148" s="434"/>
      <c r="UPM148" s="437"/>
      <c r="UPN148" s="438"/>
      <c r="UPO148" s="439"/>
      <c r="UPP148" s="460"/>
      <c r="UPQ148" s="435"/>
      <c r="UPR148" s="434"/>
      <c r="UPS148" s="437"/>
      <c r="UPT148" s="438"/>
      <c r="UPU148" s="439"/>
      <c r="UPV148" s="460"/>
      <c r="UPW148" s="435"/>
      <c r="UPX148" s="434"/>
      <c r="UPY148" s="437"/>
      <c r="UPZ148" s="438"/>
      <c r="UQA148" s="439"/>
      <c r="UQB148" s="460"/>
      <c r="UQC148" s="435"/>
      <c r="UQD148" s="434"/>
      <c r="UQE148" s="437"/>
      <c r="UQF148" s="438"/>
      <c r="UQG148" s="439"/>
      <c r="UQH148" s="460"/>
      <c r="UQI148" s="435"/>
      <c r="UQJ148" s="434"/>
      <c r="UQK148" s="437"/>
      <c r="UQL148" s="438"/>
      <c r="UQM148" s="439"/>
      <c r="UQN148" s="460"/>
      <c r="UQO148" s="435"/>
      <c r="UQP148" s="434"/>
      <c r="UQQ148" s="437"/>
      <c r="UQR148" s="438"/>
      <c r="UQS148" s="439"/>
      <c r="UQT148" s="460"/>
      <c r="UQU148" s="435"/>
      <c r="UQV148" s="434"/>
      <c r="UQW148" s="437"/>
      <c r="UQX148" s="438"/>
      <c r="UQY148" s="439"/>
      <c r="UQZ148" s="460"/>
      <c r="URA148" s="435"/>
      <c r="URB148" s="434"/>
      <c r="URC148" s="437"/>
      <c r="URD148" s="438"/>
      <c r="URE148" s="439"/>
      <c r="URF148" s="460"/>
      <c r="URG148" s="435"/>
      <c r="URH148" s="434"/>
      <c r="URI148" s="437"/>
      <c r="URJ148" s="438"/>
      <c r="URK148" s="439"/>
      <c r="URL148" s="460"/>
      <c r="URM148" s="435"/>
      <c r="URN148" s="434"/>
      <c r="URO148" s="437"/>
      <c r="URP148" s="438"/>
      <c r="URQ148" s="439"/>
      <c r="URR148" s="460"/>
      <c r="URS148" s="435"/>
      <c r="URT148" s="434"/>
      <c r="URU148" s="437"/>
      <c r="URV148" s="438"/>
      <c r="URW148" s="439"/>
      <c r="URX148" s="460"/>
      <c r="URY148" s="435"/>
      <c r="URZ148" s="434"/>
      <c r="USA148" s="437"/>
      <c r="USB148" s="438"/>
      <c r="USC148" s="439"/>
      <c r="USD148" s="460"/>
      <c r="USE148" s="435"/>
      <c r="USF148" s="434"/>
      <c r="USG148" s="437"/>
      <c r="USH148" s="438"/>
      <c r="USI148" s="439"/>
      <c r="USJ148" s="460"/>
      <c r="USK148" s="435"/>
      <c r="USL148" s="434"/>
      <c r="USM148" s="437"/>
      <c r="USN148" s="438"/>
      <c r="USO148" s="439"/>
      <c r="USP148" s="460"/>
      <c r="USQ148" s="435"/>
      <c r="USR148" s="434"/>
      <c r="USS148" s="437"/>
      <c r="UST148" s="438"/>
      <c r="USU148" s="439"/>
      <c r="USV148" s="460"/>
      <c r="USW148" s="435"/>
      <c r="USX148" s="434"/>
      <c r="USY148" s="437"/>
      <c r="USZ148" s="438"/>
      <c r="UTA148" s="439"/>
      <c r="UTB148" s="460"/>
      <c r="UTC148" s="435"/>
      <c r="UTD148" s="434"/>
      <c r="UTE148" s="437"/>
      <c r="UTF148" s="438"/>
      <c r="UTG148" s="439"/>
      <c r="UTH148" s="460"/>
      <c r="UTI148" s="435"/>
      <c r="UTJ148" s="434"/>
      <c r="UTK148" s="437"/>
      <c r="UTL148" s="438"/>
      <c r="UTM148" s="439"/>
      <c r="UTN148" s="460"/>
      <c r="UTO148" s="435"/>
      <c r="UTP148" s="434"/>
      <c r="UTQ148" s="437"/>
      <c r="UTR148" s="438"/>
      <c r="UTS148" s="439"/>
      <c r="UTT148" s="460"/>
      <c r="UTU148" s="435"/>
      <c r="UTV148" s="434"/>
      <c r="UTW148" s="437"/>
      <c r="UTX148" s="438"/>
      <c r="UTY148" s="439"/>
      <c r="UTZ148" s="460"/>
      <c r="UUA148" s="435"/>
      <c r="UUB148" s="434"/>
      <c r="UUC148" s="437"/>
      <c r="UUD148" s="438"/>
      <c r="UUE148" s="439"/>
      <c r="UUF148" s="460"/>
      <c r="UUG148" s="435"/>
      <c r="UUH148" s="434"/>
      <c r="UUI148" s="437"/>
      <c r="UUJ148" s="438"/>
      <c r="UUK148" s="439"/>
      <c r="UUL148" s="460"/>
      <c r="UUM148" s="435"/>
      <c r="UUN148" s="434"/>
      <c r="UUO148" s="437"/>
      <c r="UUP148" s="438"/>
      <c r="UUQ148" s="439"/>
      <c r="UUR148" s="460"/>
      <c r="UUS148" s="435"/>
      <c r="UUT148" s="434"/>
      <c r="UUU148" s="437"/>
      <c r="UUV148" s="438"/>
      <c r="UUW148" s="439"/>
      <c r="UUX148" s="460"/>
      <c r="UUY148" s="435"/>
      <c r="UUZ148" s="434"/>
      <c r="UVA148" s="437"/>
      <c r="UVB148" s="438"/>
      <c r="UVC148" s="439"/>
      <c r="UVD148" s="460"/>
      <c r="UVE148" s="435"/>
      <c r="UVF148" s="434"/>
      <c r="UVG148" s="437"/>
      <c r="UVH148" s="438"/>
      <c r="UVI148" s="439"/>
      <c r="UVJ148" s="460"/>
      <c r="UVK148" s="435"/>
      <c r="UVL148" s="434"/>
      <c r="UVM148" s="437"/>
      <c r="UVN148" s="438"/>
      <c r="UVO148" s="439"/>
      <c r="UVP148" s="460"/>
      <c r="UVQ148" s="435"/>
      <c r="UVR148" s="434"/>
      <c r="UVS148" s="437"/>
      <c r="UVT148" s="438"/>
      <c r="UVU148" s="439"/>
      <c r="UVV148" s="460"/>
      <c r="UVW148" s="435"/>
      <c r="UVX148" s="434"/>
      <c r="UVY148" s="437"/>
      <c r="UVZ148" s="438"/>
      <c r="UWA148" s="439"/>
      <c r="UWB148" s="460"/>
      <c r="UWC148" s="435"/>
      <c r="UWD148" s="434"/>
      <c r="UWE148" s="437"/>
      <c r="UWF148" s="438"/>
      <c r="UWG148" s="439"/>
      <c r="UWH148" s="460"/>
      <c r="UWI148" s="435"/>
      <c r="UWJ148" s="434"/>
      <c r="UWK148" s="437"/>
      <c r="UWL148" s="438"/>
      <c r="UWM148" s="439"/>
      <c r="UWN148" s="460"/>
      <c r="UWO148" s="435"/>
      <c r="UWP148" s="434"/>
      <c r="UWQ148" s="437"/>
      <c r="UWR148" s="438"/>
      <c r="UWS148" s="439"/>
      <c r="UWT148" s="460"/>
      <c r="UWU148" s="435"/>
      <c r="UWV148" s="434"/>
      <c r="UWW148" s="437"/>
      <c r="UWX148" s="438"/>
      <c r="UWY148" s="439"/>
      <c r="UWZ148" s="460"/>
      <c r="UXA148" s="435"/>
      <c r="UXB148" s="434"/>
      <c r="UXC148" s="437"/>
      <c r="UXD148" s="438"/>
      <c r="UXE148" s="439"/>
      <c r="UXF148" s="460"/>
      <c r="UXG148" s="435"/>
      <c r="UXH148" s="434"/>
      <c r="UXI148" s="437"/>
      <c r="UXJ148" s="438"/>
      <c r="UXK148" s="439"/>
      <c r="UXL148" s="460"/>
      <c r="UXM148" s="435"/>
      <c r="UXN148" s="434"/>
      <c r="UXO148" s="437"/>
      <c r="UXP148" s="438"/>
      <c r="UXQ148" s="439"/>
      <c r="UXR148" s="460"/>
      <c r="UXS148" s="435"/>
      <c r="UXT148" s="434"/>
      <c r="UXU148" s="437"/>
      <c r="UXV148" s="438"/>
      <c r="UXW148" s="439"/>
      <c r="UXX148" s="460"/>
      <c r="UXY148" s="435"/>
      <c r="UXZ148" s="434"/>
      <c r="UYA148" s="437"/>
      <c r="UYB148" s="438"/>
      <c r="UYC148" s="439"/>
      <c r="UYD148" s="460"/>
      <c r="UYE148" s="435"/>
      <c r="UYF148" s="434"/>
      <c r="UYG148" s="437"/>
      <c r="UYH148" s="438"/>
      <c r="UYI148" s="439"/>
      <c r="UYJ148" s="460"/>
      <c r="UYK148" s="435"/>
      <c r="UYL148" s="434"/>
      <c r="UYM148" s="437"/>
      <c r="UYN148" s="438"/>
      <c r="UYO148" s="439"/>
      <c r="UYP148" s="460"/>
      <c r="UYQ148" s="435"/>
      <c r="UYR148" s="434"/>
      <c r="UYS148" s="437"/>
      <c r="UYT148" s="438"/>
      <c r="UYU148" s="439"/>
      <c r="UYV148" s="460"/>
      <c r="UYW148" s="435"/>
      <c r="UYX148" s="434"/>
      <c r="UYY148" s="437"/>
      <c r="UYZ148" s="438"/>
      <c r="UZA148" s="439"/>
      <c r="UZB148" s="460"/>
      <c r="UZC148" s="435"/>
      <c r="UZD148" s="434"/>
      <c r="UZE148" s="437"/>
      <c r="UZF148" s="438"/>
      <c r="UZG148" s="439"/>
      <c r="UZH148" s="460"/>
      <c r="UZI148" s="435"/>
      <c r="UZJ148" s="434"/>
      <c r="UZK148" s="437"/>
      <c r="UZL148" s="438"/>
      <c r="UZM148" s="439"/>
      <c r="UZN148" s="460"/>
      <c r="UZO148" s="435"/>
      <c r="UZP148" s="434"/>
      <c r="UZQ148" s="437"/>
      <c r="UZR148" s="438"/>
      <c r="UZS148" s="439"/>
      <c r="UZT148" s="460"/>
      <c r="UZU148" s="435"/>
      <c r="UZV148" s="434"/>
      <c r="UZW148" s="437"/>
      <c r="UZX148" s="438"/>
      <c r="UZY148" s="439"/>
      <c r="UZZ148" s="460"/>
      <c r="VAA148" s="435"/>
      <c r="VAB148" s="434"/>
      <c r="VAC148" s="437"/>
      <c r="VAD148" s="438"/>
      <c r="VAE148" s="439"/>
      <c r="VAF148" s="460"/>
      <c r="VAG148" s="435"/>
      <c r="VAH148" s="434"/>
      <c r="VAI148" s="437"/>
      <c r="VAJ148" s="438"/>
      <c r="VAK148" s="439"/>
      <c r="VAL148" s="460"/>
      <c r="VAM148" s="435"/>
      <c r="VAN148" s="434"/>
      <c r="VAO148" s="437"/>
      <c r="VAP148" s="438"/>
      <c r="VAQ148" s="439"/>
      <c r="VAR148" s="460"/>
      <c r="VAS148" s="435"/>
      <c r="VAT148" s="434"/>
      <c r="VAU148" s="437"/>
      <c r="VAV148" s="438"/>
      <c r="VAW148" s="439"/>
      <c r="VAX148" s="460"/>
      <c r="VAY148" s="435"/>
      <c r="VAZ148" s="434"/>
      <c r="VBA148" s="437"/>
      <c r="VBB148" s="438"/>
      <c r="VBC148" s="439"/>
      <c r="VBD148" s="460"/>
      <c r="VBE148" s="435"/>
      <c r="VBF148" s="434"/>
      <c r="VBG148" s="437"/>
      <c r="VBH148" s="438"/>
      <c r="VBI148" s="439"/>
      <c r="VBJ148" s="460"/>
      <c r="VBK148" s="435"/>
      <c r="VBL148" s="434"/>
      <c r="VBM148" s="437"/>
      <c r="VBN148" s="438"/>
      <c r="VBO148" s="439"/>
      <c r="VBP148" s="460"/>
      <c r="VBQ148" s="435"/>
      <c r="VBR148" s="434"/>
      <c r="VBS148" s="437"/>
      <c r="VBT148" s="438"/>
      <c r="VBU148" s="439"/>
      <c r="VBV148" s="460"/>
      <c r="VBW148" s="435"/>
      <c r="VBX148" s="434"/>
      <c r="VBY148" s="437"/>
      <c r="VBZ148" s="438"/>
      <c r="VCA148" s="439"/>
      <c r="VCB148" s="460"/>
      <c r="VCC148" s="435"/>
      <c r="VCD148" s="434"/>
      <c r="VCE148" s="437"/>
      <c r="VCF148" s="438"/>
      <c r="VCG148" s="439"/>
      <c r="VCH148" s="460"/>
      <c r="VCI148" s="435"/>
      <c r="VCJ148" s="434"/>
      <c r="VCK148" s="437"/>
      <c r="VCL148" s="438"/>
      <c r="VCM148" s="439"/>
      <c r="VCN148" s="460"/>
      <c r="VCO148" s="435"/>
      <c r="VCP148" s="434"/>
      <c r="VCQ148" s="437"/>
      <c r="VCR148" s="438"/>
      <c r="VCS148" s="439"/>
      <c r="VCT148" s="460"/>
      <c r="VCU148" s="435"/>
      <c r="VCV148" s="434"/>
      <c r="VCW148" s="437"/>
      <c r="VCX148" s="438"/>
      <c r="VCY148" s="439"/>
      <c r="VCZ148" s="460"/>
      <c r="VDA148" s="435"/>
      <c r="VDB148" s="434"/>
      <c r="VDC148" s="437"/>
      <c r="VDD148" s="438"/>
      <c r="VDE148" s="439"/>
      <c r="VDF148" s="460"/>
      <c r="VDG148" s="435"/>
      <c r="VDH148" s="434"/>
      <c r="VDI148" s="437"/>
      <c r="VDJ148" s="438"/>
      <c r="VDK148" s="439"/>
      <c r="VDL148" s="460"/>
      <c r="VDM148" s="435"/>
      <c r="VDN148" s="434"/>
      <c r="VDO148" s="437"/>
      <c r="VDP148" s="438"/>
      <c r="VDQ148" s="439"/>
      <c r="VDR148" s="460"/>
      <c r="VDS148" s="435"/>
      <c r="VDT148" s="434"/>
      <c r="VDU148" s="437"/>
      <c r="VDV148" s="438"/>
      <c r="VDW148" s="439"/>
      <c r="VDX148" s="460"/>
      <c r="VDY148" s="435"/>
      <c r="VDZ148" s="434"/>
      <c r="VEA148" s="437"/>
      <c r="VEB148" s="438"/>
      <c r="VEC148" s="439"/>
      <c r="VED148" s="460"/>
      <c r="VEE148" s="435"/>
      <c r="VEF148" s="434"/>
      <c r="VEG148" s="437"/>
      <c r="VEH148" s="438"/>
      <c r="VEI148" s="439"/>
      <c r="VEJ148" s="460"/>
      <c r="VEK148" s="435"/>
      <c r="VEL148" s="434"/>
      <c r="VEM148" s="437"/>
      <c r="VEN148" s="438"/>
      <c r="VEO148" s="439"/>
      <c r="VEP148" s="460"/>
      <c r="VEQ148" s="435"/>
      <c r="VER148" s="434"/>
      <c r="VES148" s="437"/>
      <c r="VET148" s="438"/>
      <c r="VEU148" s="439"/>
      <c r="VEV148" s="460"/>
      <c r="VEW148" s="435"/>
      <c r="VEX148" s="434"/>
      <c r="VEY148" s="437"/>
      <c r="VEZ148" s="438"/>
      <c r="VFA148" s="439"/>
      <c r="VFB148" s="460"/>
      <c r="VFC148" s="435"/>
      <c r="VFD148" s="434"/>
      <c r="VFE148" s="437"/>
      <c r="VFF148" s="438"/>
      <c r="VFG148" s="439"/>
      <c r="VFH148" s="460"/>
      <c r="VFI148" s="435"/>
      <c r="VFJ148" s="434"/>
      <c r="VFK148" s="437"/>
      <c r="VFL148" s="438"/>
      <c r="VFM148" s="439"/>
      <c r="VFN148" s="460"/>
      <c r="VFO148" s="435"/>
      <c r="VFP148" s="434"/>
      <c r="VFQ148" s="437"/>
      <c r="VFR148" s="438"/>
      <c r="VFS148" s="439"/>
      <c r="VFT148" s="460"/>
      <c r="VFU148" s="435"/>
      <c r="VFV148" s="434"/>
      <c r="VFW148" s="437"/>
      <c r="VFX148" s="438"/>
      <c r="VFY148" s="439"/>
      <c r="VFZ148" s="460"/>
      <c r="VGA148" s="435"/>
      <c r="VGB148" s="434"/>
      <c r="VGC148" s="437"/>
      <c r="VGD148" s="438"/>
      <c r="VGE148" s="439"/>
      <c r="VGF148" s="460"/>
      <c r="VGG148" s="435"/>
      <c r="VGH148" s="434"/>
      <c r="VGI148" s="437"/>
      <c r="VGJ148" s="438"/>
      <c r="VGK148" s="439"/>
      <c r="VGL148" s="460"/>
      <c r="VGM148" s="435"/>
      <c r="VGN148" s="434"/>
      <c r="VGO148" s="437"/>
      <c r="VGP148" s="438"/>
      <c r="VGQ148" s="439"/>
      <c r="VGR148" s="460"/>
      <c r="VGS148" s="435"/>
      <c r="VGT148" s="434"/>
      <c r="VGU148" s="437"/>
      <c r="VGV148" s="438"/>
      <c r="VGW148" s="439"/>
      <c r="VGX148" s="460"/>
      <c r="VGY148" s="435"/>
      <c r="VGZ148" s="434"/>
      <c r="VHA148" s="437"/>
      <c r="VHB148" s="438"/>
      <c r="VHC148" s="439"/>
      <c r="VHD148" s="460"/>
      <c r="VHE148" s="435"/>
      <c r="VHF148" s="434"/>
      <c r="VHG148" s="437"/>
      <c r="VHH148" s="438"/>
      <c r="VHI148" s="439"/>
      <c r="VHJ148" s="460"/>
      <c r="VHK148" s="435"/>
      <c r="VHL148" s="434"/>
      <c r="VHM148" s="437"/>
      <c r="VHN148" s="438"/>
      <c r="VHO148" s="439"/>
      <c r="VHP148" s="460"/>
      <c r="VHQ148" s="435"/>
      <c r="VHR148" s="434"/>
      <c r="VHS148" s="437"/>
      <c r="VHT148" s="438"/>
      <c r="VHU148" s="439"/>
      <c r="VHV148" s="460"/>
      <c r="VHW148" s="435"/>
      <c r="VHX148" s="434"/>
      <c r="VHY148" s="437"/>
      <c r="VHZ148" s="438"/>
      <c r="VIA148" s="439"/>
      <c r="VIB148" s="460"/>
      <c r="VIC148" s="435"/>
      <c r="VID148" s="434"/>
      <c r="VIE148" s="437"/>
      <c r="VIF148" s="438"/>
      <c r="VIG148" s="439"/>
      <c r="VIH148" s="460"/>
      <c r="VII148" s="435"/>
      <c r="VIJ148" s="434"/>
      <c r="VIK148" s="437"/>
      <c r="VIL148" s="438"/>
      <c r="VIM148" s="439"/>
      <c r="VIN148" s="460"/>
      <c r="VIO148" s="435"/>
      <c r="VIP148" s="434"/>
      <c r="VIQ148" s="437"/>
      <c r="VIR148" s="438"/>
      <c r="VIS148" s="439"/>
      <c r="VIT148" s="460"/>
      <c r="VIU148" s="435"/>
      <c r="VIV148" s="434"/>
      <c r="VIW148" s="437"/>
      <c r="VIX148" s="438"/>
      <c r="VIY148" s="439"/>
      <c r="VIZ148" s="460"/>
      <c r="VJA148" s="435"/>
      <c r="VJB148" s="434"/>
      <c r="VJC148" s="437"/>
      <c r="VJD148" s="438"/>
      <c r="VJE148" s="439"/>
      <c r="VJF148" s="460"/>
      <c r="VJG148" s="435"/>
      <c r="VJH148" s="434"/>
      <c r="VJI148" s="437"/>
      <c r="VJJ148" s="438"/>
      <c r="VJK148" s="439"/>
      <c r="VJL148" s="460"/>
      <c r="VJM148" s="435"/>
      <c r="VJN148" s="434"/>
      <c r="VJO148" s="437"/>
      <c r="VJP148" s="438"/>
      <c r="VJQ148" s="439"/>
      <c r="VJR148" s="460"/>
      <c r="VJS148" s="435"/>
      <c r="VJT148" s="434"/>
      <c r="VJU148" s="437"/>
      <c r="VJV148" s="438"/>
      <c r="VJW148" s="439"/>
      <c r="VJX148" s="460"/>
      <c r="VJY148" s="435"/>
      <c r="VJZ148" s="434"/>
      <c r="VKA148" s="437"/>
      <c r="VKB148" s="438"/>
      <c r="VKC148" s="439"/>
      <c r="VKD148" s="460"/>
      <c r="VKE148" s="435"/>
      <c r="VKF148" s="434"/>
      <c r="VKG148" s="437"/>
      <c r="VKH148" s="438"/>
      <c r="VKI148" s="439"/>
      <c r="VKJ148" s="460"/>
      <c r="VKK148" s="435"/>
      <c r="VKL148" s="434"/>
      <c r="VKM148" s="437"/>
      <c r="VKN148" s="438"/>
      <c r="VKO148" s="439"/>
      <c r="VKP148" s="460"/>
      <c r="VKQ148" s="435"/>
      <c r="VKR148" s="434"/>
      <c r="VKS148" s="437"/>
      <c r="VKT148" s="438"/>
      <c r="VKU148" s="439"/>
      <c r="VKV148" s="460"/>
      <c r="VKW148" s="435"/>
      <c r="VKX148" s="434"/>
      <c r="VKY148" s="437"/>
      <c r="VKZ148" s="438"/>
      <c r="VLA148" s="439"/>
      <c r="VLB148" s="460"/>
      <c r="VLC148" s="435"/>
      <c r="VLD148" s="434"/>
      <c r="VLE148" s="437"/>
      <c r="VLF148" s="438"/>
      <c r="VLG148" s="439"/>
      <c r="VLH148" s="460"/>
      <c r="VLI148" s="435"/>
      <c r="VLJ148" s="434"/>
      <c r="VLK148" s="437"/>
      <c r="VLL148" s="438"/>
      <c r="VLM148" s="439"/>
      <c r="VLN148" s="460"/>
      <c r="VLO148" s="435"/>
      <c r="VLP148" s="434"/>
      <c r="VLQ148" s="437"/>
      <c r="VLR148" s="438"/>
      <c r="VLS148" s="439"/>
      <c r="VLT148" s="460"/>
      <c r="VLU148" s="435"/>
      <c r="VLV148" s="434"/>
      <c r="VLW148" s="437"/>
      <c r="VLX148" s="438"/>
      <c r="VLY148" s="439"/>
      <c r="VLZ148" s="460"/>
      <c r="VMA148" s="435"/>
      <c r="VMB148" s="434"/>
      <c r="VMC148" s="437"/>
      <c r="VMD148" s="438"/>
      <c r="VME148" s="439"/>
      <c r="VMF148" s="460"/>
      <c r="VMG148" s="435"/>
      <c r="VMH148" s="434"/>
      <c r="VMI148" s="437"/>
      <c r="VMJ148" s="438"/>
      <c r="VMK148" s="439"/>
      <c r="VML148" s="460"/>
      <c r="VMM148" s="435"/>
      <c r="VMN148" s="434"/>
      <c r="VMO148" s="437"/>
      <c r="VMP148" s="438"/>
      <c r="VMQ148" s="439"/>
      <c r="VMR148" s="460"/>
      <c r="VMS148" s="435"/>
      <c r="VMT148" s="434"/>
      <c r="VMU148" s="437"/>
      <c r="VMV148" s="438"/>
      <c r="VMW148" s="439"/>
      <c r="VMX148" s="460"/>
      <c r="VMY148" s="435"/>
      <c r="VMZ148" s="434"/>
      <c r="VNA148" s="437"/>
      <c r="VNB148" s="438"/>
      <c r="VNC148" s="439"/>
      <c r="VND148" s="460"/>
      <c r="VNE148" s="435"/>
      <c r="VNF148" s="434"/>
      <c r="VNG148" s="437"/>
      <c r="VNH148" s="438"/>
      <c r="VNI148" s="439"/>
      <c r="VNJ148" s="460"/>
      <c r="VNK148" s="435"/>
      <c r="VNL148" s="434"/>
      <c r="VNM148" s="437"/>
      <c r="VNN148" s="438"/>
      <c r="VNO148" s="439"/>
      <c r="VNP148" s="460"/>
      <c r="VNQ148" s="435"/>
      <c r="VNR148" s="434"/>
      <c r="VNS148" s="437"/>
      <c r="VNT148" s="438"/>
      <c r="VNU148" s="439"/>
      <c r="VNV148" s="460"/>
      <c r="VNW148" s="435"/>
      <c r="VNX148" s="434"/>
      <c r="VNY148" s="437"/>
      <c r="VNZ148" s="438"/>
      <c r="VOA148" s="439"/>
      <c r="VOB148" s="460"/>
      <c r="VOC148" s="435"/>
      <c r="VOD148" s="434"/>
      <c r="VOE148" s="437"/>
      <c r="VOF148" s="438"/>
      <c r="VOG148" s="439"/>
      <c r="VOH148" s="460"/>
      <c r="VOI148" s="435"/>
      <c r="VOJ148" s="434"/>
      <c r="VOK148" s="437"/>
      <c r="VOL148" s="438"/>
      <c r="VOM148" s="439"/>
      <c r="VON148" s="460"/>
      <c r="VOO148" s="435"/>
      <c r="VOP148" s="434"/>
      <c r="VOQ148" s="437"/>
      <c r="VOR148" s="438"/>
      <c r="VOS148" s="439"/>
      <c r="VOT148" s="460"/>
      <c r="VOU148" s="435"/>
      <c r="VOV148" s="434"/>
      <c r="VOW148" s="437"/>
      <c r="VOX148" s="438"/>
      <c r="VOY148" s="439"/>
      <c r="VOZ148" s="460"/>
      <c r="VPA148" s="435"/>
      <c r="VPB148" s="434"/>
      <c r="VPC148" s="437"/>
      <c r="VPD148" s="438"/>
      <c r="VPE148" s="439"/>
      <c r="VPF148" s="460"/>
      <c r="VPG148" s="435"/>
      <c r="VPH148" s="434"/>
      <c r="VPI148" s="437"/>
      <c r="VPJ148" s="438"/>
      <c r="VPK148" s="439"/>
      <c r="VPL148" s="460"/>
      <c r="VPM148" s="435"/>
      <c r="VPN148" s="434"/>
      <c r="VPO148" s="437"/>
      <c r="VPP148" s="438"/>
      <c r="VPQ148" s="439"/>
      <c r="VPR148" s="460"/>
      <c r="VPS148" s="435"/>
      <c r="VPT148" s="434"/>
      <c r="VPU148" s="437"/>
      <c r="VPV148" s="438"/>
      <c r="VPW148" s="439"/>
      <c r="VPX148" s="460"/>
      <c r="VPY148" s="435"/>
      <c r="VPZ148" s="434"/>
      <c r="VQA148" s="437"/>
      <c r="VQB148" s="438"/>
      <c r="VQC148" s="439"/>
      <c r="VQD148" s="460"/>
      <c r="VQE148" s="435"/>
      <c r="VQF148" s="434"/>
      <c r="VQG148" s="437"/>
      <c r="VQH148" s="438"/>
      <c r="VQI148" s="439"/>
      <c r="VQJ148" s="460"/>
      <c r="VQK148" s="435"/>
      <c r="VQL148" s="434"/>
      <c r="VQM148" s="437"/>
      <c r="VQN148" s="438"/>
      <c r="VQO148" s="439"/>
      <c r="VQP148" s="460"/>
      <c r="VQQ148" s="435"/>
      <c r="VQR148" s="434"/>
      <c r="VQS148" s="437"/>
      <c r="VQT148" s="438"/>
      <c r="VQU148" s="439"/>
      <c r="VQV148" s="460"/>
      <c r="VQW148" s="435"/>
      <c r="VQX148" s="434"/>
      <c r="VQY148" s="437"/>
      <c r="VQZ148" s="438"/>
      <c r="VRA148" s="439"/>
      <c r="VRB148" s="460"/>
      <c r="VRC148" s="435"/>
      <c r="VRD148" s="434"/>
      <c r="VRE148" s="437"/>
      <c r="VRF148" s="438"/>
      <c r="VRG148" s="439"/>
      <c r="VRH148" s="460"/>
      <c r="VRI148" s="435"/>
      <c r="VRJ148" s="434"/>
      <c r="VRK148" s="437"/>
      <c r="VRL148" s="438"/>
      <c r="VRM148" s="439"/>
      <c r="VRN148" s="460"/>
      <c r="VRO148" s="435"/>
      <c r="VRP148" s="434"/>
      <c r="VRQ148" s="437"/>
      <c r="VRR148" s="438"/>
      <c r="VRS148" s="439"/>
      <c r="VRT148" s="460"/>
      <c r="VRU148" s="435"/>
      <c r="VRV148" s="434"/>
      <c r="VRW148" s="437"/>
      <c r="VRX148" s="438"/>
      <c r="VRY148" s="439"/>
      <c r="VRZ148" s="460"/>
      <c r="VSA148" s="435"/>
      <c r="VSB148" s="434"/>
      <c r="VSC148" s="437"/>
      <c r="VSD148" s="438"/>
      <c r="VSE148" s="439"/>
      <c r="VSF148" s="460"/>
      <c r="VSG148" s="435"/>
      <c r="VSH148" s="434"/>
      <c r="VSI148" s="437"/>
      <c r="VSJ148" s="438"/>
      <c r="VSK148" s="439"/>
      <c r="VSL148" s="460"/>
      <c r="VSM148" s="435"/>
      <c r="VSN148" s="434"/>
      <c r="VSO148" s="437"/>
      <c r="VSP148" s="438"/>
      <c r="VSQ148" s="439"/>
      <c r="VSR148" s="460"/>
      <c r="VSS148" s="435"/>
      <c r="VST148" s="434"/>
      <c r="VSU148" s="437"/>
      <c r="VSV148" s="438"/>
      <c r="VSW148" s="439"/>
      <c r="VSX148" s="460"/>
      <c r="VSY148" s="435"/>
      <c r="VSZ148" s="434"/>
      <c r="VTA148" s="437"/>
      <c r="VTB148" s="438"/>
      <c r="VTC148" s="439"/>
      <c r="VTD148" s="460"/>
      <c r="VTE148" s="435"/>
      <c r="VTF148" s="434"/>
      <c r="VTG148" s="437"/>
      <c r="VTH148" s="438"/>
      <c r="VTI148" s="439"/>
      <c r="VTJ148" s="460"/>
      <c r="VTK148" s="435"/>
      <c r="VTL148" s="434"/>
      <c r="VTM148" s="437"/>
      <c r="VTN148" s="438"/>
      <c r="VTO148" s="439"/>
      <c r="VTP148" s="460"/>
      <c r="VTQ148" s="435"/>
      <c r="VTR148" s="434"/>
      <c r="VTS148" s="437"/>
      <c r="VTT148" s="438"/>
      <c r="VTU148" s="439"/>
      <c r="VTV148" s="460"/>
      <c r="VTW148" s="435"/>
      <c r="VTX148" s="434"/>
      <c r="VTY148" s="437"/>
      <c r="VTZ148" s="438"/>
      <c r="VUA148" s="439"/>
      <c r="VUB148" s="460"/>
      <c r="VUC148" s="435"/>
      <c r="VUD148" s="434"/>
      <c r="VUE148" s="437"/>
      <c r="VUF148" s="438"/>
      <c r="VUG148" s="439"/>
      <c r="VUH148" s="460"/>
      <c r="VUI148" s="435"/>
      <c r="VUJ148" s="434"/>
      <c r="VUK148" s="437"/>
      <c r="VUL148" s="438"/>
      <c r="VUM148" s="439"/>
      <c r="VUN148" s="460"/>
      <c r="VUO148" s="435"/>
      <c r="VUP148" s="434"/>
      <c r="VUQ148" s="437"/>
      <c r="VUR148" s="438"/>
      <c r="VUS148" s="439"/>
      <c r="VUT148" s="460"/>
      <c r="VUU148" s="435"/>
      <c r="VUV148" s="434"/>
      <c r="VUW148" s="437"/>
      <c r="VUX148" s="438"/>
      <c r="VUY148" s="439"/>
      <c r="VUZ148" s="460"/>
      <c r="VVA148" s="435"/>
      <c r="VVB148" s="434"/>
      <c r="VVC148" s="437"/>
      <c r="VVD148" s="438"/>
      <c r="VVE148" s="439"/>
      <c r="VVF148" s="460"/>
      <c r="VVG148" s="435"/>
      <c r="VVH148" s="434"/>
      <c r="VVI148" s="437"/>
      <c r="VVJ148" s="438"/>
      <c r="VVK148" s="439"/>
      <c r="VVL148" s="460"/>
      <c r="VVM148" s="435"/>
      <c r="VVN148" s="434"/>
      <c r="VVO148" s="437"/>
      <c r="VVP148" s="438"/>
      <c r="VVQ148" s="439"/>
      <c r="VVR148" s="460"/>
      <c r="VVS148" s="435"/>
      <c r="VVT148" s="434"/>
      <c r="VVU148" s="437"/>
      <c r="VVV148" s="438"/>
      <c r="VVW148" s="439"/>
      <c r="VVX148" s="460"/>
      <c r="VVY148" s="435"/>
      <c r="VVZ148" s="434"/>
      <c r="VWA148" s="437"/>
      <c r="VWB148" s="438"/>
      <c r="VWC148" s="439"/>
      <c r="VWD148" s="460"/>
      <c r="VWE148" s="435"/>
      <c r="VWF148" s="434"/>
      <c r="VWG148" s="437"/>
      <c r="VWH148" s="438"/>
      <c r="VWI148" s="439"/>
      <c r="VWJ148" s="460"/>
      <c r="VWK148" s="435"/>
      <c r="VWL148" s="434"/>
      <c r="VWM148" s="437"/>
      <c r="VWN148" s="438"/>
      <c r="VWO148" s="439"/>
      <c r="VWP148" s="460"/>
      <c r="VWQ148" s="435"/>
      <c r="VWR148" s="434"/>
      <c r="VWS148" s="437"/>
      <c r="VWT148" s="438"/>
      <c r="VWU148" s="439"/>
      <c r="VWV148" s="460"/>
      <c r="VWW148" s="435"/>
      <c r="VWX148" s="434"/>
      <c r="VWY148" s="437"/>
      <c r="VWZ148" s="438"/>
      <c r="VXA148" s="439"/>
      <c r="VXB148" s="460"/>
      <c r="VXC148" s="435"/>
      <c r="VXD148" s="434"/>
      <c r="VXE148" s="437"/>
      <c r="VXF148" s="438"/>
      <c r="VXG148" s="439"/>
      <c r="VXH148" s="460"/>
      <c r="VXI148" s="435"/>
      <c r="VXJ148" s="434"/>
      <c r="VXK148" s="437"/>
      <c r="VXL148" s="438"/>
      <c r="VXM148" s="439"/>
      <c r="VXN148" s="460"/>
      <c r="VXO148" s="435"/>
      <c r="VXP148" s="434"/>
      <c r="VXQ148" s="437"/>
      <c r="VXR148" s="438"/>
      <c r="VXS148" s="439"/>
      <c r="VXT148" s="460"/>
      <c r="VXU148" s="435"/>
      <c r="VXV148" s="434"/>
      <c r="VXW148" s="437"/>
      <c r="VXX148" s="438"/>
      <c r="VXY148" s="439"/>
      <c r="VXZ148" s="460"/>
      <c r="VYA148" s="435"/>
      <c r="VYB148" s="434"/>
      <c r="VYC148" s="437"/>
      <c r="VYD148" s="438"/>
      <c r="VYE148" s="439"/>
      <c r="VYF148" s="460"/>
      <c r="VYG148" s="435"/>
      <c r="VYH148" s="434"/>
      <c r="VYI148" s="437"/>
      <c r="VYJ148" s="438"/>
      <c r="VYK148" s="439"/>
      <c r="VYL148" s="460"/>
      <c r="VYM148" s="435"/>
      <c r="VYN148" s="434"/>
      <c r="VYO148" s="437"/>
      <c r="VYP148" s="438"/>
      <c r="VYQ148" s="439"/>
      <c r="VYR148" s="460"/>
      <c r="VYS148" s="435"/>
      <c r="VYT148" s="434"/>
      <c r="VYU148" s="437"/>
      <c r="VYV148" s="438"/>
      <c r="VYW148" s="439"/>
      <c r="VYX148" s="460"/>
      <c r="VYY148" s="435"/>
      <c r="VYZ148" s="434"/>
      <c r="VZA148" s="437"/>
      <c r="VZB148" s="438"/>
      <c r="VZC148" s="439"/>
      <c r="VZD148" s="460"/>
      <c r="VZE148" s="435"/>
      <c r="VZF148" s="434"/>
      <c r="VZG148" s="437"/>
      <c r="VZH148" s="438"/>
      <c r="VZI148" s="439"/>
      <c r="VZJ148" s="460"/>
      <c r="VZK148" s="435"/>
      <c r="VZL148" s="434"/>
      <c r="VZM148" s="437"/>
      <c r="VZN148" s="438"/>
      <c r="VZO148" s="439"/>
      <c r="VZP148" s="460"/>
      <c r="VZQ148" s="435"/>
      <c r="VZR148" s="434"/>
      <c r="VZS148" s="437"/>
      <c r="VZT148" s="438"/>
      <c r="VZU148" s="439"/>
      <c r="VZV148" s="460"/>
      <c r="VZW148" s="435"/>
      <c r="VZX148" s="434"/>
      <c r="VZY148" s="437"/>
      <c r="VZZ148" s="438"/>
      <c r="WAA148" s="439"/>
      <c r="WAB148" s="460"/>
      <c r="WAC148" s="435"/>
      <c r="WAD148" s="434"/>
      <c r="WAE148" s="437"/>
      <c r="WAF148" s="438"/>
      <c r="WAG148" s="439"/>
      <c r="WAH148" s="460"/>
      <c r="WAI148" s="435"/>
      <c r="WAJ148" s="434"/>
      <c r="WAK148" s="437"/>
      <c r="WAL148" s="438"/>
      <c r="WAM148" s="439"/>
      <c r="WAN148" s="460"/>
      <c r="WAO148" s="435"/>
      <c r="WAP148" s="434"/>
      <c r="WAQ148" s="437"/>
      <c r="WAR148" s="438"/>
      <c r="WAS148" s="439"/>
      <c r="WAT148" s="460"/>
      <c r="WAU148" s="435"/>
      <c r="WAV148" s="434"/>
      <c r="WAW148" s="437"/>
      <c r="WAX148" s="438"/>
      <c r="WAY148" s="439"/>
      <c r="WAZ148" s="460"/>
      <c r="WBA148" s="435"/>
      <c r="WBB148" s="434"/>
      <c r="WBC148" s="437"/>
      <c r="WBD148" s="438"/>
      <c r="WBE148" s="439"/>
      <c r="WBF148" s="460"/>
      <c r="WBG148" s="435"/>
      <c r="WBH148" s="434"/>
      <c r="WBI148" s="437"/>
      <c r="WBJ148" s="438"/>
      <c r="WBK148" s="439"/>
      <c r="WBL148" s="460"/>
      <c r="WBM148" s="435"/>
      <c r="WBN148" s="434"/>
      <c r="WBO148" s="437"/>
      <c r="WBP148" s="438"/>
      <c r="WBQ148" s="439"/>
      <c r="WBR148" s="460"/>
      <c r="WBS148" s="435"/>
      <c r="WBT148" s="434"/>
      <c r="WBU148" s="437"/>
      <c r="WBV148" s="438"/>
      <c r="WBW148" s="439"/>
      <c r="WBX148" s="460"/>
      <c r="WBY148" s="435"/>
      <c r="WBZ148" s="434"/>
      <c r="WCA148" s="437"/>
      <c r="WCB148" s="438"/>
      <c r="WCC148" s="439"/>
      <c r="WCD148" s="460"/>
      <c r="WCE148" s="435"/>
      <c r="WCF148" s="434"/>
      <c r="WCG148" s="437"/>
      <c r="WCH148" s="438"/>
      <c r="WCI148" s="439"/>
      <c r="WCJ148" s="460"/>
      <c r="WCK148" s="435"/>
      <c r="WCL148" s="434"/>
      <c r="WCM148" s="437"/>
      <c r="WCN148" s="438"/>
      <c r="WCO148" s="439"/>
      <c r="WCP148" s="460"/>
      <c r="WCQ148" s="435"/>
      <c r="WCR148" s="434"/>
      <c r="WCS148" s="437"/>
      <c r="WCT148" s="438"/>
      <c r="WCU148" s="439"/>
      <c r="WCV148" s="460"/>
      <c r="WCW148" s="435"/>
      <c r="WCX148" s="434"/>
      <c r="WCY148" s="437"/>
      <c r="WCZ148" s="438"/>
      <c r="WDA148" s="439"/>
      <c r="WDB148" s="460"/>
      <c r="WDC148" s="435"/>
      <c r="WDD148" s="434"/>
      <c r="WDE148" s="437"/>
      <c r="WDF148" s="438"/>
      <c r="WDG148" s="439"/>
      <c r="WDH148" s="460"/>
      <c r="WDI148" s="435"/>
      <c r="WDJ148" s="434"/>
      <c r="WDK148" s="437"/>
      <c r="WDL148" s="438"/>
      <c r="WDM148" s="439"/>
      <c r="WDN148" s="460"/>
      <c r="WDO148" s="435"/>
      <c r="WDP148" s="434"/>
      <c r="WDQ148" s="437"/>
      <c r="WDR148" s="438"/>
      <c r="WDS148" s="439"/>
      <c r="WDT148" s="460"/>
      <c r="WDU148" s="435"/>
      <c r="WDV148" s="434"/>
      <c r="WDW148" s="437"/>
      <c r="WDX148" s="438"/>
      <c r="WDY148" s="439"/>
      <c r="WDZ148" s="460"/>
      <c r="WEA148" s="435"/>
      <c r="WEB148" s="434"/>
      <c r="WEC148" s="437"/>
      <c r="WED148" s="438"/>
      <c r="WEE148" s="439"/>
      <c r="WEF148" s="460"/>
      <c r="WEG148" s="435"/>
      <c r="WEH148" s="434"/>
      <c r="WEI148" s="437"/>
      <c r="WEJ148" s="438"/>
      <c r="WEK148" s="439"/>
      <c r="WEL148" s="460"/>
      <c r="WEM148" s="435"/>
      <c r="WEN148" s="434"/>
      <c r="WEO148" s="437"/>
      <c r="WEP148" s="438"/>
      <c r="WEQ148" s="439"/>
      <c r="WER148" s="460"/>
      <c r="WES148" s="435"/>
      <c r="WET148" s="434"/>
      <c r="WEU148" s="437"/>
      <c r="WEV148" s="438"/>
      <c r="WEW148" s="439"/>
      <c r="WEX148" s="460"/>
      <c r="WEY148" s="435"/>
      <c r="WEZ148" s="434"/>
      <c r="WFA148" s="437"/>
      <c r="WFB148" s="438"/>
      <c r="WFC148" s="439"/>
      <c r="WFD148" s="460"/>
      <c r="WFE148" s="435"/>
      <c r="WFF148" s="434"/>
      <c r="WFG148" s="437"/>
      <c r="WFH148" s="438"/>
      <c r="WFI148" s="439"/>
      <c r="WFJ148" s="460"/>
      <c r="WFK148" s="435"/>
      <c r="WFL148" s="434"/>
      <c r="WFM148" s="437"/>
      <c r="WFN148" s="438"/>
      <c r="WFO148" s="439"/>
      <c r="WFP148" s="460"/>
      <c r="WFQ148" s="435"/>
      <c r="WFR148" s="434"/>
      <c r="WFS148" s="437"/>
      <c r="WFT148" s="438"/>
      <c r="WFU148" s="439"/>
      <c r="WFV148" s="460"/>
      <c r="WFW148" s="435"/>
      <c r="WFX148" s="434"/>
      <c r="WFY148" s="437"/>
      <c r="WFZ148" s="438"/>
      <c r="WGA148" s="439"/>
      <c r="WGB148" s="460"/>
      <c r="WGC148" s="435"/>
      <c r="WGD148" s="434"/>
      <c r="WGE148" s="437"/>
      <c r="WGF148" s="438"/>
      <c r="WGG148" s="439"/>
      <c r="WGH148" s="460"/>
      <c r="WGI148" s="435"/>
      <c r="WGJ148" s="434"/>
      <c r="WGK148" s="437"/>
      <c r="WGL148" s="438"/>
      <c r="WGM148" s="439"/>
      <c r="WGN148" s="460"/>
      <c r="WGO148" s="435"/>
      <c r="WGP148" s="434"/>
      <c r="WGQ148" s="437"/>
      <c r="WGR148" s="438"/>
      <c r="WGS148" s="439"/>
      <c r="WGT148" s="460"/>
      <c r="WGU148" s="435"/>
      <c r="WGV148" s="434"/>
      <c r="WGW148" s="437"/>
      <c r="WGX148" s="438"/>
      <c r="WGY148" s="439"/>
      <c r="WGZ148" s="460"/>
      <c r="WHA148" s="435"/>
      <c r="WHB148" s="434"/>
      <c r="WHC148" s="437"/>
      <c r="WHD148" s="438"/>
      <c r="WHE148" s="439"/>
      <c r="WHF148" s="460"/>
      <c r="WHG148" s="435"/>
      <c r="WHH148" s="434"/>
      <c r="WHI148" s="437"/>
      <c r="WHJ148" s="438"/>
      <c r="WHK148" s="439"/>
      <c r="WHL148" s="460"/>
      <c r="WHM148" s="435"/>
      <c r="WHN148" s="434"/>
      <c r="WHO148" s="437"/>
      <c r="WHP148" s="438"/>
      <c r="WHQ148" s="439"/>
      <c r="WHR148" s="460"/>
      <c r="WHS148" s="435"/>
      <c r="WHT148" s="434"/>
      <c r="WHU148" s="437"/>
      <c r="WHV148" s="438"/>
      <c r="WHW148" s="439"/>
      <c r="WHX148" s="460"/>
      <c r="WHY148" s="435"/>
      <c r="WHZ148" s="434"/>
      <c r="WIA148" s="437"/>
      <c r="WIB148" s="438"/>
      <c r="WIC148" s="439"/>
      <c r="WID148" s="460"/>
      <c r="WIE148" s="435"/>
      <c r="WIF148" s="434"/>
      <c r="WIG148" s="437"/>
      <c r="WIH148" s="438"/>
      <c r="WII148" s="439"/>
      <c r="WIJ148" s="460"/>
      <c r="WIK148" s="435"/>
      <c r="WIL148" s="434"/>
      <c r="WIM148" s="437"/>
      <c r="WIN148" s="438"/>
      <c r="WIO148" s="439"/>
      <c r="WIP148" s="460"/>
      <c r="WIQ148" s="435"/>
      <c r="WIR148" s="434"/>
      <c r="WIS148" s="437"/>
      <c r="WIT148" s="438"/>
      <c r="WIU148" s="439"/>
      <c r="WIV148" s="460"/>
      <c r="WIW148" s="435"/>
      <c r="WIX148" s="434"/>
      <c r="WIY148" s="437"/>
      <c r="WIZ148" s="438"/>
      <c r="WJA148" s="439"/>
      <c r="WJB148" s="460"/>
      <c r="WJC148" s="435"/>
      <c r="WJD148" s="434"/>
      <c r="WJE148" s="437"/>
      <c r="WJF148" s="438"/>
      <c r="WJG148" s="439"/>
      <c r="WJH148" s="460"/>
      <c r="WJI148" s="435"/>
      <c r="WJJ148" s="434"/>
      <c r="WJK148" s="437"/>
      <c r="WJL148" s="438"/>
      <c r="WJM148" s="439"/>
      <c r="WJN148" s="460"/>
      <c r="WJO148" s="435"/>
      <c r="WJP148" s="434"/>
      <c r="WJQ148" s="437"/>
      <c r="WJR148" s="438"/>
      <c r="WJS148" s="439"/>
      <c r="WJT148" s="460"/>
      <c r="WJU148" s="435"/>
      <c r="WJV148" s="434"/>
      <c r="WJW148" s="437"/>
      <c r="WJX148" s="438"/>
      <c r="WJY148" s="439"/>
      <c r="WJZ148" s="460"/>
      <c r="WKA148" s="435"/>
      <c r="WKB148" s="434"/>
      <c r="WKC148" s="437"/>
      <c r="WKD148" s="438"/>
      <c r="WKE148" s="439"/>
      <c r="WKF148" s="460"/>
      <c r="WKG148" s="435"/>
      <c r="WKH148" s="434"/>
      <c r="WKI148" s="437"/>
      <c r="WKJ148" s="438"/>
      <c r="WKK148" s="439"/>
      <c r="WKL148" s="460"/>
      <c r="WKM148" s="435"/>
      <c r="WKN148" s="434"/>
      <c r="WKO148" s="437"/>
      <c r="WKP148" s="438"/>
      <c r="WKQ148" s="439"/>
      <c r="WKR148" s="460"/>
      <c r="WKS148" s="435"/>
      <c r="WKT148" s="434"/>
      <c r="WKU148" s="437"/>
      <c r="WKV148" s="438"/>
      <c r="WKW148" s="439"/>
      <c r="WKX148" s="460"/>
      <c r="WKY148" s="435"/>
      <c r="WKZ148" s="434"/>
      <c r="WLA148" s="437"/>
      <c r="WLB148" s="438"/>
      <c r="WLC148" s="439"/>
      <c r="WLD148" s="460"/>
      <c r="WLE148" s="435"/>
      <c r="WLF148" s="434"/>
      <c r="WLG148" s="437"/>
      <c r="WLH148" s="438"/>
      <c r="WLI148" s="439"/>
      <c r="WLJ148" s="460"/>
      <c r="WLK148" s="435"/>
      <c r="WLL148" s="434"/>
      <c r="WLM148" s="437"/>
      <c r="WLN148" s="438"/>
      <c r="WLO148" s="439"/>
      <c r="WLP148" s="460"/>
      <c r="WLQ148" s="435"/>
      <c r="WLR148" s="434"/>
      <c r="WLS148" s="437"/>
      <c r="WLT148" s="438"/>
      <c r="WLU148" s="439"/>
      <c r="WLV148" s="460"/>
      <c r="WLW148" s="435"/>
      <c r="WLX148" s="434"/>
      <c r="WLY148" s="437"/>
      <c r="WLZ148" s="438"/>
      <c r="WMA148" s="439"/>
      <c r="WMB148" s="460"/>
      <c r="WMC148" s="435"/>
      <c r="WMD148" s="434"/>
      <c r="WME148" s="437"/>
      <c r="WMF148" s="438"/>
      <c r="WMG148" s="439"/>
      <c r="WMH148" s="460"/>
      <c r="WMI148" s="435"/>
      <c r="WMJ148" s="434"/>
      <c r="WMK148" s="437"/>
      <c r="WML148" s="438"/>
      <c r="WMM148" s="439"/>
      <c r="WMN148" s="460"/>
      <c r="WMO148" s="435"/>
      <c r="WMP148" s="434"/>
      <c r="WMQ148" s="437"/>
      <c r="WMR148" s="438"/>
      <c r="WMS148" s="439"/>
      <c r="WMT148" s="460"/>
      <c r="WMU148" s="435"/>
      <c r="WMV148" s="434"/>
      <c r="WMW148" s="437"/>
      <c r="WMX148" s="438"/>
      <c r="WMY148" s="439"/>
      <c r="WMZ148" s="460"/>
      <c r="WNA148" s="435"/>
      <c r="WNB148" s="434"/>
      <c r="WNC148" s="437"/>
      <c r="WND148" s="438"/>
      <c r="WNE148" s="439"/>
      <c r="WNF148" s="460"/>
      <c r="WNG148" s="435"/>
      <c r="WNH148" s="434"/>
      <c r="WNI148" s="437"/>
      <c r="WNJ148" s="438"/>
      <c r="WNK148" s="439"/>
      <c r="WNL148" s="460"/>
      <c r="WNM148" s="435"/>
      <c r="WNN148" s="434"/>
      <c r="WNO148" s="437"/>
      <c r="WNP148" s="438"/>
      <c r="WNQ148" s="439"/>
      <c r="WNR148" s="460"/>
      <c r="WNS148" s="435"/>
      <c r="WNT148" s="434"/>
      <c r="WNU148" s="437"/>
      <c r="WNV148" s="438"/>
      <c r="WNW148" s="439"/>
      <c r="WNX148" s="460"/>
      <c r="WNY148" s="435"/>
      <c r="WNZ148" s="434"/>
      <c r="WOA148" s="437"/>
      <c r="WOB148" s="438"/>
      <c r="WOC148" s="439"/>
      <c r="WOD148" s="460"/>
      <c r="WOE148" s="435"/>
      <c r="WOF148" s="434"/>
      <c r="WOG148" s="437"/>
      <c r="WOH148" s="438"/>
      <c r="WOI148" s="439"/>
      <c r="WOJ148" s="460"/>
      <c r="WOK148" s="435"/>
      <c r="WOL148" s="434"/>
      <c r="WOM148" s="437"/>
      <c r="WON148" s="438"/>
      <c r="WOO148" s="439"/>
      <c r="WOP148" s="460"/>
      <c r="WOQ148" s="435"/>
      <c r="WOR148" s="434"/>
      <c r="WOS148" s="437"/>
      <c r="WOT148" s="438"/>
      <c r="WOU148" s="439"/>
      <c r="WOV148" s="460"/>
      <c r="WOW148" s="435"/>
      <c r="WOX148" s="434"/>
      <c r="WOY148" s="437"/>
      <c r="WOZ148" s="438"/>
      <c r="WPA148" s="439"/>
      <c r="WPB148" s="460"/>
      <c r="WPC148" s="435"/>
      <c r="WPD148" s="434"/>
      <c r="WPE148" s="437"/>
      <c r="WPF148" s="438"/>
      <c r="WPG148" s="439"/>
      <c r="WPH148" s="460"/>
      <c r="WPI148" s="435"/>
      <c r="WPJ148" s="434"/>
      <c r="WPK148" s="437"/>
      <c r="WPL148" s="438"/>
      <c r="WPM148" s="439"/>
      <c r="WPN148" s="460"/>
      <c r="WPO148" s="435"/>
      <c r="WPP148" s="434"/>
      <c r="WPQ148" s="437"/>
      <c r="WPR148" s="438"/>
      <c r="WPS148" s="439"/>
      <c r="WPT148" s="460"/>
      <c r="WPU148" s="435"/>
      <c r="WPV148" s="434"/>
      <c r="WPW148" s="437"/>
      <c r="WPX148" s="438"/>
      <c r="WPY148" s="439"/>
      <c r="WPZ148" s="460"/>
      <c r="WQA148" s="435"/>
      <c r="WQB148" s="434"/>
      <c r="WQC148" s="437"/>
      <c r="WQD148" s="438"/>
      <c r="WQE148" s="439"/>
      <c r="WQF148" s="460"/>
      <c r="WQG148" s="435"/>
      <c r="WQH148" s="434"/>
      <c r="WQI148" s="437"/>
      <c r="WQJ148" s="438"/>
      <c r="WQK148" s="439"/>
      <c r="WQL148" s="460"/>
      <c r="WQM148" s="435"/>
      <c r="WQN148" s="434"/>
      <c r="WQO148" s="437"/>
      <c r="WQP148" s="438"/>
      <c r="WQQ148" s="439"/>
      <c r="WQR148" s="460"/>
      <c r="WQS148" s="435"/>
      <c r="WQT148" s="434"/>
      <c r="WQU148" s="437"/>
      <c r="WQV148" s="438"/>
      <c r="WQW148" s="439"/>
      <c r="WQX148" s="460"/>
      <c r="WQY148" s="435"/>
      <c r="WQZ148" s="434"/>
      <c r="WRA148" s="437"/>
      <c r="WRB148" s="438"/>
      <c r="WRC148" s="439"/>
      <c r="WRD148" s="460"/>
      <c r="WRE148" s="435"/>
      <c r="WRF148" s="434"/>
      <c r="WRG148" s="437"/>
      <c r="WRH148" s="438"/>
      <c r="WRI148" s="439"/>
      <c r="WRJ148" s="460"/>
      <c r="WRK148" s="435"/>
      <c r="WRL148" s="434"/>
      <c r="WRM148" s="437"/>
      <c r="WRN148" s="438"/>
      <c r="WRO148" s="439"/>
      <c r="WRP148" s="460"/>
      <c r="WRQ148" s="435"/>
      <c r="WRR148" s="434"/>
      <c r="WRS148" s="437"/>
      <c r="WRT148" s="438"/>
      <c r="WRU148" s="439"/>
      <c r="WRV148" s="460"/>
      <c r="WRW148" s="435"/>
      <c r="WRX148" s="434"/>
      <c r="WRY148" s="437"/>
      <c r="WRZ148" s="438"/>
      <c r="WSA148" s="439"/>
      <c r="WSB148" s="460"/>
      <c r="WSC148" s="435"/>
      <c r="WSD148" s="434"/>
      <c r="WSE148" s="437"/>
      <c r="WSF148" s="438"/>
      <c r="WSG148" s="439"/>
      <c r="WSH148" s="460"/>
      <c r="WSI148" s="435"/>
      <c r="WSJ148" s="434"/>
      <c r="WSK148" s="437"/>
      <c r="WSL148" s="438"/>
      <c r="WSM148" s="439"/>
      <c r="WSN148" s="460"/>
      <c r="WSO148" s="435"/>
      <c r="WSP148" s="434"/>
      <c r="WSQ148" s="437"/>
      <c r="WSR148" s="438"/>
      <c r="WSS148" s="439"/>
      <c r="WST148" s="460"/>
      <c r="WSU148" s="435"/>
      <c r="WSV148" s="434"/>
      <c r="WSW148" s="437"/>
      <c r="WSX148" s="438"/>
      <c r="WSY148" s="439"/>
      <c r="WSZ148" s="460"/>
      <c r="WTA148" s="435"/>
      <c r="WTB148" s="434"/>
      <c r="WTC148" s="437"/>
      <c r="WTD148" s="438"/>
      <c r="WTE148" s="439"/>
      <c r="WTF148" s="460"/>
      <c r="WTG148" s="435"/>
      <c r="WTH148" s="434"/>
      <c r="WTI148" s="437"/>
      <c r="WTJ148" s="438"/>
      <c r="WTK148" s="439"/>
      <c r="WTL148" s="460"/>
      <c r="WTM148" s="435"/>
      <c r="WTN148" s="434"/>
      <c r="WTO148" s="437"/>
      <c r="WTP148" s="438"/>
      <c r="WTQ148" s="439"/>
      <c r="WTR148" s="460"/>
      <c r="WTS148" s="435"/>
      <c r="WTT148" s="434"/>
      <c r="WTU148" s="437"/>
      <c r="WTV148" s="438"/>
      <c r="WTW148" s="439"/>
      <c r="WTX148" s="460"/>
      <c r="WTY148" s="435"/>
      <c r="WTZ148" s="434"/>
      <c r="WUA148" s="437"/>
      <c r="WUB148" s="438"/>
      <c r="WUC148" s="439"/>
      <c r="WUD148" s="460"/>
      <c r="WUE148" s="435"/>
      <c r="WUF148" s="434"/>
      <c r="WUG148" s="437"/>
      <c r="WUH148" s="438"/>
      <c r="WUI148" s="439"/>
      <c r="WUJ148" s="460"/>
      <c r="WUK148" s="435"/>
      <c r="WUL148" s="434"/>
      <c r="WUM148" s="437"/>
      <c r="WUN148" s="438"/>
      <c r="WUO148" s="439"/>
      <c r="WUP148" s="460"/>
      <c r="WUQ148" s="435"/>
      <c r="WUR148" s="434"/>
      <c r="WUS148" s="437"/>
      <c r="WUT148" s="438"/>
      <c r="WUU148" s="439"/>
      <c r="WUV148" s="460"/>
      <c r="WUW148" s="435"/>
      <c r="WUX148" s="434"/>
      <c r="WUY148" s="437"/>
      <c r="WUZ148" s="438"/>
      <c r="WVA148" s="439"/>
      <c r="WVB148" s="460"/>
      <c r="WVC148" s="435"/>
      <c r="WVD148" s="434"/>
      <c r="WVE148" s="437"/>
      <c r="WVF148" s="438"/>
      <c r="WVG148" s="439"/>
      <c r="WVH148" s="460"/>
      <c r="WVI148" s="435"/>
      <c r="WVJ148" s="434"/>
      <c r="WVK148" s="437"/>
      <c r="WVL148" s="438"/>
      <c r="WVM148" s="439"/>
      <c r="WVN148" s="460"/>
      <c r="WVO148" s="435"/>
      <c r="WVP148" s="434"/>
      <c r="WVQ148" s="437"/>
      <c r="WVR148" s="438"/>
      <c r="WVS148" s="439"/>
      <c r="WVT148" s="460"/>
      <c r="WVU148" s="435"/>
      <c r="WVV148" s="434"/>
      <c r="WVW148" s="437"/>
      <c r="WVX148" s="438"/>
      <c r="WVY148" s="439"/>
      <c r="WVZ148" s="460"/>
      <c r="WWA148" s="435"/>
      <c r="WWB148" s="434"/>
      <c r="WWC148" s="437"/>
      <c r="WWD148" s="438"/>
      <c r="WWE148" s="439"/>
      <c r="WWF148" s="460"/>
      <c r="WWG148" s="435"/>
      <c r="WWH148" s="434"/>
      <c r="WWI148" s="437"/>
      <c r="WWJ148" s="438"/>
      <c r="WWK148" s="439"/>
      <c r="WWL148" s="460"/>
      <c r="WWM148" s="435"/>
      <c r="WWN148" s="434"/>
      <c r="WWO148" s="437"/>
      <c r="WWP148" s="438"/>
      <c r="WWQ148" s="439"/>
      <c r="WWR148" s="460"/>
      <c r="WWS148" s="435"/>
      <c r="WWT148" s="434"/>
      <c r="WWU148" s="437"/>
      <c r="WWV148" s="438"/>
      <c r="WWW148" s="439"/>
      <c r="WWX148" s="460"/>
      <c r="WWY148" s="435"/>
      <c r="WWZ148" s="434"/>
      <c r="WXA148" s="437"/>
      <c r="WXB148" s="438"/>
      <c r="WXC148" s="439"/>
      <c r="WXD148" s="460"/>
      <c r="WXE148" s="435"/>
      <c r="WXF148" s="434"/>
      <c r="WXG148" s="437"/>
      <c r="WXH148" s="438"/>
      <c r="WXI148" s="439"/>
      <c r="WXJ148" s="460"/>
      <c r="WXK148" s="435"/>
      <c r="WXL148" s="434"/>
      <c r="WXM148" s="437"/>
      <c r="WXN148" s="438"/>
      <c r="WXO148" s="439"/>
      <c r="WXP148" s="460"/>
      <c r="WXQ148" s="435"/>
      <c r="WXR148" s="434"/>
      <c r="WXS148" s="437"/>
      <c r="WXT148" s="438"/>
      <c r="WXU148" s="439"/>
      <c r="WXV148" s="460"/>
      <c r="WXW148" s="435"/>
      <c r="WXX148" s="434"/>
      <c r="WXY148" s="437"/>
      <c r="WXZ148" s="438"/>
      <c r="WYA148" s="439"/>
      <c r="WYB148" s="460"/>
      <c r="WYC148" s="435"/>
      <c r="WYD148" s="434"/>
      <c r="WYE148" s="437"/>
      <c r="WYF148" s="438"/>
      <c r="WYG148" s="439"/>
      <c r="WYH148" s="460"/>
      <c r="WYI148" s="435"/>
      <c r="WYJ148" s="434"/>
      <c r="WYK148" s="437"/>
      <c r="WYL148" s="438"/>
      <c r="WYM148" s="439"/>
      <c r="WYN148" s="460"/>
      <c r="WYO148" s="435"/>
      <c r="WYP148" s="434"/>
      <c r="WYQ148" s="437"/>
      <c r="WYR148" s="438"/>
      <c r="WYS148" s="439"/>
      <c r="WYT148" s="460"/>
      <c r="WYU148" s="435"/>
      <c r="WYV148" s="434"/>
      <c r="WYW148" s="437"/>
      <c r="WYX148" s="438"/>
      <c r="WYY148" s="439"/>
      <c r="WYZ148" s="460"/>
      <c r="WZA148" s="435"/>
      <c r="WZB148" s="434"/>
      <c r="WZC148" s="437"/>
      <c r="WZD148" s="438"/>
      <c r="WZE148" s="439"/>
      <c r="WZF148" s="460"/>
      <c r="WZG148" s="435"/>
      <c r="WZH148" s="434"/>
      <c r="WZI148" s="437"/>
      <c r="WZJ148" s="438"/>
      <c r="WZK148" s="439"/>
      <c r="WZL148" s="460"/>
      <c r="WZM148" s="435"/>
      <c r="WZN148" s="434"/>
      <c r="WZO148" s="437"/>
      <c r="WZP148" s="438"/>
      <c r="WZQ148" s="439"/>
      <c r="WZR148" s="460"/>
      <c r="WZS148" s="435"/>
      <c r="WZT148" s="434"/>
      <c r="WZU148" s="437"/>
      <c r="WZV148" s="438"/>
      <c r="WZW148" s="439"/>
      <c r="WZX148" s="460"/>
      <c r="WZY148" s="435"/>
      <c r="WZZ148" s="434"/>
      <c r="XAA148" s="437"/>
      <c r="XAB148" s="438"/>
      <c r="XAC148" s="439"/>
      <c r="XAD148" s="460"/>
      <c r="XAE148" s="435"/>
      <c r="XAF148" s="434"/>
      <c r="XAG148" s="437"/>
      <c r="XAH148" s="438"/>
      <c r="XAI148" s="439"/>
      <c r="XAJ148" s="460"/>
      <c r="XAK148" s="435"/>
      <c r="XAL148" s="434"/>
      <c r="XAM148" s="437"/>
      <c r="XAN148" s="438"/>
      <c r="XAO148" s="439"/>
      <c r="XAP148" s="460"/>
      <c r="XAQ148" s="435"/>
      <c r="XAR148" s="434"/>
      <c r="XAS148" s="437"/>
      <c r="XAT148" s="438"/>
      <c r="XAU148" s="439"/>
      <c r="XAV148" s="460"/>
      <c r="XAW148" s="435"/>
      <c r="XAX148" s="434"/>
      <c r="XAY148" s="437"/>
      <c r="XAZ148" s="438"/>
      <c r="XBA148" s="439"/>
      <c r="XBB148" s="460"/>
      <c r="XBC148" s="435"/>
      <c r="XBD148" s="434"/>
      <c r="XBE148" s="437"/>
      <c r="XBF148" s="438"/>
      <c r="XBG148" s="439"/>
      <c r="XBH148" s="460"/>
      <c r="XBI148" s="435"/>
      <c r="XBJ148" s="434"/>
      <c r="XBK148" s="437"/>
      <c r="XBL148" s="438"/>
      <c r="XBM148" s="439"/>
      <c r="XBN148" s="460"/>
      <c r="XBO148" s="435"/>
      <c r="XBP148" s="434"/>
      <c r="XBQ148" s="437"/>
      <c r="XBR148" s="438"/>
      <c r="XBS148" s="439"/>
      <c r="XBT148" s="460"/>
      <c r="XBU148" s="435"/>
      <c r="XBV148" s="434"/>
      <c r="XBW148" s="437"/>
      <c r="XBX148" s="438"/>
      <c r="XBY148" s="439"/>
      <c r="XBZ148" s="460"/>
      <c r="XCA148" s="435"/>
      <c r="XCB148" s="434"/>
      <c r="XCC148" s="437"/>
      <c r="XCD148" s="438"/>
      <c r="XCE148" s="439"/>
      <c r="XCF148" s="460"/>
      <c r="XCG148" s="435"/>
      <c r="XCH148" s="434"/>
      <c r="XCI148" s="437"/>
      <c r="XCJ148" s="438"/>
      <c r="XCK148" s="439"/>
      <c r="XCL148" s="460"/>
      <c r="XCM148" s="435"/>
      <c r="XCN148" s="434"/>
      <c r="XCO148" s="437"/>
      <c r="XCP148" s="438"/>
      <c r="XCQ148" s="439"/>
      <c r="XCR148" s="460"/>
      <c r="XCS148" s="435"/>
      <c r="XCT148" s="434"/>
      <c r="XCU148" s="437"/>
      <c r="XCV148" s="438"/>
      <c r="XCW148" s="439"/>
      <c r="XCX148" s="460"/>
      <c r="XCY148" s="435"/>
      <c r="XCZ148" s="434"/>
      <c r="XDA148" s="437"/>
      <c r="XDB148" s="438"/>
      <c r="XDC148" s="439"/>
      <c r="XDD148" s="460"/>
      <c r="XDE148" s="435"/>
      <c r="XDF148" s="434"/>
      <c r="XDG148" s="437"/>
      <c r="XDH148" s="438"/>
      <c r="XDI148" s="439"/>
      <c r="XDJ148" s="460"/>
      <c r="XDK148" s="435"/>
      <c r="XDL148" s="434"/>
      <c r="XDM148" s="437"/>
      <c r="XDN148" s="438"/>
      <c r="XDO148" s="439"/>
      <c r="XDP148" s="460"/>
      <c r="XDQ148" s="435"/>
      <c r="XDR148" s="434"/>
      <c r="XDS148" s="437"/>
      <c r="XDT148" s="438"/>
      <c r="XDU148" s="439"/>
      <c r="XDV148" s="460"/>
      <c r="XDW148" s="435"/>
      <c r="XDX148" s="434"/>
      <c r="XDY148" s="437"/>
      <c r="XDZ148" s="438"/>
      <c r="XEA148" s="439"/>
      <c r="XEB148" s="460"/>
      <c r="XEC148" s="435"/>
      <c r="XED148" s="434"/>
      <c r="XEE148" s="437"/>
      <c r="XEF148" s="438"/>
      <c r="XEG148" s="439"/>
      <c r="XEH148" s="460"/>
      <c r="XEI148" s="435"/>
      <c r="XEJ148" s="434"/>
      <c r="XEK148" s="437"/>
      <c r="XEL148" s="438"/>
      <c r="XEM148" s="439"/>
      <c r="XEN148" s="460"/>
      <c r="XEO148" s="435"/>
      <c r="XEP148" s="434"/>
      <c r="XEQ148" s="437"/>
      <c r="XER148" s="438"/>
      <c r="XES148" s="439"/>
      <c r="XET148" s="460"/>
      <c r="XEU148" s="435"/>
      <c r="XEV148" s="434"/>
      <c r="XEW148" s="437"/>
      <c r="XEX148" s="438"/>
      <c r="XEY148" s="439"/>
      <c r="XEZ148" s="460"/>
      <c r="XFA148" s="435"/>
      <c r="XFB148" s="434"/>
      <c r="XFC148" s="437"/>
      <c r="XFD148" s="438"/>
    </row>
    <row r="149" spans="1:16384" ht="15" customHeight="1" x14ac:dyDescent="0.25">
      <c r="A149" s="397"/>
      <c r="B149" s="387"/>
      <c r="C149" s="387"/>
      <c r="D149" s="387"/>
      <c r="E149" s="666" t="s">
        <v>340</v>
      </c>
      <c r="F149" s="717" t="s">
        <v>324</v>
      </c>
      <c r="G149" s="717"/>
      <c r="H149" s="717"/>
      <c r="I149" s="717"/>
      <c r="J149" s="625"/>
      <c r="K149" s="569" t="s">
        <v>2</v>
      </c>
      <c r="L149" s="545">
        <v>4</v>
      </c>
      <c r="M149" s="433">
        <v>1</v>
      </c>
      <c r="N149" s="409">
        <f t="shared" ref="N149:N150" si="19">+L149*M149</f>
        <v>4</v>
      </c>
      <c r="O149" s="409">
        <v>1</v>
      </c>
      <c r="P149" s="466">
        <f t="shared" ref="P149:P150" si="20">+L149*O149</f>
        <v>4</v>
      </c>
      <c r="Q149" s="467"/>
      <c r="R149" s="387"/>
      <c r="S149" s="791"/>
      <c r="T149" s="424"/>
      <c r="U149" s="424"/>
      <c r="V149" s="424"/>
      <c r="W149" s="424"/>
      <c r="X149" s="424"/>
      <c r="Y149" s="424"/>
      <c r="Z149" s="424"/>
      <c r="AA149" s="424"/>
      <c r="AB149" s="424"/>
      <c r="AC149" s="424"/>
      <c r="AD149" s="424"/>
      <c r="AE149" s="424"/>
      <c r="AF149" s="424"/>
      <c r="AG149" s="424"/>
      <c r="AH149" s="424"/>
      <c r="AI149" s="424"/>
      <c r="AJ149" s="424"/>
      <c r="AK149" s="424"/>
      <c r="AL149" s="424"/>
      <c r="AM149" s="424"/>
      <c r="AN149" s="424"/>
      <c r="AO149" s="424"/>
      <c r="AP149" s="424"/>
      <c r="AQ149" s="424"/>
      <c r="AR149" s="424"/>
      <c r="AS149" s="424"/>
      <c r="CJ149" s="424"/>
      <c r="CK149" s="424"/>
      <c r="CL149" s="424"/>
      <c r="CM149" s="424"/>
      <c r="CN149" s="424"/>
      <c r="CO149" s="424"/>
      <c r="CP149" s="424"/>
      <c r="CQ149" s="424"/>
      <c r="CR149" s="424"/>
      <c r="CS149" s="424"/>
      <c r="CT149" s="424"/>
      <c r="CU149" s="424"/>
      <c r="CV149" s="424"/>
      <c r="CW149" s="424"/>
      <c r="CX149" s="424"/>
      <c r="CY149" s="424"/>
      <c r="CZ149" s="424"/>
      <c r="DA149" s="424"/>
      <c r="DB149" s="424"/>
      <c r="DC149" s="424"/>
      <c r="DD149" s="424"/>
      <c r="DE149" s="424"/>
      <c r="DF149" s="424"/>
      <c r="DG149" s="424"/>
      <c r="DH149" s="424"/>
      <c r="DI149" s="424"/>
      <c r="DJ149" s="424"/>
      <c r="DK149" s="424"/>
      <c r="DL149" s="424"/>
      <c r="DM149" s="424"/>
      <c r="DN149" s="424"/>
      <c r="DO149" s="424"/>
      <c r="DP149" s="424"/>
      <c r="DQ149" s="424"/>
      <c r="DR149" s="424"/>
      <c r="DS149" s="424"/>
      <c r="DT149" s="424"/>
      <c r="DU149" s="424"/>
      <c r="DV149" s="424"/>
      <c r="DW149" s="424"/>
      <c r="DX149" s="424"/>
      <c r="DY149" s="424"/>
      <c r="DZ149" s="424"/>
      <c r="EA149" s="424"/>
      <c r="EB149" s="424"/>
      <c r="EC149" s="424"/>
      <c r="ED149" s="424"/>
      <c r="EE149" s="424"/>
      <c r="EF149" s="424"/>
      <c r="EG149" s="424"/>
      <c r="EH149" s="424"/>
      <c r="EI149" s="424"/>
      <c r="EJ149" s="424"/>
      <c r="EK149" s="424"/>
      <c r="EL149" s="424"/>
      <c r="EM149" s="424"/>
      <c r="EN149" s="424"/>
      <c r="EO149" s="424"/>
      <c r="EP149" s="424"/>
      <c r="EQ149" s="424"/>
      <c r="ER149" s="424"/>
      <c r="ES149" s="424"/>
      <c r="ET149" s="424"/>
      <c r="EU149" s="424"/>
      <c r="EV149" s="424"/>
      <c r="EW149" s="424"/>
      <c r="EX149" s="424"/>
      <c r="EY149" s="424"/>
      <c r="EZ149" s="424"/>
      <c r="FA149" s="424"/>
      <c r="FB149" s="424"/>
      <c r="FC149" s="424"/>
      <c r="FD149" s="424"/>
      <c r="FE149" s="424"/>
      <c r="FF149" s="424"/>
      <c r="FG149" s="424"/>
      <c r="FH149" s="424"/>
      <c r="FI149" s="424"/>
      <c r="FJ149" s="424"/>
      <c r="FK149" s="424"/>
      <c r="FL149" s="424"/>
      <c r="FM149" s="424"/>
      <c r="FN149" s="424"/>
      <c r="FO149" s="424"/>
      <c r="FP149" s="424"/>
      <c r="FQ149" s="424"/>
      <c r="FR149" s="424"/>
      <c r="FS149" s="424"/>
      <c r="FT149" s="424"/>
      <c r="FU149" s="424"/>
      <c r="FV149" s="424"/>
      <c r="FW149" s="424"/>
      <c r="FX149" s="424"/>
      <c r="FY149" s="424"/>
      <c r="FZ149" s="424"/>
      <c r="GA149" s="424"/>
      <c r="GB149" s="424"/>
      <c r="GC149" s="424"/>
      <c r="GD149" s="424"/>
      <c r="GE149" s="424"/>
      <c r="GF149" s="424"/>
      <c r="GG149" s="424"/>
      <c r="GH149" s="424"/>
      <c r="GI149" s="424"/>
      <c r="GJ149" s="424"/>
      <c r="GK149" s="424"/>
      <c r="GL149" s="424"/>
      <c r="GM149" s="424"/>
      <c r="GN149" s="424"/>
      <c r="GO149" s="424"/>
      <c r="GP149" s="424"/>
      <c r="GQ149" s="424"/>
      <c r="GR149" s="424"/>
      <c r="GS149" s="424"/>
      <c r="GT149" s="424"/>
      <c r="GU149" s="424"/>
      <c r="GV149" s="424"/>
      <c r="GW149" s="424"/>
      <c r="GX149" s="424"/>
      <c r="GY149" s="424"/>
      <c r="GZ149" s="424"/>
      <c r="HA149" s="424"/>
      <c r="HB149" s="424"/>
      <c r="HC149" s="424"/>
      <c r="HD149" s="424"/>
      <c r="HE149" s="424"/>
      <c r="HF149" s="424"/>
      <c r="HG149" s="424"/>
      <c r="HH149" s="424"/>
      <c r="HI149" s="424"/>
      <c r="HJ149" s="424"/>
      <c r="HK149" s="424"/>
      <c r="HL149" s="424"/>
      <c r="HM149" s="424"/>
      <c r="HN149" s="424"/>
      <c r="HO149" s="424"/>
      <c r="HP149" s="424"/>
      <c r="HQ149" s="424"/>
      <c r="HR149" s="424"/>
      <c r="HS149" s="424"/>
      <c r="HT149" s="424"/>
      <c r="HU149" s="424"/>
      <c r="HV149" s="424"/>
      <c r="HW149" s="424"/>
      <c r="HX149" s="424"/>
      <c r="HY149" s="424"/>
      <c r="HZ149" s="424"/>
      <c r="IA149" s="424"/>
      <c r="IB149" s="424"/>
      <c r="IC149" s="424"/>
      <c r="ID149" s="424"/>
      <c r="IE149" s="424"/>
      <c r="IF149" s="424"/>
      <c r="IG149" s="424"/>
      <c r="IH149" s="424"/>
      <c r="II149" s="424"/>
      <c r="IJ149" s="424"/>
      <c r="IK149" s="424"/>
      <c r="IL149" s="424"/>
      <c r="IM149" s="424"/>
      <c r="IN149" s="424"/>
      <c r="IO149" s="424"/>
      <c r="IP149" s="424"/>
      <c r="IQ149" s="424"/>
      <c r="IR149" s="424"/>
      <c r="IS149" s="424"/>
      <c r="IT149" s="424"/>
      <c r="IU149" s="424"/>
      <c r="IV149" s="424"/>
      <c r="IW149" s="424"/>
      <c r="IX149" s="424"/>
      <c r="IY149" s="424"/>
      <c r="IZ149" s="424"/>
      <c r="JA149" s="424"/>
      <c r="JB149" s="424"/>
      <c r="JC149" s="424"/>
      <c r="JD149" s="424"/>
      <c r="JE149" s="424"/>
      <c r="JF149" s="424"/>
      <c r="JG149" s="424"/>
      <c r="JH149" s="424"/>
      <c r="JI149" s="424"/>
      <c r="JJ149" s="424"/>
      <c r="JK149" s="424"/>
      <c r="JL149" s="424"/>
      <c r="JM149" s="424"/>
      <c r="JN149" s="424"/>
      <c r="JO149" s="424"/>
      <c r="JP149" s="424"/>
      <c r="JQ149" s="424"/>
      <c r="JR149" s="424"/>
      <c r="JS149" s="424"/>
      <c r="JT149" s="424"/>
      <c r="JU149" s="424"/>
      <c r="JV149" s="424"/>
      <c r="JW149" s="424"/>
      <c r="JX149" s="424"/>
      <c r="JY149" s="424"/>
      <c r="JZ149" s="424"/>
      <c r="KA149" s="424"/>
      <c r="KB149" s="424"/>
      <c r="KC149" s="424"/>
      <c r="KD149" s="424"/>
      <c r="KE149" s="424"/>
      <c r="KF149" s="424"/>
      <c r="KG149" s="424"/>
      <c r="KH149" s="424"/>
      <c r="KI149" s="424"/>
      <c r="KJ149" s="424"/>
      <c r="KK149" s="424"/>
      <c r="KL149" s="424"/>
      <c r="KM149" s="424"/>
      <c r="KN149" s="424"/>
      <c r="KO149" s="424"/>
      <c r="KP149" s="424"/>
      <c r="KQ149" s="424"/>
      <c r="KR149" s="424"/>
      <c r="KS149" s="424"/>
      <c r="KT149" s="424"/>
      <c r="KU149" s="424"/>
    </row>
    <row r="150" spans="1:16384" x14ac:dyDescent="0.25">
      <c r="A150" s="397"/>
      <c r="B150" s="387"/>
      <c r="C150" s="387"/>
      <c r="D150" s="387"/>
      <c r="E150" s="665" t="s">
        <v>341</v>
      </c>
      <c r="F150" s="863" t="s">
        <v>140</v>
      </c>
      <c r="G150" s="863"/>
      <c r="H150" s="863"/>
      <c r="I150" s="863"/>
      <c r="J150" s="864"/>
      <c r="K150" s="569" t="s">
        <v>2</v>
      </c>
      <c r="L150" s="545">
        <v>3</v>
      </c>
      <c r="M150" s="433">
        <v>1</v>
      </c>
      <c r="N150" s="409">
        <f t="shared" si="19"/>
        <v>3</v>
      </c>
      <c r="O150" s="409">
        <v>1</v>
      </c>
      <c r="P150" s="466">
        <f t="shared" si="20"/>
        <v>3</v>
      </c>
      <c r="Q150" s="722" t="s">
        <v>219</v>
      </c>
      <c r="R150" s="788"/>
      <c r="S150" s="791"/>
      <c r="T150" s="424"/>
      <c r="U150" s="424"/>
      <c r="V150" s="424"/>
      <c r="W150" s="424"/>
      <c r="X150" s="424"/>
      <c r="Y150" s="424"/>
      <c r="Z150" s="424"/>
      <c r="AA150" s="424"/>
      <c r="AB150" s="424"/>
      <c r="AC150" s="424"/>
      <c r="AD150" s="424"/>
      <c r="AE150" s="424"/>
      <c r="AF150" s="424"/>
      <c r="AG150" s="424"/>
      <c r="AH150" s="424"/>
      <c r="AI150" s="424"/>
      <c r="AJ150" s="424"/>
      <c r="AK150" s="424"/>
      <c r="AL150" s="424"/>
      <c r="AM150" s="424"/>
      <c r="AN150" s="424"/>
      <c r="AO150" s="424"/>
      <c r="AP150" s="424"/>
      <c r="AQ150" s="424"/>
      <c r="AR150" s="424"/>
      <c r="AS150" s="424"/>
      <c r="CJ150" s="424"/>
      <c r="CK150" s="424"/>
      <c r="CL150" s="424"/>
      <c r="CM150" s="424"/>
      <c r="CN150" s="424"/>
      <c r="CO150" s="424"/>
      <c r="CP150" s="424"/>
      <c r="CQ150" s="424"/>
      <c r="CR150" s="424"/>
      <c r="CS150" s="424"/>
      <c r="CT150" s="424"/>
      <c r="CU150" s="424"/>
      <c r="CV150" s="424"/>
      <c r="CW150" s="424"/>
      <c r="CX150" s="424"/>
      <c r="CY150" s="424"/>
      <c r="CZ150" s="424"/>
      <c r="DA150" s="424"/>
      <c r="DB150" s="424"/>
      <c r="DC150" s="424"/>
      <c r="DD150" s="424"/>
      <c r="DE150" s="424"/>
      <c r="DF150" s="424"/>
      <c r="DG150" s="424"/>
      <c r="DH150" s="424"/>
      <c r="DI150" s="424"/>
      <c r="DJ150" s="424"/>
      <c r="DK150" s="424"/>
      <c r="DL150" s="424"/>
      <c r="DM150" s="424"/>
      <c r="DN150" s="424"/>
      <c r="DO150" s="424"/>
      <c r="DP150" s="424"/>
      <c r="DQ150" s="424"/>
      <c r="DR150" s="424"/>
      <c r="DS150" s="424"/>
      <c r="DT150" s="424"/>
      <c r="DU150" s="424"/>
      <c r="DV150" s="424"/>
      <c r="DW150" s="424"/>
      <c r="DX150" s="424"/>
      <c r="DY150" s="424"/>
      <c r="DZ150" s="424"/>
      <c r="EA150" s="424"/>
      <c r="EB150" s="424"/>
      <c r="EC150" s="424"/>
      <c r="ED150" s="424"/>
      <c r="EE150" s="424"/>
      <c r="EF150" s="424"/>
      <c r="EG150" s="424"/>
      <c r="EH150" s="424"/>
      <c r="EI150" s="424"/>
      <c r="EJ150" s="424"/>
      <c r="EK150" s="424"/>
      <c r="EL150" s="424"/>
      <c r="EM150" s="424"/>
      <c r="EN150" s="424"/>
      <c r="EO150" s="424"/>
      <c r="EP150" s="424"/>
      <c r="EQ150" s="424"/>
      <c r="ER150" s="424"/>
      <c r="ES150" s="424"/>
      <c r="ET150" s="424"/>
      <c r="EU150" s="424"/>
      <c r="EV150" s="424"/>
      <c r="EW150" s="424"/>
      <c r="EX150" s="424"/>
      <c r="EY150" s="424"/>
      <c r="EZ150" s="424"/>
      <c r="FA150" s="424"/>
      <c r="FB150" s="424"/>
      <c r="FC150" s="424"/>
      <c r="FD150" s="424"/>
      <c r="FE150" s="424"/>
      <c r="FF150" s="424"/>
      <c r="FG150" s="424"/>
      <c r="FH150" s="424"/>
      <c r="FI150" s="424"/>
      <c r="FJ150" s="424"/>
      <c r="FK150" s="424"/>
      <c r="FL150" s="424"/>
      <c r="FM150" s="424"/>
      <c r="FN150" s="424"/>
      <c r="FO150" s="424"/>
      <c r="FP150" s="424"/>
      <c r="FQ150" s="424"/>
      <c r="FR150" s="424"/>
      <c r="FS150" s="424"/>
      <c r="FT150" s="424"/>
      <c r="FU150" s="424"/>
      <c r="FV150" s="424"/>
      <c r="FW150" s="424"/>
      <c r="FX150" s="424"/>
      <c r="FY150" s="424"/>
      <c r="FZ150" s="424"/>
      <c r="GA150" s="424"/>
      <c r="GB150" s="424"/>
      <c r="GC150" s="424"/>
      <c r="GD150" s="424"/>
      <c r="GE150" s="424"/>
      <c r="GF150" s="424"/>
      <c r="GG150" s="424"/>
      <c r="GH150" s="424"/>
      <c r="GI150" s="424"/>
      <c r="GJ150" s="424"/>
      <c r="GK150" s="424"/>
      <c r="GL150" s="424"/>
      <c r="GM150" s="424"/>
      <c r="GN150" s="424"/>
      <c r="GO150" s="424"/>
      <c r="GP150" s="424"/>
      <c r="GQ150" s="424"/>
      <c r="GR150" s="424"/>
      <c r="GS150" s="424"/>
      <c r="GT150" s="424"/>
      <c r="GU150" s="424"/>
      <c r="GV150" s="424"/>
      <c r="GW150" s="424"/>
      <c r="GX150" s="424"/>
      <c r="GY150" s="424"/>
      <c r="GZ150" s="424"/>
      <c r="HA150" s="424"/>
      <c r="HB150" s="424"/>
      <c r="HC150" s="424"/>
      <c r="HD150" s="424"/>
      <c r="HE150" s="424"/>
      <c r="HF150" s="424"/>
      <c r="HG150" s="424"/>
      <c r="HH150" s="424"/>
      <c r="HI150" s="424"/>
      <c r="HJ150" s="424"/>
      <c r="HK150" s="424"/>
      <c r="HL150" s="424"/>
      <c r="HM150" s="424"/>
      <c r="HN150" s="424"/>
      <c r="HO150" s="424"/>
      <c r="HP150" s="424"/>
      <c r="HQ150" s="424"/>
      <c r="HR150" s="424"/>
      <c r="HS150" s="424"/>
      <c r="HT150" s="424"/>
      <c r="HU150" s="424"/>
      <c r="HV150" s="424"/>
      <c r="HW150" s="424"/>
      <c r="HX150" s="424"/>
      <c r="HY150" s="424"/>
      <c r="HZ150" s="424"/>
      <c r="IA150" s="424"/>
      <c r="IB150" s="424"/>
      <c r="IC150" s="424"/>
      <c r="ID150" s="424"/>
      <c r="IE150" s="424"/>
      <c r="IF150" s="424"/>
      <c r="IG150" s="424"/>
      <c r="IH150" s="424"/>
      <c r="II150" s="424"/>
      <c r="IJ150" s="424"/>
      <c r="IK150" s="424"/>
      <c r="IL150" s="424"/>
      <c r="IM150" s="424"/>
      <c r="IN150" s="424"/>
      <c r="IO150" s="424"/>
      <c r="IP150" s="424"/>
      <c r="IQ150" s="424"/>
      <c r="IR150" s="424"/>
      <c r="IS150" s="424"/>
      <c r="IT150" s="424"/>
      <c r="IU150" s="424"/>
      <c r="IV150" s="424"/>
      <c r="IW150" s="424"/>
      <c r="IX150" s="424"/>
      <c r="IY150" s="424"/>
      <c r="IZ150" s="424"/>
      <c r="JA150" s="424"/>
      <c r="JB150" s="424"/>
      <c r="JC150" s="424"/>
      <c r="JD150" s="424"/>
      <c r="JE150" s="424"/>
      <c r="JF150" s="424"/>
      <c r="JG150" s="424"/>
      <c r="JH150" s="424"/>
      <c r="JI150" s="424"/>
      <c r="JJ150" s="424"/>
      <c r="JK150" s="424"/>
      <c r="JL150" s="424"/>
      <c r="JM150" s="424"/>
      <c r="JN150" s="424"/>
      <c r="JO150" s="424"/>
      <c r="JP150" s="424"/>
      <c r="JQ150" s="424"/>
      <c r="JR150" s="424"/>
      <c r="JS150" s="424"/>
      <c r="JT150" s="424"/>
      <c r="JU150" s="424"/>
      <c r="JV150" s="424"/>
      <c r="JW150" s="424"/>
      <c r="JX150" s="424"/>
      <c r="JY150" s="424"/>
      <c r="JZ150" s="424"/>
      <c r="KA150" s="424"/>
      <c r="KB150" s="424"/>
      <c r="KC150" s="424"/>
      <c r="KD150" s="424"/>
      <c r="KE150" s="424"/>
      <c r="KF150" s="424"/>
      <c r="KG150" s="424"/>
      <c r="KH150" s="424"/>
      <c r="KI150" s="424"/>
      <c r="KJ150" s="424"/>
      <c r="KK150" s="424"/>
      <c r="KL150" s="424"/>
      <c r="KM150" s="424"/>
      <c r="KN150" s="424"/>
      <c r="KO150" s="424"/>
      <c r="KP150" s="424"/>
      <c r="KQ150" s="424"/>
      <c r="KR150" s="424"/>
      <c r="KS150" s="424"/>
      <c r="KT150" s="424"/>
      <c r="KU150" s="424"/>
    </row>
    <row r="151" spans="1:16384" ht="15.75" thickBot="1" x14ac:dyDescent="0.3">
      <c r="A151" s="559"/>
      <c r="B151" s="392"/>
      <c r="C151" s="392"/>
      <c r="D151" s="392"/>
      <c r="E151" s="392"/>
      <c r="F151" s="560"/>
      <c r="G151" s="392"/>
      <c r="H151" s="444"/>
      <c r="I151" s="445"/>
      <c r="J151" s="651"/>
      <c r="K151" s="561"/>
      <c r="L151" s="530"/>
      <c r="M151" s="538" t="s">
        <v>174</v>
      </c>
      <c r="N151" s="539">
        <f>SUM(N148:N150)</f>
        <v>12</v>
      </c>
      <c r="O151" s="538" t="s">
        <v>175</v>
      </c>
      <c r="P151" s="540">
        <f>SUM(P148:P150)</f>
        <v>12</v>
      </c>
      <c r="Q151" s="508">
        <f>+N151/P151*10</f>
        <v>10</v>
      </c>
      <c r="R151" s="541" t="str">
        <f>+IF(Q151&lt;7,"INACEPTABLE","ACEPTABLE")</f>
        <v>ACEPTABLE</v>
      </c>
      <c r="S151" s="792"/>
      <c r="T151" s="424"/>
      <c r="U151" s="424"/>
      <c r="V151" s="424"/>
      <c r="W151" s="424"/>
      <c r="AA151" s="424"/>
      <c r="AB151" s="424"/>
      <c r="AC151" s="424"/>
      <c r="AD151" s="424"/>
      <c r="AE151" s="424"/>
      <c r="AF151" s="424"/>
      <c r="AG151" s="424"/>
      <c r="AH151" s="424"/>
      <c r="AI151" s="424"/>
      <c r="AJ151" s="424"/>
      <c r="AK151" s="424"/>
      <c r="AL151" s="424"/>
      <c r="AM151" s="424"/>
      <c r="AN151" s="424"/>
      <c r="AO151" s="424"/>
      <c r="AP151" s="424"/>
      <c r="AQ151" s="424"/>
      <c r="AR151" s="424"/>
      <c r="AS151" s="424"/>
      <c r="CJ151" s="424"/>
      <c r="CK151" s="424"/>
      <c r="CL151" s="424"/>
      <c r="CM151" s="424"/>
      <c r="CN151" s="424"/>
      <c r="CO151" s="424"/>
      <c r="CP151" s="424"/>
      <c r="CQ151" s="424"/>
      <c r="CR151" s="424"/>
      <c r="CS151" s="424"/>
      <c r="CT151" s="424"/>
      <c r="CU151" s="424"/>
      <c r="CV151" s="424"/>
      <c r="CW151" s="424"/>
      <c r="CX151" s="424"/>
      <c r="CY151" s="424"/>
      <c r="CZ151" s="424"/>
      <c r="DA151" s="424"/>
      <c r="DB151" s="424"/>
      <c r="DC151" s="424"/>
      <c r="DD151" s="424"/>
      <c r="DE151" s="424"/>
      <c r="DF151" s="424"/>
      <c r="DG151" s="424"/>
      <c r="DH151" s="424"/>
      <c r="DI151" s="424"/>
      <c r="DJ151" s="424"/>
      <c r="DK151" s="424"/>
      <c r="DL151" s="424"/>
      <c r="DM151" s="424"/>
      <c r="DN151" s="424"/>
      <c r="DO151" s="424"/>
      <c r="DP151" s="424"/>
      <c r="DQ151" s="424"/>
      <c r="DR151" s="424"/>
      <c r="DS151" s="424"/>
      <c r="DT151" s="424"/>
      <c r="DU151" s="424"/>
      <c r="DV151" s="424"/>
      <c r="DW151" s="424"/>
      <c r="DX151" s="424"/>
      <c r="DY151" s="424"/>
      <c r="DZ151" s="424"/>
      <c r="EA151" s="424"/>
      <c r="EB151" s="424"/>
      <c r="EC151" s="424"/>
      <c r="ED151" s="424"/>
      <c r="EE151" s="424"/>
      <c r="EF151" s="424"/>
      <c r="EG151" s="424"/>
      <c r="EH151" s="424"/>
      <c r="EI151" s="424"/>
      <c r="EJ151" s="424"/>
      <c r="EK151" s="424"/>
      <c r="EL151" s="424"/>
      <c r="EM151" s="424"/>
      <c r="EN151" s="424"/>
      <c r="EO151" s="424"/>
      <c r="EP151" s="424"/>
      <c r="EQ151" s="424"/>
      <c r="ER151" s="424"/>
      <c r="ES151" s="424"/>
      <c r="ET151" s="424"/>
      <c r="EU151" s="424"/>
      <c r="EV151" s="424"/>
      <c r="EW151" s="424"/>
      <c r="EX151" s="424"/>
      <c r="EY151" s="424"/>
      <c r="EZ151" s="424"/>
      <c r="FA151" s="424"/>
      <c r="FB151" s="424"/>
      <c r="FC151" s="424"/>
      <c r="FD151" s="424"/>
      <c r="FE151" s="424"/>
      <c r="FF151" s="424"/>
      <c r="FG151" s="424"/>
      <c r="FH151" s="424"/>
      <c r="FI151" s="424"/>
      <c r="FJ151" s="424"/>
      <c r="FK151" s="424"/>
      <c r="FL151" s="424"/>
      <c r="FM151" s="424"/>
      <c r="FN151" s="424"/>
      <c r="FO151" s="424"/>
      <c r="FP151" s="424"/>
      <c r="FQ151" s="424"/>
      <c r="FR151" s="424"/>
      <c r="FS151" s="424"/>
      <c r="FT151" s="424"/>
      <c r="FU151" s="424"/>
      <c r="FV151" s="424"/>
      <c r="FW151" s="424"/>
      <c r="FX151" s="424"/>
      <c r="FY151" s="424"/>
      <c r="FZ151" s="424"/>
      <c r="GA151" s="424"/>
      <c r="GB151" s="424"/>
      <c r="GC151" s="424"/>
      <c r="GD151" s="424"/>
      <c r="GE151" s="424"/>
      <c r="GF151" s="424"/>
      <c r="GG151" s="424"/>
      <c r="GH151" s="424"/>
      <c r="GI151" s="424"/>
      <c r="GJ151" s="424"/>
      <c r="GK151" s="424"/>
      <c r="GL151" s="424"/>
      <c r="GM151" s="424"/>
      <c r="GN151" s="424"/>
      <c r="GO151" s="424"/>
      <c r="GP151" s="424"/>
      <c r="GQ151" s="424"/>
      <c r="GR151" s="424"/>
      <c r="GS151" s="424"/>
      <c r="GT151" s="424"/>
      <c r="GU151" s="424"/>
      <c r="GV151" s="424"/>
      <c r="GW151" s="424"/>
      <c r="GX151" s="424"/>
      <c r="GY151" s="424"/>
      <c r="GZ151" s="424"/>
      <c r="HA151" s="424"/>
      <c r="HB151" s="424"/>
      <c r="HC151" s="424"/>
      <c r="HD151" s="424"/>
      <c r="HE151" s="424"/>
      <c r="HF151" s="424"/>
      <c r="HG151" s="424"/>
      <c r="HH151" s="424"/>
      <c r="HI151" s="424"/>
      <c r="HJ151" s="424"/>
      <c r="HK151" s="424"/>
      <c r="HL151" s="424"/>
      <c r="HM151" s="424"/>
      <c r="HN151" s="424"/>
      <c r="HO151" s="424"/>
      <c r="HP151" s="424"/>
      <c r="HQ151" s="424"/>
      <c r="HR151" s="424"/>
      <c r="HS151" s="424"/>
      <c r="HT151" s="424"/>
      <c r="HU151" s="424"/>
      <c r="HV151" s="424"/>
      <c r="HW151" s="424"/>
      <c r="HX151" s="424"/>
      <c r="HY151" s="424"/>
      <c r="HZ151" s="424"/>
      <c r="IA151" s="424"/>
      <c r="IB151" s="424"/>
      <c r="IC151" s="424"/>
      <c r="ID151" s="424"/>
      <c r="IE151" s="424"/>
      <c r="IF151" s="424"/>
      <c r="IG151" s="424"/>
      <c r="IH151" s="424"/>
      <c r="II151" s="424"/>
      <c r="IJ151" s="424"/>
      <c r="IK151" s="424"/>
      <c r="IL151" s="424"/>
      <c r="IM151" s="424"/>
      <c r="IN151" s="424"/>
      <c r="IO151" s="424"/>
      <c r="IP151" s="424"/>
      <c r="IQ151" s="424"/>
      <c r="IR151" s="424"/>
      <c r="IS151" s="424"/>
      <c r="IT151" s="424"/>
      <c r="IU151" s="424"/>
      <c r="IV151" s="424"/>
      <c r="IW151" s="424"/>
      <c r="IX151" s="424"/>
      <c r="IY151" s="424"/>
      <c r="IZ151" s="424"/>
      <c r="JA151" s="424"/>
      <c r="JB151" s="424"/>
      <c r="JC151" s="424"/>
      <c r="JD151" s="424"/>
      <c r="JE151" s="424"/>
      <c r="JF151" s="424"/>
      <c r="JG151" s="424"/>
      <c r="JH151" s="424"/>
      <c r="JI151" s="424"/>
      <c r="JJ151" s="424"/>
      <c r="JK151" s="424"/>
      <c r="JL151" s="424"/>
      <c r="JM151" s="424"/>
      <c r="JN151" s="424"/>
      <c r="JO151" s="424"/>
      <c r="JP151" s="424"/>
      <c r="JQ151" s="424"/>
      <c r="JR151" s="424"/>
      <c r="JS151" s="424"/>
      <c r="JT151" s="424"/>
      <c r="JU151" s="424"/>
      <c r="JV151" s="424"/>
      <c r="JW151" s="424"/>
      <c r="JX151" s="424"/>
      <c r="JY151" s="424"/>
      <c r="JZ151" s="424"/>
      <c r="KA151" s="424"/>
      <c r="KB151" s="424"/>
      <c r="KC151" s="424"/>
      <c r="KD151" s="424"/>
      <c r="KE151" s="424"/>
      <c r="KF151" s="424"/>
      <c r="KG151" s="424"/>
      <c r="KH151" s="424"/>
      <c r="KI151" s="424"/>
      <c r="KJ151" s="424"/>
      <c r="KK151" s="424"/>
      <c r="KL151" s="424"/>
      <c r="KM151" s="424"/>
      <c r="KN151" s="424"/>
      <c r="KO151" s="424"/>
      <c r="KP151" s="424"/>
      <c r="KQ151" s="424"/>
      <c r="KR151" s="424"/>
      <c r="KS151" s="424"/>
      <c r="KT151" s="424"/>
      <c r="KU151" s="424"/>
    </row>
    <row r="152" spans="1:16384" ht="15.75" thickBot="1" x14ac:dyDescent="0.3">
      <c r="A152" s="427"/>
      <c r="B152" s="387"/>
      <c r="C152" s="387"/>
      <c r="D152" s="387"/>
      <c r="E152" s="387"/>
      <c r="F152" s="388"/>
      <c r="G152" s="387"/>
      <c r="H152" s="563"/>
      <c r="I152" s="564"/>
      <c r="J152" s="451"/>
      <c r="K152" s="451"/>
      <c r="L152" s="565"/>
      <c r="M152" s="533"/>
      <c r="N152" s="452"/>
      <c r="O152" s="533"/>
      <c r="P152" s="452"/>
      <c r="Q152" s="432"/>
      <c r="R152" s="431"/>
      <c r="S152" s="504"/>
      <c r="T152" s="424"/>
      <c r="U152" s="424"/>
      <c r="V152" s="424"/>
      <c r="W152" s="424"/>
      <c r="AA152" s="424"/>
      <c r="AB152" s="424"/>
      <c r="AC152" s="424"/>
      <c r="AD152" s="424"/>
      <c r="AE152" s="424"/>
      <c r="AF152" s="424"/>
      <c r="AG152" s="424"/>
      <c r="AH152" s="424"/>
      <c r="AI152" s="424"/>
      <c r="AJ152" s="424"/>
      <c r="AK152" s="424"/>
      <c r="AL152" s="424"/>
      <c r="AM152" s="424"/>
      <c r="AN152" s="424"/>
      <c r="AO152" s="424"/>
      <c r="AP152" s="424"/>
      <c r="AQ152" s="424"/>
      <c r="AR152" s="424"/>
      <c r="AS152" s="424"/>
      <c r="CJ152" s="424"/>
      <c r="CK152" s="424"/>
      <c r="CL152" s="424"/>
      <c r="CM152" s="424"/>
      <c r="CN152" s="424"/>
      <c r="CO152" s="424"/>
      <c r="CP152" s="424"/>
      <c r="CQ152" s="424"/>
      <c r="CR152" s="424"/>
      <c r="CS152" s="424"/>
      <c r="CT152" s="424"/>
      <c r="CU152" s="424"/>
      <c r="CV152" s="424"/>
      <c r="CW152" s="424"/>
      <c r="CX152" s="424"/>
      <c r="CY152" s="424"/>
      <c r="CZ152" s="424"/>
      <c r="DA152" s="424"/>
      <c r="DB152" s="424"/>
      <c r="DC152" s="424"/>
      <c r="DD152" s="424"/>
      <c r="DE152" s="424"/>
      <c r="DF152" s="424"/>
      <c r="DG152" s="424"/>
      <c r="DH152" s="424"/>
      <c r="DI152" s="424"/>
      <c r="DJ152" s="424"/>
      <c r="DK152" s="424"/>
      <c r="DL152" s="424"/>
      <c r="DM152" s="424"/>
      <c r="DN152" s="424"/>
      <c r="DO152" s="424"/>
      <c r="DP152" s="424"/>
      <c r="DQ152" s="424"/>
      <c r="DR152" s="424"/>
      <c r="DS152" s="424"/>
      <c r="DT152" s="424"/>
      <c r="DU152" s="424"/>
      <c r="DV152" s="424"/>
      <c r="DW152" s="424"/>
      <c r="DX152" s="424"/>
      <c r="DY152" s="424"/>
      <c r="DZ152" s="424"/>
      <c r="EA152" s="424"/>
      <c r="EB152" s="424"/>
      <c r="EC152" s="424"/>
      <c r="ED152" s="424"/>
      <c r="EE152" s="424"/>
      <c r="EF152" s="424"/>
      <c r="EG152" s="424"/>
      <c r="EH152" s="424"/>
      <c r="EI152" s="424"/>
      <c r="EJ152" s="424"/>
      <c r="EK152" s="424"/>
      <c r="EL152" s="424"/>
      <c r="EM152" s="424"/>
      <c r="EN152" s="424"/>
      <c r="EO152" s="424"/>
      <c r="EP152" s="424"/>
      <c r="EQ152" s="424"/>
      <c r="ER152" s="424"/>
      <c r="ES152" s="424"/>
      <c r="ET152" s="424"/>
      <c r="EU152" s="424"/>
      <c r="EV152" s="424"/>
      <c r="EW152" s="424"/>
      <c r="EX152" s="424"/>
      <c r="EY152" s="424"/>
      <c r="EZ152" s="424"/>
      <c r="FA152" s="424"/>
      <c r="FB152" s="424"/>
      <c r="FC152" s="424"/>
      <c r="FD152" s="424"/>
      <c r="FE152" s="424"/>
      <c r="FF152" s="424"/>
      <c r="FG152" s="424"/>
      <c r="FH152" s="424"/>
      <c r="FI152" s="424"/>
      <c r="FJ152" s="424"/>
      <c r="FK152" s="424"/>
      <c r="FL152" s="424"/>
      <c r="FM152" s="424"/>
      <c r="FN152" s="424"/>
      <c r="FO152" s="424"/>
      <c r="FP152" s="424"/>
      <c r="FQ152" s="424"/>
      <c r="FR152" s="424"/>
      <c r="FS152" s="424"/>
      <c r="FT152" s="424"/>
      <c r="FU152" s="424"/>
      <c r="FV152" s="424"/>
      <c r="FW152" s="424"/>
      <c r="FX152" s="424"/>
      <c r="FY152" s="424"/>
      <c r="FZ152" s="424"/>
      <c r="GA152" s="424"/>
      <c r="GB152" s="424"/>
      <c r="GC152" s="424"/>
      <c r="GD152" s="424"/>
      <c r="GE152" s="424"/>
      <c r="GF152" s="424"/>
      <c r="GG152" s="424"/>
      <c r="GH152" s="424"/>
      <c r="GI152" s="424"/>
      <c r="GJ152" s="424"/>
      <c r="GK152" s="424"/>
      <c r="GL152" s="424"/>
      <c r="GM152" s="424"/>
      <c r="GN152" s="424"/>
      <c r="GO152" s="424"/>
      <c r="GP152" s="424"/>
      <c r="GQ152" s="424"/>
      <c r="GR152" s="424"/>
      <c r="GS152" s="424"/>
      <c r="GT152" s="424"/>
      <c r="GU152" s="424"/>
      <c r="GV152" s="424"/>
      <c r="GW152" s="424"/>
      <c r="GX152" s="424"/>
      <c r="GY152" s="424"/>
      <c r="GZ152" s="424"/>
      <c r="HA152" s="424"/>
      <c r="HB152" s="424"/>
      <c r="HC152" s="424"/>
      <c r="HD152" s="424"/>
      <c r="HE152" s="424"/>
      <c r="HF152" s="424"/>
      <c r="HG152" s="424"/>
      <c r="HH152" s="424"/>
      <c r="HI152" s="424"/>
      <c r="HJ152" s="424"/>
      <c r="HK152" s="424"/>
      <c r="HL152" s="424"/>
      <c r="HM152" s="424"/>
      <c r="HN152" s="424"/>
      <c r="HO152" s="424"/>
      <c r="HP152" s="424"/>
      <c r="HQ152" s="424"/>
      <c r="HR152" s="424"/>
      <c r="HS152" s="424"/>
      <c r="HT152" s="424"/>
      <c r="HU152" s="424"/>
      <c r="HV152" s="424"/>
      <c r="HW152" s="424"/>
      <c r="HX152" s="424"/>
      <c r="HY152" s="424"/>
      <c r="HZ152" s="424"/>
      <c r="IA152" s="424"/>
      <c r="IB152" s="424"/>
      <c r="IC152" s="424"/>
      <c r="ID152" s="424"/>
      <c r="IE152" s="424"/>
      <c r="IF152" s="424"/>
      <c r="IG152" s="424"/>
      <c r="IH152" s="424"/>
      <c r="II152" s="424"/>
      <c r="IJ152" s="424"/>
      <c r="IK152" s="424"/>
      <c r="IL152" s="424"/>
      <c r="IM152" s="424"/>
      <c r="IN152" s="424"/>
      <c r="IO152" s="424"/>
      <c r="IP152" s="424"/>
      <c r="IQ152" s="424"/>
      <c r="IR152" s="424"/>
      <c r="IS152" s="424"/>
      <c r="IT152" s="424"/>
      <c r="IU152" s="424"/>
      <c r="IV152" s="424"/>
      <c r="IW152" s="424"/>
      <c r="IX152" s="424"/>
      <c r="IY152" s="424"/>
      <c r="IZ152" s="424"/>
      <c r="JA152" s="424"/>
      <c r="JB152" s="424"/>
      <c r="JC152" s="424"/>
      <c r="JD152" s="424"/>
      <c r="JE152" s="424"/>
      <c r="JF152" s="424"/>
      <c r="JG152" s="424"/>
      <c r="JH152" s="424"/>
      <c r="JI152" s="424"/>
      <c r="JJ152" s="424"/>
      <c r="JK152" s="424"/>
      <c r="JL152" s="424"/>
      <c r="JM152" s="424"/>
      <c r="JN152" s="424"/>
      <c r="JO152" s="424"/>
      <c r="JP152" s="424"/>
      <c r="JQ152" s="424"/>
      <c r="JR152" s="424"/>
      <c r="JS152" s="424"/>
      <c r="JT152" s="424"/>
      <c r="JU152" s="424"/>
      <c r="JV152" s="424"/>
      <c r="JW152" s="424"/>
      <c r="JX152" s="424"/>
      <c r="JY152" s="424"/>
      <c r="JZ152" s="424"/>
      <c r="KA152" s="424"/>
      <c r="KB152" s="424"/>
      <c r="KC152" s="424"/>
      <c r="KD152" s="424"/>
      <c r="KE152" s="424"/>
      <c r="KF152" s="424"/>
      <c r="KG152" s="424"/>
      <c r="KH152" s="424"/>
      <c r="KI152" s="424"/>
      <c r="KJ152" s="424"/>
      <c r="KK152" s="424"/>
      <c r="KL152" s="424"/>
      <c r="KM152" s="424"/>
      <c r="KN152" s="424"/>
      <c r="KO152" s="424"/>
      <c r="KP152" s="424"/>
      <c r="KQ152" s="424"/>
      <c r="KR152" s="424"/>
      <c r="KS152" s="424"/>
      <c r="KT152" s="424"/>
      <c r="KU152" s="424"/>
    </row>
    <row r="153" spans="1:16384" ht="15.75" thickBot="1" x14ac:dyDescent="0.3">
      <c r="A153" s="427"/>
      <c r="B153" s="387"/>
      <c r="C153" s="387"/>
      <c r="D153" s="869" t="s">
        <v>223</v>
      </c>
      <c r="E153" s="870"/>
      <c r="F153" s="870"/>
      <c r="G153" s="870"/>
      <c r="H153" s="870"/>
      <c r="I153" s="870"/>
      <c r="J153" s="870"/>
      <c r="K153" s="871"/>
      <c r="L153" s="706" t="s">
        <v>224</v>
      </c>
      <c r="M153" s="583" t="s">
        <v>270</v>
      </c>
      <c r="N153" s="399"/>
      <c r="O153" s="399"/>
      <c r="P153" s="528"/>
      <c r="Q153" s="399"/>
      <c r="R153" s="399"/>
      <c r="S153" s="512"/>
      <c r="T153" s="424"/>
      <c r="U153" s="424"/>
      <c r="V153" s="424"/>
      <c r="W153" s="424"/>
      <c r="AA153" s="424"/>
      <c r="AB153" s="424"/>
      <c r="AC153" s="424"/>
      <c r="AD153" s="424"/>
      <c r="AE153" s="424"/>
      <c r="AF153" s="424"/>
      <c r="AG153" s="424"/>
      <c r="AH153" s="424"/>
      <c r="AI153" s="424"/>
      <c r="AJ153" s="424"/>
      <c r="AK153" s="424"/>
      <c r="AL153" s="424"/>
      <c r="AM153" s="424"/>
      <c r="AN153" s="424"/>
      <c r="AO153" s="424"/>
      <c r="AP153" s="424"/>
      <c r="AQ153" s="424"/>
      <c r="AR153" s="424"/>
      <c r="AS153" s="424"/>
    </row>
    <row r="154" spans="1:16384" ht="15.75" thickBot="1" x14ac:dyDescent="0.3">
      <c r="A154" s="427"/>
      <c r="B154" s="387"/>
      <c r="C154" s="387"/>
      <c r="D154" s="387"/>
      <c r="E154" s="387"/>
      <c r="F154" s="388"/>
      <c r="G154" s="387"/>
      <c r="H154" s="450"/>
      <c r="I154" s="562"/>
      <c r="J154" s="562"/>
      <c r="K154" s="562"/>
      <c r="L154" s="568"/>
      <c r="M154" s="452"/>
      <c r="N154" s="452"/>
      <c r="O154" s="452"/>
      <c r="P154" s="576"/>
      <c r="Q154" s="452"/>
      <c r="R154" s="452"/>
      <c r="S154" s="504"/>
      <c r="T154" s="424"/>
      <c r="U154" s="424"/>
      <c r="V154" s="424"/>
      <c r="W154" s="424"/>
      <c r="AA154" s="424"/>
      <c r="AB154" s="424"/>
      <c r="AC154" s="424"/>
      <c r="AD154" s="424"/>
      <c r="AE154" s="424"/>
      <c r="AF154" s="424"/>
      <c r="AG154" s="424"/>
      <c r="AH154" s="424"/>
      <c r="AI154" s="424"/>
      <c r="AJ154" s="424"/>
      <c r="AK154" s="424"/>
      <c r="AL154" s="424"/>
      <c r="AM154" s="424"/>
      <c r="AN154" s="424"/>
      <c r="AO154" s="424"/>
      <c r="AP154" s="424"/>
      <c r="AQ154" s="424"/>
      <c r="AR154" s="424"/>
      <c r="AS154" s="424"/>
    </row>
    <row r="155" spans="1:16384" ht="15.75" thickBot="1" x14ac:dyDescent="0.3">
      <c r="A155" s="427"/>
      <c r="B155" s="387"/>
      <c r="C155" s="387"/>
      <c r="D155" s="387"/>
      <c r="E155" s="387"/>
      <c r="F155" s="388"/>
      <c r="G155" s="387"/>
      <c r="H155" s="450"/>
      <c r="I155" s="562"/>
      <c r="J155" s="562"/>
      <c r="K155" s="562"/>
      <c r="L155" s="599" t="s">
        <v>3</v>
      </c>
      <c r="M155" s="600" t="s">
        <v>227</v>
      </c>
      <c r="N155" s="600" t="s">
        <v>228</v>
      </c>
      <c r="O155" s="601" t="s">
        <v>229</v>
      </c>
      <c r="P155" s="599" t="s">
        <v>3</v>
      </c>
      <c r="Q155" s="601" t="s">
        <v>214</v>
      </c>
      <c r="R155" s="452"/>
      <c r="S155" s="504"/>
      <c r="T155" s="424"/>
      <c r="U155" s="424"/>
      <c r="V155" s="424"/>
      <c r="W155" s="424"/>
      <c r="AA155" s="424"/>
      <c r="AB155" s="424"/>
      <c r="AC155" s="424"/>
      <c r="AD155" s="424"/>
      <c r="AE155" s="424"/>
      <c r="AF155" s="424"/>
      <c r="AG155" s="424"/>
      <c r="AH155" s="424"/>
      <c r="AI155" s="424"/>
      <c r="AJ155" s="424"/>
      <c r="AK155" s="424"/>
      <c r="AL155" s="424"/>
      <c r="AM155" s="424"/>
      <c r="AN155" s="424"/>
      <c r="AO155" s="424"/>
      <c r="AP155" s="424"/>
      <c r="AQ155" s="424"/>
      <c r="AR155" s="424"/>
      <c r="AS155" s="424"/>
    </row>
    <row r="156" spans="1:16384" x14ac:dyDescent="0.25">
      <c r="A156" s="853" t="s">
        <v>240</v>
      </c>
      <c r="B156" s="854"/>
      <c r="C156" s="854"/>
      <c r="D156" s="855"/>
      <c r="E156" s="668"/>
      <c r="F156" s="912" t="s">
        <v>231</v>
      </c>
      <c r="G156" s="912"/>
      <c r="H156" s="912"/>
      <c r="I156" s="912"/>
      <c r="J156" s="912"/>
      <c r="K156" s="913"/>
      <c r="L156" s="596">
        <f>$T$28</f>
        <v>8.0066666666666659</v>
      </c>
      <c r="M156" s="544">
        <v>5</v>
      </c>
      <c r="N156" s="581">
        <f>+L156*M156</f>
        <v>40.033333333333331</v>
      </c>
      <c r="O156" s="872">
        <f>+(M156*10+M157*10+M158*10+M159*10+M160*10+M161*10+M162*10)</f>
        <v>200</v>
      </c>
      <c r="P156" s="835">
        <f>+IF(M153="NO",(N163/O156*10),0)</f>
        <v>0</v>
      </c>
      <c r="Q156" s="838" t="str">
        <f>+IF(P156&lt;=8,"PENALIZACIÓN","ACEPTABLE")</f>
        <v>PENALIZACIÓN</v>
      </c>
      <c r="S156" s="504"/>
      <c r="T156" s="424"/>
      <c r="U156" s="424"/>
      <c r="V156" s="424"/>
      <c r="W156" s="424"/>
      <c r="AA156" s="424"/>
      <c r="AB156" s="424"/>
      <c r="AC156" s="424"/>
      <c r="AD156" s="424"/>
      <c r="AE156" s="424"/>
      <c r="AF156" s="424"/>
      <c r="AG156" s="424"/>
      <c r="AH156" s="424"/>
      <c r="AI156" s="424"/>
      <c r="AJ156" s="424"/>
      <c r="AK156" s="424"/>
      <c r="AL156" s="424"/>
      <c r="AM156" s="424"/>
      <c r="AN156" s="424"/>
      <c r="AO156" s="424"/>
      <c r="AP156" s="424"/>
      <c r="AQ156" s="424"/>
      <c r="AR156" s="424"/>
      <c r="AS156" s="424"/>
    </row>
    <row r="157" spans="1:16384" x14ac:dyDescent="0.25">
      <c r="A157" s="856"/>
      <c r="B157" s="857"/>
      <c r="C157" s="857"/>
      <c r="D157" s="858"/>
      <c r="E157" s="669"/>
      <c r="F157" s="774" t="s">
        <v>230</v>
      </c>
      <c r="G157" s="774"/>
      <c r="H157" s="774"/>
      <c r="I157" s="774"/>
      <c r="J157" s="774"/>
      <c r="K157" s="865"/>
      <c r="L157" s="597">
        <f>$Q$54</f>
        <v>6.8</v>
      </c>
      <c r="M157" s="545">
        <v>4</v>
      </c>
      <c r="N157" s="582">
        <f t="shared" ref="N157:N162" si="21">+L157*M157</f>
        <v>27.2</v>
      </c>
      <c r="O157" s="851"/>
      <c r="P157" s="836"/>
      <c r="Q157" s="839"/>
      <c r="S157" s="504"/>
      <c r="T157" s="424"/>
      <c r="U157" s="424"/>
      <c r="V157" s="424"/>
      <c r="W157" s="424"/>
      <c r="AA157" s="424"/>
      <c r="AB157" s="424"/>
      <c r="AC157" s="424"/>
      <c r="AD157" s="424"/>
      <c r="AE157" s="424"/>
      <c r="AF157" s="424"/>
      <c r="AG157" s="424"/>
      <c r="AH157" s="424"/>
      <c r="AI157" s="424"/>
      <c r="AJ157" s="424"/>
      <c r="AK157" s="424"/>
      <c r="AL157" s="424"/>
      <c r="AM157" s="424"/>
      <c r="AN157" s="424"/>
      <c r="AO157" s="424"/>
      <c r="AP157" s="424"/>
      <c r="AQ157" s="424"/>
      <c r="AR157" s="424"/>
      <c r="AS157" s="424"/>
    </row>
    <row r="158" spans="1:16384" x14ac:dyDescent="0.25">
      <c r="A158" s="856"/>
      <c r="B158" s="857"/>
      <c r="C158" s="857"/>
      <c r="D158" s="858"/>
      <c r="E158" s="670"/>
      <c r="F158" s="863" t="s">
        <v>232</v>
      </c>
      <c r="G158" s="863"/>
      <c r="H158" s="863"/>
      <c r="I158" s="863"/>
      <c r="J158" s="863"/>
      <c r="K158" s="864"/>
      <c r="L158" s="597">
        <f>$Q$64</f>
        <v>6.6666666666666661</v>
      </c>
      <c r="M158" s="545">
        <v>3</v>
      </c>
      <c r="N158" s="582">
        <f t="shared" si="21"/>
        <v>20</v>
      </c>
      <c r="O158" s="851"/>
      <c r="P158" s="836"/>
      <c r="Q158" s="839"/>
      <c r="S158" s="504"/>
      <c r="T158" s="424"/>
      <c r="U158" s="424"/>
      <c r="V158" s="424"/>
      <c r="W158" s="424"/>
      <c r="AA158" s="424"/>
      <c r="AB158" s="424"/>
      <c r="AC158" s="424"/>
      <c r="AD158" s="424"/>
      <c r="AE158" s="424"/>
      <c r="AF158" s="424"/>
      <c r="AG158" s="424"/>
      <c r="AH158" s="424"/>
      <c r="AI158" s="424"/>
      <c r="AJ158" s="424"/>
      <c r="AK158" s="424"/>
      <c r="AL158" s="424"/>
      <c r="AM158" s="424"/>
      <c r="AN158" s="424"/>
      <c r="AO158" s="424"/>
      <c r="AP158" s="424"/>
      <c r="AQ158" s="424"/>
      <c r="AR158" s="424"/>
      <c r="AS158" s="424"/>
    </row>
    <row r="159" spans="1:16384" x14ac:dyDescent="0.25">
      <c r="A159" s="856"/>
      <c r="B159" s="857"/>
      <c r="C159" s="857"/>
      <c r="D159" s="858"/>
      <c r="E159" s="669"/>
      <c r="F159" s="774" t="s">
        <v>234</v>
      </c>
      <c r="G159" s="774"/>
      <c r="H159" s="774"/>
      <c r="I159" s="774"/>
      <c r="J159" s="774"/>
      <c r="K159" s="865"/>
      <c r="L159" s="596">
        <f>$Q$72</f>
        <v>6.1538461538461542</v>
      </c>
      <c r="M159" s="544">
        <v>4</v>
      </c>
      <c r="N159" s="581">
        <f t="shared" si="21"/>
        <v>24.615384615384617</v>
      </c>
      <c r="O159" s="851"/>
      <c r="P159" s="836"/>
      <c r="Q159" s="839"/>
      <c r="R159" s="399"/>
      <c r="S159" s="504"/>
      <c r="T159" s="424"/>
      <c r="U159" s="424"/>
      <c r="V159" s="424"/>
      <c r="W159" s="424"/>
      <c r="AA159" s="424"/>
      <c r="AB159" s="424"/>
      <c r="AC159" s="424"/>
      <c r="AD159" s="424"/>
      <c r="AE159" s="424"/>
      <c r="AF159" s="424"/>
      <c r="AG159" s="424"/>
      <c r="AH159" s="424"/>
      <c r="AI159" s="424"/>
      <c r="AJ159" s="424"/>
      <c r="AK159" s="424"/>
      <c r="AL159" s="424"/>
      <c r="AM159" s="424"/>
      <c r="AN159" s="424"/>
      <c r="AO159" s="424"/>
      <c r="AP159" s="424"/>
      <c r="AQ159" s="424"/>
      <c r="AR159" s="424"/>
      <c r="AS159" s="424"/>
    </row>
    <row r="160" spans="1:16384" x14ac:dyDescent="0.25">
      <c r="A160" s="856"/>
      <c r="B160" s="857"/>
      <c r="C160" s="857"/>
      <c r="D160" s="858"/>
      <c r="E160" s="670"/>
      <c r="F160" s="863" t="s">
        <v>235</v>
      </c>
      <c r="G160" s="863"/>
      <c r="H160" s="863"/>
      <c r="I160" s="863"/>
      <c r="J160" s="863"/>
      <c r="K160" s="864"/>
      <c r="L160" s="597">
        <f>$Q$133</f>
        <v>7.5</v>
      </c>
      <c r="M160" s="545">
        <v>2</v>
      </c>
      <c r="N160" s="582">
        <f t="shared" si="21"/>
        <v>15</v>
      </c>
      <c r="O160" s="851"/>
      <c r="P160" s="836"/>
      <c r="Q160" s="839"/>
      <c r="R160" s="399"/>
      <c r="S160" s="504"/>
      <c r="T160" s="424"/>
      <c r="U160" s="424"/>
      <c r="V160" s="424"/>
      <c r="W160" s="424"/>
      <c r="AA160" s="424"/>
      <c r="AB160" s="424"/>
      <c r="AC160" s="424"/>
      <c r="AD160" s="424"/>
      <c r="AE160" s="424"/>
      <c r="AF160" s="424"/>
      <c r="AG160" s="424"/>
      <c r="AH160" s="424"/>
      <c r="AI160" s="424"/>
      <c r="AJ160" s="424"/>
      <c r="AK160" s="424"/>
      <c r="AL160" s="424"/>
      <c r="AM160" s="424"/>
      <c r="AN160" s="424"/>
      <c r="AO160" s="424"/>
      <c r="AP160" s="424"/>
      <c r="AQ160" s="424"/>
      <c r="AR160" s="424"/>
      <c r="AS160" s="424"/>
    </row>
    <row r="161" spans="1:45" x14ac:dyDescent="0.25">
      <c r="A161" s="856"/>
      <c r="B161" s="857"/>
      <c r="C161" s="857"/>
      <c r="D161" s="858"/>
      <c r="E161" s="669"/>
      <c r="F161" s="774" t="s">
        <v>236</v>
      </c>
      <c r="G161" s="774"/>
      <c r="H161" s="774"/>
      <c r="I161" s="774"/>
      <c r="J161" s="774"/>
      <c r="K161" s="865"/>
      <c r="L161" s="597">
        <f>$Q$145</f>
        <v>6.8421052631578947</v>
      </c>
      <c r="M161" s="545">
        <v>1</v>
      </c>
      <c r="N161" s="582">
        <f t="shared" si="21"/>
        <v>6.8421052631578947</v>
      </c>
      <c r="O161" s="851"/>
      <c r="P161" s="836"/>
      <c r="Q161" s="839"/>
      <c r="R161" s="399"/>
      <c r="S161" s="504"/>
      <c r="T161" s="424"/>
      <c r="U161" s="424"/>
      <c r="V161" s="424"/>
      <c r="W161" s="424"/>
      <c r="AA161" s="424"/>
      <c r="AB161" s="424"/>
      <c r="AC161" s="424"/>
      <c r="AD161" s="424"/>
      <c r="AE161" s="424"/>
      <c r="AF161" s="424"/>
      <c r="AG161" s="424"/>
      <c r="AH161" s="424"/>
      <c r="AI161" s="424"/>
      <c r="AJ161" s="424"/>
      <c r="AK161" s="424"/>
      <c r="AL161" s="424"/>
      <c r="AM161" s="424"/>
      <c r="AN161" s="424"/>
      <c r="AO161" s="424"/>
      <c r="AP161" s="424"/>
      <c r="AQ161" s="424"/>
      <c r="AR161" s="424"/>
      <c r="AS161" s="424"/>
    </row>
    <row r="162" spans="1:45" ht="15.75" thickBot="1" x14ac:dyDescent="0.3">
      <c r="A162" s="859"/>
      <c r="B162" s="860"/>
      <c r="C162" s="860"/>
      <c r="D162" s="861"/>
      <c r="E162" s="671"/>
      <c r="F162" s="866" t="s">
        <v>238</v>
      </c>
      <c r="G162" s="866"/>
      <c r="H162" s="866"/>
      <c r="I162" s="866"/>
      <c r="J162" s="866"/>
      <c r="K162" s="867"/>
      <c r="L162" s="598">
        <f>$Q$151</f>
        <v>10</v>
      </c>
      <c r="M162" s="707">
        <v>1</v>
      </c>
      <c r="N162" s="708">
        <f t="shared" si="21"/>
        <v>10</v>
      </c>
      <c r="O162" s="852"/>
      <c r="P162" s="837"/>
      <c r="Q162" s="840"/>
      <c r="R162" s="399"/>
      <c r="S162" s="504"/>
      <c r="T162" s="424"/>
      <c r="U162" s="424"/>
      <c r="V162" s="424"/>
      <c r="W162" s="424"/>
      <c r="AA162" s="424"/>
      <c r="AB162" s="424"/>
      <c r="AC162" s="424"/>
      <c r="AD162" s="424"/>
      <c r="AE162" s="424"/>
      <c r="AF162" s="424"/>
      <c r="AG162" s="424"/>
      <c r="AH162" s="424"/>
      <c r="AI162" s="424"/>
      <c r="AJ162" s="424"/>
      <c r="AK162" s="424"/>
      <c r="AL162" s="424"/>
      <c r="AM162" s="424"/>
      <c r="AN162" s="424"/>
      <c r="AO162" s="424"/>
      <c r="AP162" s="424"/>
      <c r="AQ162" s="424"/>
      <c r="AR162" s="424"/>
      <c r="AS162" s="424"/>
    </row>
    <row r="163" spans="1:45" ht="15.75" thickBot="1" x14ac:dyDescent="0.3">
      <c r="A163" s="427"/>
      <c r="B163" s="387"/>
      <c r="C163" s="387"/>
      <c r="D163" s="387"/>
      <c r="E163" s="672" t="s">
        <v>239</v>
      </c>
      <c r="F163" s="673"/>
      <c r="G163" s="673"/>
      <c r="H163" s="674"/>
      <c r="I163" s="675"/>
      <c r="J163" s="675"/>
      <c r="K163" s="676"/>
      <c r="L163" s="451"/>
      <c r="M163" s="709" t="s">
        <v>174</v>
      </c>
      <c r="N163" s="710">
        <f>SUM(N154:N162)</f>
        <v>143.69082321187585</v>
      </c>
      <c r="O163" s="399"/>
      <c r="P163" s="528"/>
      <c r="Q163" s="399"/>
      <c r="R163" s="399"/>
      <c r="S163" s="504"/>
      <c r="T163" s="424"/>
      <c r="U163" s="424"/>
      <c r="V163" s="424"/>
      <c r="W163" s="424"/>
      <c r="AA163" s="424"/>
      <c r="AB163" s="424"/>
      <c r="AC163" s="424"/>
      <c r="AD163" s="424"/>
      <c r="AE163" s="424"/>
      <c r="AF163" s="424"/>
      <c r="AG163" s="424"/>
      <c r="AH163" s="424"/>
      <c r="AI163" s="424"/>
      <c r="AJ163" s="424"/>
      <c r="AK163" s="424"/>
      <c r="AL163" s="424"/>
      <c r="AM163" s="424"/>
      <c r="AN163" s="424"/>
      <c r="AO163" s="424"/>
      <c r="AP163" s="424"/>
      <c r="AQ163" s="424"/>
      <c r="AR163" s="424"/>
      <c r="AS163" s="424"/>
    </row>
    <row r="164" spans="1:45" x14ac:dyDescent="0.25">
      <c r="A164" s="427"/>
      <c r="B164" s="387"/>
      <c r="C164" s="387"/>
      <c r="D164" s="387"/>
      <c r="L164" s="562"/>
      <c r="M164" s="399"/>
      <c r="N164" s="399"/>
      <c r="O164" s="399" t="s">
        <v>420</v>
      </c>
      <c r="P164" s="528"/>
      <c r="Q164" s="399"/>
      <c r="R164" s="399"/>
      <c r="S164" s="504"/>
      <c r="T164" s="424"/>
      <c r="U164" s="424"/>
      <c r="V164" s="424"/>
      <c r="W164" s="424"/>
      <c r="AA164" s="424"/>
      <c r="AB164" s="424"/>
      <c r="AC164" s="424"/>
      <c r="AD164" s="424"/>
      <c r="AE164" s="424"/>
      <c r="AF164" s="424"/>
      <c r="AG164" s="424"/>
      <c r="AH164" s="424"/>
      <c r="AI164" s="424"/>
      <c r="AJ164" s="424"/>
      <c r="AK164" s="424"/>
      <c r="AL164" s="424"/>
      <c r="AM164" s="424"/>
      <c r="AN164" s="424"/>
      <c r="AO164" s="424"/>
      <c r="AP164" s="424"/>
      <c r="AQ164" s="424"/>
      <c r="AR164" s="424"/>
      <c r="AS164" s="424"/>
    </row>
    <row r="165" spans="1:45" x14ac:dyDescent="0.25">
      <c r="A165" s="427"/>
      <c r="B165" s="387"/>
      <c r="C165" s="387"/>
      <c r="D165" s="387"/>
      <c r="E165" s="387"/>
      <c r="F165" s="388"/>
      <c r="G165" s="387"/>
      <c r="H165" s="450"/>
      <c r="I165" s="562"/>
      <c r="J165" s="562"/>
      <c r="K165" s="562"/>
      <c r="L165" s="562"/>
      <c r="M165" s="399"/>
      <c r="N165" s="399"/>
      <c r="O165" s="399"/>
      <c r="P165" s="528"/>
      <c r="Q165" s="399"/>
      <c r="R165" s="399"/>
      <c r="S165" s="504"/>
      <c r="T165" s="424"/>
      <c r="U165" s="424"/>
      <c r="V165" s="424"/>
      <c r="W165" s="424"/>
      <c r="AA165" s="424"/>
      <c r="AB165" s="424"/>
      <c r="AC165" s="424"/>
      <c r="AD165" s="424"/>
      <c r="AE165" s="424"/>
      <c r="AF165" s="424"/>
      <c r="AG165" s="424"/>
      <c r="AH165" s="424"/>
      <c r="AI165" s="424"/>
      <c r="AJ165" s="424"/>
      <c r="AK165" s="424"/>
      <c r="AL165" s="424"/>
      <c r="AM165" s="424"/>
      <c r="AN165" s="424"/>
      <c r="AO165" s="424"/>
      <c r="AP165" s="424"/>
      <c r="AQ165" s="424"/>
      <c r="AR165" s="424"/>
      <c r="AS165" s="424"/>
    </row>
    <row r="166" spans="1:45" ht="15.75" thickBot="1" x14ac:dyDescent="0.3">
      <c r="A166" s="427"/>
      <c r="B166" s="387"/>
      <c r="C166" s="387"/>
      <c r="D166" s="387"/>
      <c r="E166" s="387"/>
      <c r="F166" s="388"/>
      <c r="G166" s="387"/>
      <c r="H166" s="450"/>
      <c r="I166" s="562"/>
      <c r="J166" s="562"/>
      <c r="K166" s="562"/>
      <c r="L166" s="562"/>
      <c r="M166" s="399"/>
      <c r="N166" s="399"/>
      <c r="O166" s="399"/>
      <c r="P166" s="528"/>
      <c r="Q166" s="399"/>
      <c r="R166" s="399"/>
      <c r="S166" s="504"/>
      <c r="T166" s="424"/>
      <c r="U166" s="424"/>
      <c r="V166" s="424"/>
      <c r="W166" s="424"/>
      <c r="AA166" s="424"/>
      <c r="AB166" s="424"/>
      <c r="AC166" s="424"/>
      <c r="AD166" s="424"/>
      <c r="AE166" s="424"/>
      <c r="AF166" s="424"/>
      <c r="AG166" s="424"/>
      <c r="AH166" s="424"/>
      <c r="AI166" s="424"/>
      <c r="AJ166" s="424"/>
      <c r="AK166" s="424"/>
      <c r="AL166" s="424"/>
      <c r="AM166" s="424"/>
      <c r="AN166" s="424"/>
      <c r="AO166" s="424"/>
      <c r="AP166" s="424"/>
      <c r="AQ166" s="424"/>
      <c r="AR166" s="424"/>
      <c r="AS166" s="424"/>
    </row>
    <row r="167" spans="1:45" ht="15.75" thickBot="1" x14ac:dyDescent="0.3">
      <c r="A167" s="885" t="s">
        <v>222</v>
      </c>
      <c r="B167" s="886"/>
      <c r="C167" s="886"/>
      <c r="D167" s="886"/>
      <c r="E167" s="886"/>
      <c r="F167" s="886"/>
      <c r="G167" s="886"/>
      <c r="H167" s="886"/>
      <c r="I167" s="886"/>
      <c r="J167" s="886"/>
      <c r="K167" s="886"/>
      <c r="L167" s="886"/>
      <c r="M167" s="886"/>
      <c r="N167" s="886"/>
      <c r="O167" s="886"/>
      <c r="P167" s="886"/>
      <c r="Q167" s="886"/>
      <c r="R167" s="886"/>
      <c r="S167" s="881"/>
      <c r="T167" s="882"/>
    </row>
    <row r="168" spans="1:45" ht="15.75" thickBot="1" x14ac:dyDescent="0.3">
      <c r="A168" s="427"/>
      <c r="B168" s="387"/>
      <c r="C168" s="387"/>
      <c r="D168" s="387"/>
      <c r="E168" s="387"/>
      <c r="F168" s="388"/>
      <c r="G168" s="387"/>
      <c r="H168" s="450"/>
      <c r="I168" s="562"/>
      <c r="J168" s="562"/>
      <c r="K168" s="562"/>
      <c r="L168" s="562"/>
      <c r="M168" s="399"/>
      <c r="N168" s="399"/>
      <c r="O168" s="399"/>
      <c r="P168" s="528"/>
      <c r="Q168" s="399"/>
      <c r="R168" s="399"/>
      <c r="S168" s="504"/>
      <c r="T168" s="424"/>
      <c r="U168" s="424"/>
      <c r="V168" s="424"/>
      <c r="W168" s="424"/>
      <c r="AA168" s="424"/>
      <c r="AB168" s="424"/>
      <c r="AC168" s="424"/>
      <c r="AD168" s="424"/>
      <c r="AE168" s="424"/>
      <c r="AF168" s="424"/>
      <c r="AG168" s="424"/>
      <c r="AH168" s="424"/>
      <c r="AI168" s="424"/>
      <c r="AJ168" s="424"/>
      <c r="AK168" s="424"/>
      <c r="AL168" s="424"/>
      <c r="AM168" s="424"/>
      <c r="AN168" s="424"/>
      <c r="AO168" s="424"/>
      <c r="AP168" s="424"/>
      <c r="AQ168" s="424"/>
      <c r="AR168" s="424"/>
      <c r="AS168" s="424"/>
    </row>
    <row r="169" spans="1:45" ht="15.75" thickBot="1" x14ac:dyDescent="0.3">
      <c r="A169" s="879" t="s">
        <v>106</v>
      </c>
      <c r="B169" s="880"/>
      <c r="C169" s="880"/>
      <c r="D169" s="880"/>
      <c r="E169" s="880"/>
      <c r="F169" s="880"/>
      <c r="G169" s="880"/>
      <c r="H169" s="880"/>
      <c r="I169" s="880"/>
      <c r="J169" s="880"/>
      <c r="K169" s="880"/>
      <c r="L169" s="880"/>
      <c r="M169" s="880"/>
      <c r="N169" s="880"/>
      <c r="O169" s="880"/>
      <c r="P169" s="880"/>
      <c r="Q169" s="880"/>
      <c r="R169" s="880"/>
      <c r="S169" s="881"/>
      <c r="T169" s="882"/>
    </row>
    <row r="171" spans="1:45" x14ac:dyDescent="0.25">
      <c r="A171" s="402" t="s">
        <v>60</v>
      </c>
      <c r="B171" s="402"/>
      <c r="C171" s="422"/>
    </row>
    <row r="173" spans="1:45" ht="17.25" customHeight="1" x14ac:dyDescent="0.25">
      <c r="A173" s="757" t="s">
        <v>478</v>
      </c>
      <c r="B173" s="757"/>
      <c r="C173" s="757"/>
      <c r="D173" s="757"/>
      <c r="E173" s="757"/>
      <c r="F173" s="757"/>
      <c r="G173" s="757"/>
      <c r="H173" s="757"/>
      <c r="I173" s="757"/>
      <c r="J173" s="757"/>
      <c r="K173" s="757"/>
      <c r="L173" s="757"/>
      <c r="M173" s="757"/>
      <c r="N173" s="757"/>
      <c r="O173" s="757"/>
      <c r="P173" s="757"/>
      <c r="Q173" s="757"/>
      <c r="R173" s="757"/>
    </row>
    <row r="175" spans="1:45" ht="66" customHeight="1" x14ac:dyDescent="0.25">
      <c r="A175" s="757" t="s">
        <v>37</v>
      </c>
      <c r="B175" s="757"/>
      <c r="C175" s="757"/>
      <c r="D175" s="757"/>
      <c r="E175" s="757"/>
      <c r="F175" s="757"/>
      <c r="G175" s="757"/>
      <c r="H175" s="757"/>
      <c r="I175" s="757"/>
      <c r="J175" s="757"/>
      <c r="K175" s="757"/>
      <c r="L175" s="757"/>
      <c r="M175" s="757"/>
      <c r="N175" s="757"/>
      <c r="O175" s="757"/>
      <c r="P175" s="757"/>
      <c r="Q175" s="757"/>
      <c r="R175" s="757"/>
    </row>
    <row r="177" spans="1:7" x14ac:dyDescent="0.25">
      <c r="A177" s="380" t="s">
        <v>5</v>
      </c>
    </row>
    <row r="178" spans="1:7" x14ac:dyDescent="0.25">
      <c r="A178" s="379" t="s">
        <v>6</v>
      </c>
    </row>
    <row r="179" spans="1:7" x14ac:dyDescent="0.25">
      <c r="A179" s="379" t="s">
        <v>326</v>
      </c>
    </row>
    <row r="181" spans="1:7" ht="17.25" x14ac:dyDescent="0.25">
      <c r="B181" s="379" t="s">
        <v>7</v>
      </c>
    </row>
    <row r="183" spans="1:7" ht="17.25" x14ac:dyDescent="0.25">
      <c r="A183" s="379" t="s">
        <v>8</v>
      </c>
    </row>
    <row r="184" spans="1:7" x14ac:dyDescent="0.25">
      <c r="A184" s="379" t="s">
        <v>9</v>
      </c>
    </row>
    <row r="186" spans="1:7" x14ac:dyDescent="0.25">
      <c r="A186" s="380" t="s">
        <v>23</v>
      </c>
    </row>
    <row r="188" spans="1:7" x14ac:dyDescent="0.25">
      <c r="A188" s="756" t="s">
        <v>18</v>
      </c>
      <c r="B188" s="756"/>
      <c r="C188" s="756"/>
      <c r="D188" s="756"/>
      <c r="E188" s="756"/>
      <c r="F188" s="756"/>
      <c r="G188" s="775" t="s">
        <v>96</v>
      </c>
    </row>
    <row r="189" spans="1:7" x14ac:dyDescent="0.25">
      <c r="A189" s="755" t="s">
        <v>14</v>
      </c>
      <c r="B189" s="755"/>
      <c r="C189" s="626" t="s">
        <v>10</v>
      </c>
      <c r="D189" s="626" t="s">
        <v>11</v>
      </c>
      <c r="E189" s="626" t="s">
        <v>12</v>
      </c>
      <c r="F189" s="626" t="s">
        <v>13</v>
      </c>
      <c r="G189" s="777"/>
    </row>
    <row r="190" spans="1:7" x14ac:dyDescent="0.25">
      <c r="A190" s="754" t="s">
        <v>15</v>
      </c>
      <c r="B190" s="754"/>
      <c r="C190" s="404">
        <v>3</v>
      </c>
      <c r="D190" s="405">
        <v>5</v>
      </c>
      <c r="E190" s="406">
        <v>6</v>
      </c>
      <c r="F190" s="405">
        <v>8</v>
      </c>
      <c r="G190" s="816">
        <v>8</v>
      </c>
    </row>
    <row r="191" spans="1:7" x14ac:dyDescent="0.25">
      <c r="A191" s="868" t="s">
        <v>16</v>
      </c>
      <c r="B191" s="868"/>
      <c r="C191" s="404">
        <v>5</v>
      </c>
      <c r="D191" s="405">
        <v>7</v>
      </c>
      <c r="E191" s="406">
        <v>8</v>
      </c>
      <c r="F191" s="405">
        <v>11</v>
      </c>
      <c r="G191" s="817"/>
    </row>
    <row r="192" spans="1:7" x14ac:dyDescent="0.25">
      <c r="A192" s="754" t="s">
        <v>17</v>
      </c>
      <c r="B192" s="754"/>
      <c r="C192" s="404">
        <v>7</v>
      </c>
      <c r="D192" s="405">
        <v>9</v>
      </c>
      <c r="E192" s="406">
        <v>10</v>
      </c>
      <c r="F192" s="405">
        <v>12</v>
      </c>
      <c r="G192" s="818"/>
    </row>
    <row r="193" spans="1:18" ht="10.5" customHeight="1" x14ac:dyDescent="0.25"/>
    <row r="194" spans="1:18" ht="17.25" customHeight="1" x14ac:dyDescent="0.25">
      <c r="A194" s="827" t="s">
        <v>107</v>
      </c>
      <c r="B194" s="827"/>
      <c r="C194" s="827"/>
      <c r="D194" s="827"/>
      <c r="E194" s="827"/>
      <c r="F194" s="827"/>
      <c r="G194" s="827"/>
      <c r="H194" s="827"/>
    </row>
    <row r="195" spans="1:18" ht="17.25" customHeight="1" x14ac:dyDescent="0.25">
      <c r="B195" s="401"/>
      <c r="C195" s="401"/>
      <c r="D195" s="401"/>
      <c r="E195" s="401"/>
      <c r="F195" s="401"/>
      <c r="G195" s="401"/>
      <c r="H195" s="401"/>
    </row>
    <row r="196" spans="1:18" ht="17.25" x14ac:dyDescent="0.25">
      <c r="A196" s="829" t="s">
        <v>100</v>
      </c>
      <c r="B196" s="830"/>
      <c r="C196" s="829" t="s">
        <v>95</v>
      </c>
      <c r="D196" s="830"/>
      <c r="E196" s="832" t="s">
        <v>102</v>
      </c>
      <c r="F196" s="403" t="s">
        <v>101</v>
      </c>
      <c r="G196" s="403" t="s">
        <v>95</v>
      </c>
    </row>
    <row r="197" spans="1:18" ht="24.75" customHeight="1" x14ac:dyDescent="0.25">
      <c r="A197" s="417" t="s">
        <v>97</v>
      </c>
      <c r="B197" s="418">
        <v>300</v>
      </c>
      <c r="C197" s="417" t="s">
        <v>93</v>
      </c>
      <c r="D197" s="419">
        <f>+ROUNDUP((B197/G190),0)</f>
        <v>38</v>
      </c>
      <c r="E197" s="832"/>
      <c r="F197" s="833">
        <v>400</v>
      </c>
      <c r="G197" s="725">
        <f>IF(F197=300,D197,IF(F197=400,D198,D199))</f>
        <v>50</v>
      </c>
    </row>
    <row r="198" spans="1:18" ht="21.75" customHeight="1" x14ac:dyDescent="0.25">
      <c r="A198" s="417" t="s">
        <v>98</v>
      </c>
      <c r="B198" s="418">
        <v>400</v>
      </c>
      <c r="C198" s="417" t="s">
        <v>94</v>
      </c>
      <c r="D198" s="419">
        <f>+ROUNDUP((B198/G190),0)</f>
        <v>50</v>
      </c>
      <c r="E198" s="832"/>
      <c r="F198" s="833"/>
      <c r="G198" s="725"/>
    </row>
    <row r="199" spans="1:18" ht="22.5" customHeight="1" x14ac:dyDescent="0.25">
      <c r="A199" s="417" t="s">
        <v>99</v>
      </c>
      <c r="B199" s="418">
        <v>500</v>
      </c>
      <c r="C199" s="417" t="s">
        <v>94</v>
      </c>
      <c r="D199" s="419">
        <f>+ROUNDUP((B199/G190),0)</f>
        <v>63</v>
      </c>
      <c r="E199" s="832"/>
      <c r="F199" s="833"/>
      <c r="G199" s="725"/>
    </row>
    <row r="200" spans="1:18" x14ac:dyDescent="0.25">
      <c r="C200" s="416"/>
      <c r="E200" s="401"/>
    </row>
    <row r="201" spans="1:18" x14ac:dyDescent="0.25">
      <c r="A201" s="380" t="s">
        <v>79</v>
      </c>
    </row>
    <row r="202" spans="1:18" ht="17.25" customHeight="1" x14ac:dyDescent="0.25">
      <c r="A202" s="757" t="s">
        <v>19</v>
      </c>
      <c r="B202" s="757"/>
      <c r="C202" s="757"/>
      <c r="D202" s="757"/>
      <c r="E202" s="757"/>
      <c r="F202" s="757"/>
      <c r="G202" s="757"/>
      <c r="H202" s="757"/>
      <c r="I202" s="757"/>
      <c r="J202" s="757"/>
      <c r="K202" s="757"/>
      <c r="L202" s="757"/>
      <c r="M202" s="757"/>
      <c r="N202" s="757"/>
      <c r="O202" s="757"/>
      <c r="P202" s="757"/>
      <c r="Q202" s="757"/>
      <c r="R202" s="757"/>
    </row>
    <row r="203" spans="1:18" x14ac:dyDescent="0.25">
      <c r="A203" s="379" t="s">
        <v>20</v>
      </c>
    </row>
    <row r="204" spans="1:18" x14ac:dyDescent="0.25">
      <c r="A204" s="379" t="s">
        <v>36</v>
      </c>
    </row>
    <row r="205" spans="1:18" x14ac:dyDescent="0.25">
      <c r="A205" s="379" t="s">
        <v>21</v>
      </c>
    </row>
    <row r="206" spans="1:18" x14ac:dyDescent="0.25">
      <c r="A206" s="379" t="s">
        <v>22</v>
      </c>
    </row>
    <row r="208" spans="1:18" x14ac:dyDescent="0.25">
      <c r="A208" s="380" t="s">
        <v>108</v>
      </c>
    </row>
    <row r="210" spans="1:18" x14ac:dyDescent="0.25">
      <c r="A210" s="770" t="s">
        <v>24</v>
      </c>
      <c r="B210" s="770"/>
      <c r="C210" s="770"/>
      <c r="D210" s="770"/>
      <c r="E210" s="770"/>
      <c r="F210" s="775" t="s">
        <v>34</v>
      </c>
    </row>
    <row r="211" spans="1:18" x14ac:dyDescent="0.25">
      <c r="A211" s="769" t="s">
        <v>25</v>
      </c>
      <c r="B211" s="769"/>
      <c r="C211" s="767" t="s">
        <v>26</v>
      </c>
      <c r="D211" s="767"/>
      <c r="E211" s="767"/>
      <c r="F211" s="776"/>
    </row>
    <row r="212" spans="1:18" x14ac:dyDescent="0.25">
      <c r="A212" s="769"/>
      <c r="B212" s="769"/>
      <c r="C212" s="405" t="s">
        <v>27</v>
      </c>
      <c r="D212" s="405" t="s">
        <v>28</v>
      </c>
      <c r="E212" s="405" t="s">
        <v>29</v>
      </c>
      <c r="F212" s="777"/>
    </row>
    <row r="213" spans="1:18" x14ac:dyDescent="0.25">
      <c r="A213" s="769" t="s">
        <v>32</v>
      </c>
      <c r="B213" s="404" t="s">
        <v>30</v>
      </c>
      <c r="C213" s="408">
        <v>1</v>
      </c>
      <c r="D213" s="404">
        <v>0.8</v>
      </c>
      <c r="E213" s="408">
        <v>0.6</v>
      </c>
      <c r="F213" s="816">
        <v>0.7</v>
      </c>
    </row>
    <row r="214" spans="1:18" x14ac:dyDescent="0.25">
      <c r="A214" s="769"/>
      <c r="B214" s="404" t="s">
        <v>31</v>
      </c>
      <c r="C214" s="408">
        <v>0.9</v>
      </c>
      <c r="D214" s="404">
        <v>0.7</v>
      </c>
      <c r="E214" s="408">
        <v>0.5</v>
      </c>
      <c r="F214" s="817"/>
    </row>
    <row r="215" spans="1:18" x14ac:dyDescent="0.25">
      <c r="A215" s="768" t="s">
        <v>33</v>
      </c>
      <c r="B215" s="768"/>
      <c r="C215" s="408">
        <v>0.8</v>
      </c>
      <c r="D215" s="404">
        <v>0.6</v>
      </c>
      <c r="E215" s="408">
        <v>0.5</v>
      </c>
      <c r="F215" s="818"/>
      <c r="G215" s="407"/>
    </row>
    <row r="216" spans="1:18" x14ac:dyDescent="0.25">
      <c r="A216" s="379" t="s">
        <v>35</v>
      </c>
    </row>
    <row r="218" spans="1:18" x14ac:dyDescent="0.25">
      <c r="A218" s="380" t="s">
        <v>40</v>
      </c>
    </row>
    <row r="219" spans="1:18" ht="19.5" customHeight="1" x14ac:dyDescent="0.25">
      <c r="A219" s="757" t="s">
        <v>38</v>
      </c>
      <c r="B219" s="757"/>
      <c r="C219" s="757"/>
      <c r="D219" s="757"/>
      <c r="E219" s="757"/>
      <c r="F219" s="757"/>
      <c r="G219" s="757"/>
      <c r="H219" s="757"/>
      <c r="I219" s="757"/>
      <c r="J219" s="757"/>
      <c r="K219" s="757"/>
      <c r="L219" s="757"/>
      <c r="M219" s="757"/>
      <c r="N219" s="757"/>
      <c r="O219" s="757"/>
      <c r="P219" s="757"/>
      <c r="Q219" s="757"/>
      <c r="R219" s="757"/>
    </row>
    <row r="220" spans="1:18" ht="15" customHeight="1" x14ac:dyDescent="0.25">
      <c r="A220" s="400"/>
      <c r="B220" s="400"/>
      <c r="C220" s="400"/>
      <c r="D220" s="400"/>
      <c r="E220" s="400"/>
      <c r="F220" s="400"/>
      <c r="G220" s="400"/>
      <c r="H220" s="400"/>
      <c r="I220" s="400"/>
      <c r="J220" s="400"/>
      <c r="K220" s="400"/>
      <c r="L220" s="400"/>
      <c r="M220" s="400"/>
      <c r="N220" s="400"/>
      <c r="O220" s="400"/>
      <c r="P220" s="400"/>
      <c r="Q220" s="400"/>
      <c r="R220" s="400"/>
    </row>
    <row r="221" spans="1:18" ht="15" customHeight="1" x14ac:dyDescent="0.25">
      <c r="A221" s="828" t="s">
        <v>109</v>
      </c>
      <c r="B221" s="828"/>
      <c r="C221" s="828"/>
      <c r="D221" s="828"/>
      <c r="E221" s="828"/>
      <c r="F221" s="828"/>
      <c r="G221" s="400"/>
      <c r="H221" s="400"/>
      <c r="I221" s="400"/>
      <c r="J221" s="400"/>
      <c r="K221" s="400"/>
      <c r="L221" s="400"/>
      <c r="M221" s="400"/>
      <c r="N221" s="400"/>
      <c r="O221" s="400"/>
      <c r="P221" s="400"/>
      <c r="Q221" s="400"/>
      <c r="R221" s="400"/>
    </row>
    <row r="222" spans="1:18" ht="15" customHeight="1" x14ac:dyDescent="0.25">
      <c r="A222" s="400"/>
      <c r="B222" s="400"/>
      <c r="C222" s="400"/>
      <c r="D222" s="400"/>
      <c r="E222" s="400"/>
      <c r="F222" s="400"/>
      <c r="G222" s="400"/>
      <c r="H222" s="400"/>
      <c r="I222" s="400"/>
      <c r="J222" s="400"/>
      <c r="K222" s="400"/>
      <c r="L222" s="400"/>
      <c r="M222" s="400"/>
      <c r="N222" s="400"/>
      <c r="O222" s="400"/>
      <c r="P222" s="400"/>
      <c r="Q222" s="400"/>
      <c r="R222" s="400"/>
    </row>
    <row r="223" spans="1:18" x14ac:dyDescent="0.25">
      <c r="B223" s="412" t="s">
        <v>85</v>
      </c>
      <c r="C223" s="412" t="s">
        <v>88</v>
      </c>
      <c r="D223" s="413" t="s">
        <v>89</v>
      </c>
      <c r="E223" s="415" t="s">
        <v>91</v>
      </c>
      <c r="F223" s="411" t="s">
        <v>90</v>
      </c>
    </row>
    <row r="224" spans="1:18" x14ac:dyDescent="0.25">
      <c r="B224" s="414" t="s">
        <v>87</v>
      </c>
      <c r="C224" s="406">
        <v>1</v>
      </c>
      <c r="D224" s="831">
        <v>0</v>
      </c>
      <c r="E224" s="725">
        <f>SUM(F224:F228)</f>
        <v>1</v>
      </c>
      <c r="F224" s="401">
        <f>IF(AND(D224&gt;=0,D224&lt;=1),C224,0)</f>
        <v>1</v>
      </c>
    </row>
    <row r="225" spans="1:18" x14ac:dyDescent="0.25">
      <c r="B225" s="414" t="s">
        <v>80</v>
      </c>
      <c r="C225" s="406">
        <v>1.2</v>
      </c>
      <c r="D225" s="831"/>
      <c r="E225" s="725"/>
      <c r="F225" s="401">
        <f>IF(AND(D224&gt;1,D224&lt;=3),C225,0)</f>
        <v>0</v>
      </c>
    </row>
    <row r="226" spans="1:18" x14ac:dyDescent="0.25">
      <c r="B226" s="405" t="s">
        <v>81</v>
      </c>
      <c r="C226" s="406">
        <v>1.5</v>
      </c>
      <c r="D226" s="831"/>
      <c r="E226" s="725"/>
      <c r="F226" s="401">
        <f>IF(AND(D224&gt;3,D224&lt;=6),C226,0)</f>
        <v>0</v>
      </c>
    </row>
    <row r="227" spans="1:18" x14ac:dyDescent="0.25">
      <c r="B227" s="405" t="s">
        <v>82</v>
      </c>
      <c r="C227" s="406">
        <v>1.7</v>
      </c>
      <c r="D227" s="831"/>
      <c r="E227" s="725"/>
      <c r="F227" s="401">
        <f>IF(AND(D224&gt;6,D224&lt;=9),C227,0)</f>
        <v>0</v>
      </c>
    </row>
    <row r="228" spans="1:18" x14ac:dyDescent="0.25">
      <c r="B228" s="405" t="s">
        <v>86</v>
      </c>
      <c r="C228" s="406">
        <v>2</v>
      </c>
      <c r="D228" s="831"/>
      <c r="E228" s="725"/>
      <c r="F228" s="401">
        <f>IF(D224&gt;9,C228,0)</f>
        <v>0</v>
      </c>
    </row>
    <row r="229" spans="1:18" x14ac:dyDescent="0.25">
      <c r="A229" s="410" t="s">
        <v>39</v>
      </c>
    </row>
    <row r="230" spans="1:18" ht="111" customHeight="1" x14ac:dyDescent="0.25">
      <c r="A230" s="757" t="s">
        <v>342</v>
      </c>
      <c r="B230" s="757"/>
      <c r="C230" s="757"/>
      <c r="D230" s="757"/>
      <c r="E230" s="757"/>
      <c r="F230" s="757"/>
      <c r="G230" s="757"/>
      <c r="H230" s="757"/>
      <c r="I230" s="757"/>
      <c r="J230" s="757"/>
      <c r="K230" s="757"/>
      <c r="L230" s="757"/>
      <c r="M230" s="757"/>
      <c r="N230" s="757"/>
      <c r="O230" s="757"/>
      <c r="P230" s="757"/>
      <c r="Q230" s="757"/>
      <c r="R230" s="757"/>
    </row>
    <row r="232" spans="1:18" x14ac:dyDescent="0.25">
      <c r="A232" s="380" t="s">
        <v>110</v>
      </c>
    </row>
    <row r="233" spans="1:18" ht="15.75" thickBot="1" x14ac:dyDescent="0.3"/>
    <row r="234" spans="1:18" x14ac:dyDescent="0.25">
      <c r="A234" s="764" t="s">
        <v>41</v>
      </c>
      <c r="B234" s="765"/>
      <c r="C234" s="766"/>
      <c r="D234" s="605" t="s">
        <v>47</v>
      </c>
      <c r="E234" s="764" t="s">
        <v>46</v>
      </c>
      <c r="F234" s="766"/>
      <c r="G234" s="605" t="s">
        <v>59</v>
      </c>
      <c r="H234" s="605" t="s">
        <v>128</v>
      </c>
      <c r="I234" s="605" t="s">
        <v>129</v>
      </c>
    </row>
    <row r="235" spans="1:18" ht="15" customHeight="1" x14ac:dyDescent="0.25">
      <c r="A235" s="758" t="s">
        <v>42</v>
      </c>
      <c r="B235" s="759"/>
      <c r="C235" s="602" t="s">
        <v>43</v>
      </c>
      <c r="D235" s="606">
        <v>3</v>
      </c>
      <c r="E235" s="780">
        <v>1</v>
      </c>
      <c r="F235" s="781"/>
      <c r="G235" s="771">
        <f>+E235*D235+E236*D236+E237*D237</f>
        <v>3</v>
      </c>
      <c r="H235" s="610" t="s">
        <v>130</v>
      </c>
      <c r="I235" s="610" t="s">
        <v>134</v>
      </c>
    </row>
    <row r="236" spans="1:18" ht="15" customHeight="1" x14ac:dyDescent="0.25">
      <c r="A236" s="760"/>
      <c r="B236" s="761"/>
      <c r="C236" s="602" t="s">
        <v>44</v>
      </c>
      <c r="D236" s="606">
        <v>0</v>
      </c>
      <c r="E236" s="782">
        <v>2</v>
      </c>
      <c r="F236" s="783"/>
      <c r="G236" s="772"/>
      <c r="H236" s="611" t="s">
        <v>131</v>
      </c>
      <c r="I236" s="612" t="s">
        <v>135</v>
      </c>
    </row>
    <row r="237" spans="1:18" x14ac:dyDescent="0.25">
      <c r="A237" s="762"/>
      <c r="B237" s="763"/>
      <c r="C237" s="602" t="s">
        <v>45</v>
      </c>
      <c r="D237" s="606">
        <v>0</v>
      </c>
      <c r="E237" s="780">
        <v>4</v>
      </c>
      <c r="F237" s="781"/>
      <c r="G237" s="773"/>
      <c r="H237" s="610" t="s">
        <v>132</v>
      </c>
      <c r="I237" s="610" t="s">
        <v>133</v>
      </c>
    </row>
    <row r="238" spans="1:18" ht="17.25" x14ac:dyDescent="0.25">
      <c r="A238" s="758" t="s">
        <v>48</v>
      </c>
      <c r="B238" s="759"/>
      <c r="C238" s="602" t="s">
        <v>43</v>
      </c>
      <c r="D238" s="606">
        <v>1</v>
      </c>
      <c r="E238" s="782">
        <v>2</v>
      </c>
      <c r="F238" s="783"/>
      <c r="G238" s="771">
        <f>+E238*D238+E239*D239+E240*D240</f>
        <v>2</v>
      </c>
      <c r="H238" s="612" t="s">
        <v>136</v>
      </c>
      <c r="I238" s="612" t="s">
        <v>134</v>
      </c>
    </row>
    <row r="239" spans="1:18" ht="30" x14ac:dyDescent="0.25">
      <c r="A239" s="760"/>
      <c r="B239" s="761"/>
      <c r="C239" s="602" t="s">
        <v>44</v>
      </c>
      <c r="D239" s="606">
        <v>0</v>
      </c>
      <c r="E239" s="780">
        <v>4</v>
      </c>
      <c r="F239" s="781"/>
      <c r="G239" s="772"/>
      <c r="H239" s="610" t="s">
        <v>137</v>
      </c>
      <c r="I239" s="610" t="s">
        <v>135</v>
      </c>
    </row>
    <row r="240" spans="1:18" x14ac:dyDescent="0.25">
      <c r="A240" s="762"/>
      <c r="B240" s="763"/>
      <c r="C240" s="602" t="s">
        <v>45</v>
      </c>
      <c r="D240" s="606">
        <v>0</v>
      </c>
      <c r="E240" s="782">
        <v>6</v>
      </c>
      <c r="F240" s="783"/>
      <c r="G240" s="773"/>
      <c r="H240" s="611" t="s">
        <v>138</v>
      </c>
      <c r="I240" s="612" t="s">
        <v>133</v>
      </c>
    </row>
    <row r="241" spans="1:9" x14ac:dyDescent="0.25">
      <c r="A241" s="821" t="s">
        <v>56</v>
      </c>
      <c r="B241" s="769"/>
      <c r="C241" s="602" t="s">
        <v>58</v>
      </c>
      <c r="D241" s="606">
        <v>3</v>
      </c>
      <c r="E241" s="780">
        <v>3</v>
      </c>
      <c r="F241" s="781"/>
      <c r="G241" s="771">
        <f>+E241*D241+E242*D242</f>
        <v>9</v>
      </c>
      <c r="H241" s="613"/>
      <c r="I241" s="613"/>
    </row>
    <row r="242" spans="1:9" x14ac:dyDescent="0.25">
      <c r="A242" s="821"/>
      <c r="B242" s="769"/>
      <c r="C242" s="602" t="s">
        <v>49</v>
      </c>
      <c r="D242" s="606">
        <v>0</v>
      </c>
      <c r="E242" s="782">
        <v>0</v>
      </c>
      <c r="F242" s="783"/>
      <c r="G242" s="773"/>
      <c r="H242" s="613"/>
      <c r="I242" s="613"/>
    </row>
    <row r="243" spans="1:9" x14ac:dyDescent="0.25">
      <c r="A243" s="778" t="s">
        <v>57</v>
      </c>
      <c r="B243" s="779"/>
      <c r="C243" s="602" t="s">
        <v>50</v>
      </c>
      <c r="D243" s="606">
        <v>1</v>
      </c>
      <c r="E243" s="780">
        <v>6</v>
      </c>
      <c r="F243" s="781"/>
      <c r="G243" s="771">
        <f>+E243*D243+E244*D244</f>
        <v>6</v>
      </c>
      <c r="H243" s="613"/>
      <c r="I243" s="613"/>
    </row>
    <row r="244" spans="1:9" x14ac:dyDescent="0.25">
      <c r="A244" s="778"/>
      <c r="B244" s="779"/>
      <c r="C244" s="602" t="s">
        <v>51</v>
      </c>
      <c r="D244" s="606">
        <v>20</v>
      </c>
      <c r="E244" s="782">
        <v>0</v>
      </c>
      <c r="F244" s="783"/>
      <c r="G244" s="773"/>
      <c r="H244" s="613"/>
      <c r="I244" s="613"/>
    </row>
    <row r="245" spans="1:9" x14ac:dyDescent="0.25">
      <c r="A245" s="603" t="s">
        <v>52</v>
      </c>
      <c r="B245" s="425"/>
      <c r="C245" s="604"/>
      <c r="D245" s="606">
        <v>1</v>
      </c>
      <c r="E245" s="780">
        <v>6</v>
      </c>
      <c r="F245" s="781"/>
      <c r="G245" s="608">
        <f>+E245*D245</f>
        <v>6</v>
      </c>
      <c r="H245" s="613"/>
      <c r="I245" s="613"/>
    </row>
    <row r="246" spans="1:9" x14ac:dyDescent="0.25">
      <c r="A246" s="821" t="s">
        <v>53</v>
      </c>
      <c r="B246" s="769"/>
      <c r="C246" s="822"/>
      <c r="D246" s="606">
        <v>2</v>
      </c>
      <c r="E246" s="782">
        <v>1</v>
      </c>
      <c r="F246" s="783"/>
      <c r="G246" s="608">
        <f>+E246*D246</f>
        <v>2</v>
      </c>
      <c r="H246" s="613"/>
      <c r="I246" s="613"/>
    </row>
    <row r="247" spans="1:9" x14ac:dyDescent="0.25">
      <c r="A247" s="821" t="s">
        <v>54</v>
      </c>
      <c r="B247" s="769"/>
      <c r="C247" s="822"/>
      <c r="D247" s="606">
        <v>1</v>
      </c>
      <c r="E247" s="780">
        <v>3</v>
      </c>
      <c r="F247" s="781"/>
      <c r="G247" s="608">
        <f>+E247*D247</f>
        <v>3</v>
      </c>
      <c r="H247" s="613"/>
      <c r="I247" s="613"/>
    </row>
    <row r="248" spans="1:9" ht="15.75" thickBot="1" x14ac:dyDescent="0.3">
      <c r="A248" s="823" t="s">
        <v>55</v>
      </c>
      <c r="B248" s="824"/>
      <c r="C248" s="825"/>
      <c r="D248" s="607">
        <v>2</v>
      </c>
      <c r="E248" s="819">
        <v>2</v>
      </c>
      <c r="F248" s="820"/>
      <c r="G248" s="609">
        <f>+E248*D248</f>
        <v>4</v>
      </c>
      <c r="H248" s="614"/>
      <c r="I248" s="614"/>
    </row>
    <row r="249" spans="1:9" ht="15.75" thickBot="1" x14ac:dyDescent="0.3">
      <c r="A249" s="844" t="s">
        <v>61</v>
      </c>
      <c r="B249" s="845"/>
      <c r="C249" s="845"/>
      <c r="D249" s="845"/>
      <c r="E249" s="845"/>
      <c r="F249" s="846"/>
      <c r="G249" s="615">
        <f>SUM(G235:G248)</f>
        <v>35</v>
      </c>
    </row>
    <row r="251" spans="1:9" x14ac:dyDescent="0.25">
      <c r="A251" s="379" t="s">
        <v>62</v>
      </c>
    </row>
    <row r="256" spans="1:9" ht="15.75" thickBot="1" x14ac:dyDescent="0.3"/>
    <row r="257" spans="1:18" x14ac:dyDescent="0.25">
      <c r="F257" s="681" t="s">
        <v>78</v>
      </c>
      <c r="G257" s="678">
        <f>$F$213</f>
        <v>0.7</v>
      </c>
    </row>
    <row r="258" spans="1:18" x14ac:dyDescent="0.25">
      <c r="F258" s="682" t="s">
        <v>92</v>
      </c>
      <c r="G258" s="608">
        <f>$E$224</f>
        <v>1</v>
      </c>
    </row>
    <row r="259" spans="1:18" x14ac:dyDescent="0.25">
      <c r="F259" s="682" t="s">
        <v>83</v>
      </c>
      <c r="G259" s="608">
        <f>$G$249</f>
        <v>35</v>
      </c>
    </row>
    <row r="260" spans="1:18" ht="15.75" thickBot="1" x14ac:dyDescent="0.3">
      <c r="F260" s="683" t="s">
        <v>84</v>
      </c>
      <c r="G260" s="609">
        <f>$F$197</f>
        <v>400</v>
      </c>
    </row>
    <row r="262" spans="1:18" ht="15.75" thickBot="1" x14ac:dyDescent="0.3"/>
    <row r="263" spans="1:18" ht="15.75" thickBot="1" x14ac:dyDescent="0.3">
      <c r="A263" s="842" t="s">
        <v>241</v>
      </c>
      <c r="B263" s="843"/>
      <c r="C263" s="843"/>
      <c r="D263" s="843"/>
      <c r="E263" s="843"/>
      <c r="F263" s="679" t="s">
        <v>103</v>
      </c>
      <c r="G263" s="680">
        <f>+ROUNDUP(G257*G259/G258/G260*1000,0)</f>
        <v>62</v>
      </c>
    </row>
    <row r="266" spans="1:18" ht="34.5" customHeight="1" x14ac:dyDescent="0.25">
      <c r="A266" s="757" t="s">
        <v>63</v>
      </c>
      <c r="B266" s="757"/>
      <c r="C266" s="757"/>
      <c r="D266" s="757"/>
      <c r="E266" s="757"/>
      <c r="F266" s="757"/>
      <c r="G266" s="757"/>
      <c r="H266" s="757"/>
      <c r="I266" s="757"/>
      <c r="J266" s="757"/>
      <c r="K266" s="757"/>
      <c r="L266" s="757"/>
      <c r="M266" s="757"/>
      <c r="N266" s="757"/>
      <c r="O266" s="757"/>
      <c r="P266" s="757"/>
      <c r="Q266" s="757"/>
      <c r="R266" s="757"/>
    </row>
    <row r="268" spans="1:18" x14ac:dyDescent="0.25">
      <c r="A268" s="379" t="s">
        <v>64</v>
      </c>
    </row>
    <row r="270" spans="1:18" x14ac:dyDescent="0.25">
      <c r="A270" s="770" t="s">
        <v>67</v>
      </c>
      <c r="B270" s="770"/>
      <c r="C270" s="770" t="s">
        <v>65</v>
      </c>
      <c r="D270" s="770"/>
      <c r="E270" s="770" t="s">
        <v>66</v>
      </c>
      <c r="F270" s="770"/>
    </row>
    <row r="271" spans="1:18" x14ac:dyDescent="0.25">
      <c r="A271" s="834" t="s">
        <v>68</v>
      </c>
      <c r="B271" s="834"/>
      <c r="C271" s="815">
        <v>1</v>
      </c>
      <c r="D271" s="815"/>
      <c r="E271" s="834" t="s">
        <v>73</v>
      </c>
      <c r="F271" s="834"/>
    </row>
    <row r="272" spans="1:18" x14ac:dyDescent="0.25">
      <c r="A272" s="834" t="s">
        <v>69</v>
      </c>
      <c r="B272" s="834"/>
      <c r="C272" s="815">
        <v>2</v>
      </c>
      <c r="D272" s="815"/>
      <c r="E272" s="834" t="s">
        <v>74</v>
      </c>
      <c r="F272" s="834"/>
    </row>
    <row r="273" spans="1:6" x14ac:dyDescent="0.25">
      <c r="A273" s="834" t="s">
        <v>70</v>
      </c>
      <c r="B273" s="834"/>
      <c r="C273" s="815">
        <v>3</v>
      </c>
      <c r="D273" s="815"/>
      <c r="E273" s="834" t="s">
        <v>75</v>
      </c>
      <c r="F273" s="834"/>
    </row>
    <row r="274" spans="1:6" x14ac:dyDescent="0.25">
      <c r="A274" s="834" t="s">
        <v>71</v>
      </c>
      <c r="B274" s="834"/>
      <c r="C274" s="815">
        <v>4</v>
      </c>
      <c r="D274" s="815"/>
      <c r="E274" s="834" t="s">
        <v>76</v>
      </c>
      <c r="F274" s="834"/>
    </row>
    <row r="275" spans="1:6" x14ac:dyDescent="0.25">
      <c r="A275" s="834" t="s">
        <v>72</v>
      </c>
      <c r="B275" s="834"/>
      <c r="C275" s="815">
        <v>5</v>
      </c>
      <c r="D275" s="815"/>
      <c r="E275" s="834" t="s">
        <v>77</v>
      </c>
      <c r="F275" s="834"/>
    </row>
    <row r="278" spans="1:6" x14ac:dyDescent="0.25">
      <c r="A278" s="826" t="s">
        <v>67</v>
      </c>
      <c r="B278" s="826"/>
      <c r="C278" s="420">
        <f>$G$263</f>
        <v>62</v>
      </c>
    </row>
    <row r="279" spans="1:6" x14ac:dyDescent="0.25">
      <c r="A279" s="421" t="s">
        <v>105</v>
      </c>
      <c r="B279" s="421"/>
      <c r="C279" s="420">
        <f>IF(G263&lt;=70,C271,IF(AND(G263&gt;70,G263&lt;=100),C272,IF(AND(G263&gt;100,G263&lt;150),C273,IF(AND(G263&gt;=150,G263&lt;200),C274,C275))))</f>
        <v>1</v>
      </c>
    </row>
    <row r="280" spans="1:6" x14ac:dyDescent="0.25">
      <c r="A280" s="421" t="s">
        <v>104</v>
      </c>
      <c r="B280" s="421"/>
      <c r="C280" s="420" t="str">
        <f>IF(G263&lt;=70,E271,IF(AND(G263&gt;70,G263&lt;=100),E272,IF(AND(G263&gt;100,G263&lt;150),E273,IF(AND(G263&gt;=150,G263&lt;200),E274,E275))))</f>
        <v>Muy buena</v>
      </c>
    </row>
    <row r="281" spans="1:6" ht="15.75" thickBot="1" x14ac:dyDescent="0.3"/>
    <row r="282" spans="1:6" x14ac:dyDescent="0.25">
      <c r="A282" s="745" t="s">
        <v>242</v>
      </c>
      <c r="B282" s="746"/>
      <c r="C282" s="746"/>
      <c r="D282" s="747"/>
      <c r="E282" s="677">
        <f>+C278</f>
        <v>62</v>
      </c>
      <c r="F282" s="678">
        <f>+IF(E282&gt;100,0,1)</f>
        <v>1</v>
      </c>
    </row>
    <row r="283" spans="1:6" x14ac:dyDescent="0.25">
      <c r="A283" s="748" t="s">
        <v>243</v>
      </c>
      <c r="B283" s="749"/>
      <c r="C283" s="749"/>
      <c r="D283" s="750"/>
      <c r="E283" s="606">
        <v>100</v>
      </c>
      <c r="F283" s="608">
        <f>+IF(E283&gt;100,0,1)</f>
        <v>1</v>
      </c>
    </row>
    <row r="284" spans="1:6" x14ac:dyDescent="0.25">
      <c r="A284" s="751" t="s">
        <v>244</v>
      </c>
      <c r="B284" s="752"/>
      <c r="C284" s="752"/>
      <c r="D284" s="753"/>
      <c r="E284" s="606">
        <v>24</v>
      </c>
      <c r="F284" s="608">
        <f t="shared" ref="F284:F285" si="22">+IF(E284&gt;100,0,1)</f>
        <v>1</v>
      </c>
    </row>
    <row r="285" spans="1:6" ht="15.75" thickBot="1" x14ac:dyDescent="0.3">
      <c r="A285" s="739" t="s">
        <v>245</v>
      </c>
      <c r="B285" s="740"/>
      <c r="C285" s="740"/>
      <c r="D285" s="741"/>
      <c r="E285" s="607">
        <v>50</v>
      </c>
      <c r="F285" s="609">
        <f t="shared" si="22"/>
        <v>1</v>
      </c>
    </row>
    <row r="286" spans="1:6" ht="15.75" thickBot="1" x14ac:dyDescent="0.3">
      <c r="A286" s="616"/>
      <c r="B286" s="616"/>
      <c r="C286" s="616"/>
      <c r="D286" s="684" t="s">
        <v>248</v>
      </c>
      <c r="E286" s="685">
        <f>SUM(E282:E285)</f>
        <v>236</v>
      </c>
      <c r="F286" s="685">
        <f>SUM(F282:F285)</f>
        <v>4</v>
      </c>
    </row>
    <row r="287" spans="1:6" x14ac:dyDescent="0.25">
      <c r="D287" s="379" t="s">
        <v>344</v>
      </c>
    </row>
    <row r="288" spans="1:6" ht="15.75" thickBot="1" x14ac:dyDescent="0.3"/>
    <row r="289" spans="1:8" ht="15.75" thickBot="1" x14ac:dyDescent="0.3">
      <c r="A289" s="619" t="s">
        <v>246</v>
      </c>
      <c r="B289" s="617"/>
      <c r="C289" s="617"/>
      <c r="D289" s="618"/>
      <c r="E289" s="620">
        <v>4</v>
      </c>
    </row>
    <row r="290" spans="1:8" ht="15.75" thickBot="1" x14ac:dyDescent="0.3"/>
    <row r="291" spans="1:8" ht="15.75" thickBot="1" x14ac:dyDescent="0.3">
      <c r="A291" s="742" t="s">
        <v>247</v>
      </c>
      <c r="B291" s="744"/>
      <c r="C291" s="744"/>
      <c r="D291" s="743"/>
      <c r="E291" s="686">
        <f>+IF(E289=1,(E286/1),IF(E289=2,(E286/2),IF(E289=3,(E286/3),(E286/4))))</f>
        <v>59</v>
      </c>
      <c r="F291" s="687">
        <f>+IF(AND(E291&lt;100,F282=1,F283=1,F284=1,F285=1),1,0)</f>
        <v>1</v>
      </c>
    </row>
    <row r="293" spans="1:8" x14ac:dyDescent="0.25">
      <c r="A293" s="622" t="s">
        <v>343</v>
      </c>
      <c r="B293" s="382"/>
      <c r="C293" s="382"/>
      <c r="D293" s="382"/>
      <c r="E293" s="382"/>
      <c r="F293" s="382"/>
      <c r="G293" s="382"/>
      <c r="H293" s="382"/>
    </row>
    <row r="294" spans="1:8" ht="15.75" thickBot="1" x14ac:dyDescent="0.3">
      <c r="A294" s="424"/>
      <c r="B294" s="424"/>
      <c r="C294" s="424"/>
      <c r="D294" s="424"/>
      <c r="E294" s="424"/>
      <c r="F294" s="424"/>
    </row>
    <row r="295" spans="1:8" ht="15.75" thickBot="1" x14ac:dyDescent="0.3">
      <c r="A295" s="742" t="s">
        <v>359</v>
      </c>
      <c r="B295" s="744"/>
      <c r="C295" s="744"/>
      <c r="D295" s="743"/>
      <c r="E295" s="687">
        <f>+F291</f>
        <v>1</v>
      </c>
      <c r="F295" s="424"/>
    </row>
    <row r="296" spans="1:8" ht="15.75" thickBot="1" x14ac:dyDescent="0.3"/>
    <row r="297" spans="1:8" x14ac:dyDescent="0.25">
      <c r="A297" s="745" t="s">
        <v>249</v>
      </c>
      <c r="B297" s="746"/>
      <c r="C297" s="746"/>
      <c r="D297" s="747"/>
      <c r="E297" s="678" t="s">
        <v>2</v>
      </c>
      <c r="F297" s="677">
        <v>1</v>
      </c>
    </row>
    <row r="298" spans="1:8" x14ac:dyDescent="0.25">
      <c r="A298" s="748" t="s">
        <v>250</v>
      </c>
      <c r="B298" s="749"/>
      <c r="C298" s="749"/>
      <c r="D298" s="750"/>
      <c r="E298" s="608" t="s">
        <v>2</v>
      </c>
      <c r="F298" s="606">
        <v>1</v>
      </c>
    </row>
    <row r="299" spans="1:8" x14ac:dyDescent="0.25">
      <c r="A299" s="751" t="s">
        <v>251</v>
      </c>
      <c r="B299" s="752"/>
      <c r="C299" s="752"/>
      <c r="D299" s="753"/>
      <c r="E299" s="608" t="s">
        <v>2</v>
      </c>
      <c r="F299" s="606">
        <v>1</v>
      </c>
    </row>
    <row r="300" spans="1:8" ht="15.75" thickBot="1" x14ac:dyDescent="0.3">
      <c r="A300" s="739" t="s">
        <v>252</v>
      </c>
      <c r="B300" s="740"/>
      <c r="C300" s="740"/>
      <c r="D300" s="741"/>
      <c r="E300" s="609" t="s">
        <v>2</v>
      </c>
      <c r="F300" s="607">
        <v>1</v>
      </c>
    </row>
    <row r="301" spans="1:8" ht="15.75" thickBot="1" x14ac:dyDescent="0.3">
      <c r="A301" s="616"/>
      <c r="B301" s="616"/>
      <c r="C301" s="616"/>
      <c r="D301" s="742" t="s">
        <v>248</v>
      </c>
      <c r="E301" s="743"/>
      <c r="F301" s="685">
        <f>SUM(F297:F300)</f>
        <v>4</v>
      </c>
    </row>
    <row r="302" spans="1:8" ht="15.75" thickBot="1" x14ac:dyDescent="0.3">
      <c r="D302" s="379" t="s">
        <v>344</v>
      </c>
    </row>
    <row r="303" spans="1:8" ht="15.75" thickBot="1" x14ac:dyDescent="0.3">
      <c r="A303" s="688" t="s">
        <v>246</v>
      </c>
      <c r="B303" s="689"/>
      <c r="C303" s="689"/>
      <c r="D303" s="690"/>
      <c r="E303" s="620">
        <v>4</v>
      </c>
    </row>
    <row r="304" spans="1:8" ht="15.75" thickBot="1" x14ac:dyDescent="0.3"/>
    <row r="305" spans="1:6" ht="15.75" thickBot="1" x14ac:dyDescent="0.3">
      <c r="A305" s="742" t="s">
        <v>360</v>
      </c>
      <c r="B305" s="744"/>
      <c r="C305" s="744"/>
      <c r="D305" s="743"/>
      <c r="E305" s="687">
        <f>+IF(AND(F297=1,F298=1,F299=1,F300=1,E303=4),1,IF(AND(F297=1,F298=1,F299=1,E303=3),1,IF(AND(F297=1,F298=1,E303=2),1,IF(AND(F297=1,E303=1),1,0))))</f>
        <v>1</v>
      </c>
    </row>
    <row r="306" spans="1:6" ht="15.75" thickBot="1" x14ac:dyDescent="0.3"/>
    <row r="307" spans="1:6" x14ac:dyDescent="0.25">
      <c r="A307" s="745" t="s">
        <v>254</v>
      </c>
      <c r="B307" s="746"/>
      <c r="C307" s="746"/>
      <c r="D307" s="747"/>
      <c r="E307" s="678" t="s">
        <v>2</v>
      </c>
      <c r="F307" s="677">
        <v>1</v>
      </c>
    </row>
    <row r="308" spans="1:6" x14ac:dyDescent="0.25">
      <c r="A308" s="748" t="s">
        <v>255</v>
      </c>
      <c r="B308" s="749"/>
      <c r="C308" s="749"/>
      <c r="D308" s="750"/>
      <c r="E308" s="608" t="s">
        <v>2</v>
      </c>
      <c r="F308" s="606">
        <v>1</v>
      </c>
    </row>
    <row r="309" spans="1:6" x14ac:dyDescent="0.25">
      <c r="A309" s="751" t="s">
        <v>256</v>
      </c>
      <c r="B309" s="752"/>
      <c r="C309" s="752"/>
      <c r="D309" s="753"/>
      <c r="E309" s="608" t="s">
        <v>2</v>
      </c>
      <c r="F309" s="606">
        <v>1</v>
      </c>
    </row>
    <row r="310" spans="1:6" ht="15.75" thickBot="1" x14ac:dyDescent="0.3">
      <c r="A310" s="739" t="s">
        <v>257</v>
      </c>
      <c r="B310" s="740"/>
      <c r="C310" s="740"/>
      <c r="D310" s="741"/>
      <c r="E310" s="609" t="s">
        <v>2</v>
      </c>
      <c r="F310" s="607">
        <v>1</v>
      </c>
    </row>
    <row r="311" spans="1:6" ht="15.75" thickBot="1" x14ac:dyDescent="0.3">
      <c r="A311" s="616"/>
      <c r="B311" s="616"/>
      <c r="C311" s="616"/>
      <c r="D311" s="742" t="s">
        <v>248</v>
      </c>
      <c r="E311" s="743"/>
      <c r="F311" s="685">
        <f>SUM(F307:F310)</f>
        <v>4</v>
      </c>
    </row>
    <row r="312" spans="1:6" x14ac:dyDescent="0.25">
      <c r="D312" s="379" t="s">
        <v>344</v>
      </c>
    </row>
    <row r="313" spans="1:6" ht="15.75" thickBot="1" x14ac:dyDescent="0.3"/>
    <row r="314" spans="1:6" ht="15.75" thickBot="1" x14ac:dyDescent="0.3">
      <c r="A314" s="688" t="s">
        <v>246</v>
      </c>
      <c r="B314" s="689"/>
      <c r="C314" s="689"/>
      <c r="D314" s="690"/>
      <c r="E314" s="620">
        <v>1</v>
      </c>
    </row>
    <row r="315" spans="1:6" ht="15.75" thickBot="1" x14ac:dyDescent="0.3"/>
    <row r="316" spans="1:6" ht="15.75" thickBot="1" x14ac:dyDescent="0.3">
      <c r="A316" s="742" t="s">
        <v>361</v>
      </c>
      <c r="B316" s="744"/>
      <c r="C316" s="744"/>
      <c r="D316" s="743"/>
      <c r="E316" s="687">
        <f>+IF(AND(F307=1,F308=1,F309=1,F310=1,E314=4),1,IF(AND(F307=1,F308=1,F309=1,E314=3),1,IF(AND(F307=1,F308=1,E314=2),1,IF(AND(F307=1,E314=1),1,0))))</f>
        <v>1</v>
      </c>
    </row>
    <row r="317" spans="1:6" ht="15.75" thickBot="1" x14ac:dyDescent="0.3"/>
    <row r="318" spans="1:6" x14ac:dyDescent="0.25">
      <c r="A318" s="745" t="s">
        <v>355</v>
      </c>
      <c r="B318" s="746"/>
      <c r="C318" s="746"/>
      <c r="D318" s="747"/>
      <c r="E318" s="678" t="s">
        <v>2</v>
      </c>
      <c r="F318" s="677">
        <v>1</v>
      </c>
    </row>
    <row r="319" spans="1:6" x14ac:dyDescent="0.25">
      <c r="A319" s="748" t="s">
        <v>356</v>
      </c>
      <c r="B319" s="749"/>
      <c r="C319" s="749"/>
      <c r="D319" s="750"/>
      <c r="E319" s="608" t="s">
        <v>2</v>
      </c>
      <c r="F319" s="606">
        <v>1</v>
      </c>
    </row>
    <row r="320" spans="1:6" x14ac:dyDescent="0.25">
      <c r="A320" s="751" t="s">
        <v>357</v>
      </c>
      <c r="B320" s="752"/>
      <c r="C320" s="752"/>
      <c r="D320" s="753"/>
      <c r="E320" s="608" t="s">
        <v>2</v>
      </c>
      <c r="F320" s="606">
        <v>1</v>
      </c>
    </row>
    <row r="321" spans="1:6" ht="15.75" thickBot="1" x14ac:dyDescent="0.3">
      <c r="A321" s="739" t="s">
        <v>358</v>
      </c>
      <c r="B321" s="740"/>
      <c r="C321" s="740"/>
      <c r="D321" s="741"/>
      <c r="E321" s="609" t="s">
        <v>2</v>
      </c>
      <c r="F321" s="607">
        <v>1</v>
      </c>
    </row>
    <row r="322" spans="1:6" ht="15.75" thickBot="1" x14ac:dyDescent="0.3">
      <c r="A322" s="616"/>
      <c r="B322" s="616"/>
      <c r="C322" s="616"/>
      <c r="D322" s="742" t="s">
        <v>248</v>
      </c>
      <c r="E322" s="743"/>
      <c r="F322" s="685">
        <f>SUM(F318:F321)</f>
        <v>4</v>
      </c>
    </row>
    <row r="323" spans="1:6" ht="15.75" thickBot="1" x14ac:dyDescent="0.3">
      <c r="D323" s="379" t="s">
        <v>344</v>
      </c>
    </row>
    <row r="324" spans="1:6" ht="15.75" thickBot="1" x14ac:dyDescent="0.3">
      <c r="A324" s="688" t="s">
        <v>246</v>
      </c>
      <c r="B324" s="689"/>
      <c r="C324" s="689"/>
      <c r="D324" s="690"/>
      <c r="E324" s="620">
        <v>4</v>
      </c>
    </row>
    <row r="325" spans="1:6" ht="15.75" thickBot="1" x14ac:dyDescent="0.3"/>
    <row r="326" spans="1:6" ht="15.75" thickBot="1" x14ac:dyDescent="0.3">
      <c r="A326" s="742" t="s">
        <v>363</v>
      </c>
      <c r="B326" s="744"/>
      <c r="C326" s="744"/>
      <c r="D326" s="743"/>
      <c r="E326" s="687">
        <f>+IF(AND(F318=1,F319=1,F320=1,F321=1,E324=4),1,IF(AND(F318=1,F319=1,F320=1,E324=3),1,IF(AND(F318=1,F319=1,E324=2),1,IF(AND(F318=1,E324=1),1,0))))</f>
        <v>1</v>
      </c>
    </row>
    <row r="327" spans="1:6" ht="15.75" thickBot="1" x14ac:dyDescent="0.3"/>
    <row r="328" spans="1:6" x14ac:dyDescent="0.25">
      <c r="A328" s="745" t="s">
        <v>365</v>
      </c>
      <c r="B328" s="746"/>
      <c r="C328" s="746"/>
      <c r="D328" s="747"/>
      <c r="E328" s="678" t="s">
        <v>2</v>
      </c>
      <c r="F328" s="677">
        <v>1</v>
      </c>
    </row>
    <row r="329" spans="1:6" x14ac:dyDescent="0.25">
      <c r="A329" s="748" t="s">
        <v>366</v>
      </c>
      <c r="B329" s="749"/>
      <c r="C329" s="749"/>
      <c r="D329" s="750"/>
      <c r="E329" s="608" t="s">
        <v>2</v>
      </c>
      <c r="F329" s="606">
        <v>1</v>
      </c>
    </row>
    <row r="330" spans="1:6" x14ac:dyDescent="0.25">
      <c r="A330" s="751" t="s">
        <v>367</v>
      </c>
      <c r="B330" s="752"/>
      <c r="C330" s="752"/>
      <c r="D330" s="753"/>
      <c r="E330" s="608" t="s">
        <v>2</v>
      </c>
      <c r="F330" s="606">
        <v>1</v>
      </c>
    </row>
    <row r="331" spans="1:6" ht="15.75" thickBot="1" x14ac:dyDescent="0.3">
      <c r="A331" s="739" t="s">
        <v>368</v>
      </c>
      <c r="B331" s="740"/>
      <c r="C331" s="740"/>
      <c r="D331" s="741"/>
      <c r="E331" s="609" t="s">
        <v>2</v>
      </c>
      <c r="F331" s="607">
        <v>1</v>
      </c>
    </row>
    <row r="332" spans="1:6" ht="15.75" thickBot="1" x14ac:dyDescent="0.3">
      <c r="A332" s="616"/>
      <c r="B332" s="616"/>
      <c r="C332" s="616"/>
      <c r="D332" s="742" t="s">
        <v>248</v>
      </c>
      <c r="E332" s="743"/>
      <c r="F332" s="685">
        <f>SUM(F328:F331)</f>
        <v>4</v>
      </c>
    </row>
    <row r="333" spans="1:6" x14ac:dyDescent="0.25">
      <c r="D333" s="379" t="s">
        <v>344</v>
      </c>
    </row>
    <row r="334" spans="1:6" ht="15.75" thickBot="1" x14ac:dyDescent="0.3"/>
    <row r="335" spans="1:6" ht="15.75" thickBot="1" x14ac:dyDescent="0.3">
      <c r="A335" s="688" t="s">
        <v>246</v>
      </c>
      <c r="B335" s="689"/>
      <c r="C335" s="689"/>
      <c r="D335" s="690"/>
      <c r="E335" s="620">
        <v>1</v>
      </c>
    </row>
    <row r="336" spans="1:6" ht="15.75" thickBot="1" x14ac:dyDescent="0.3"/>
    <row r="337" spans="1:6" ht="15.75" thickBot="1" x14ac:dyDescent="0.3">
      <c r="A337" s="742" t="s">
        <v>364</v>
      </c>
      <c r="B337" s="744"/>
      <c r="C337" s="744"/>
      <c r="D337" s="743"/>
      <c r="E337" s="687">
        <f>+IF(AND(F328=1,F329=1,F330=1,F331=1,E335=4),1,IF(AND(F328=1,F329=1,F330=1,E335=3),1,IF(AND(F328=1,F329=1,E335=2),1,IF(AND(F328=1,E335=1),1,0))))</f>
        <v>1</v>
      </c>
    </row>
    <row r="338" spans="1:6" ht="15.75" thickBot="1" x14ac:dyDescent="0.3">
      <c r="A338" s="424"/>
    </row>
    <row r="339" spans="1:6" x14ac:dyDescent="0.25">
      <c r="A339" s="745" t="s">
        <v>370</v>
      </c>
      <c r="B339" s="746"/>
      <c r="C339" s="746"/>
      <c r="D339" s="747"/>
      <c r="E339" s="678" t="s">
        <v>2</v>
      </c>
      <c r="F339" s="677">
        <v>1</v>
      </c>
    </row>
    <row r="340" spans="1:6" x14ac:dyDescent="0.25">
      <c r="A340" s="748" t="s">
        <v>371</v>
      </c>
      <c r="B340" s="749"/>
      <c r="C340" s="749"/>
      <c r="D340" s="750"/>
      <c r="E340" s="608" t="s">
        <v>2</v>
      </c>
      <c r="F340" s="606">
        <v>1</v>
      </c>
    </row>
    <row r="341" spans="1:6" x14ac:dyDescent="0.25">
      <c r="A341" s="751" t="s">
        <v>372</v>
      </c>
      <c r="B341" s="752"/>
      <c r="C341" s="752"/>
      <c r="D341" s="753"/>
      <c r="E341" s="608" t="s">
        <v>2</v>
      </c>
      <c r="F341" s="606">
        <v>1</v>
      </c>
    </row>
    <row r="342" spans="1:6" ht="15.75" thickBot="1" x14ac:dyDescent="0.3">
      <c r="A342" s="739" t="s">
        <v>373</v>
      </c>
      <c r="B342" s="740"/>
      <c r="C342" s="740"/>
      <c r="D342" s="741"/>
      <c r="E342" s="609" t="s">
        <v>2</v>
      </c>
      <c r="F342" s="607">
        <v>1</v>
      </c>
    </row>
    <row r="343" spans="1:6" ht="15.75" thickBot="1" x14ac:dyDescent="0.3">
      <c r="A343" s="616"/>
      <c r="B343" s="616"/>
      <c r="C343" s="616"/>
      <c r="D343" s="742" t="s">
        <v>248</v>
      </c>
      <c r="E343" s="743"/>
      <c r="F343" s="685">
        <f>SUM(F339:F342)</f>
        <v>4</v>
      </c>
    </row>
    <row r="344" spans="1:6" ht="15.75" thickBot="1" x14ac:dyDescent="0.3">
      <c r="D344" s="379" t="s">
        <v>344</v>
      </c>
    </row>
    <row r="345" spans="1:6" ht="15.75" thickBot="1" x14ac:dyDescent="0.3">
      <c r="A345" s="688" t="s">
        <v>246</v>
      </c>
      <c r="B345" s="689"/>
      <c r="C345" s="689"/>
      <c r="D345" s="690"/>
      <c r="E345" s="620">
        <v>4</v>
      </c>
    </row>
    <row r="346" spans="1:6" ht="15.75" thickBot="1" x14ac:dyDescent="0.3"/>
    <row r="347" spans="1:6" ht="15.75" thickBot="1" x14ac:dyDescent="0.3">
      <c r="A347" s="742" t="s">
        <v>369</v>
      </c>
      <c r="B347" s="744"/>
      <c r="C347" s="744"/>
      <c r="D347" s="743"/>
      <c r="E347" s="687">
        <f>+IF(AND(F339=1,F340=1,F341=1,F342=1,E345=4),1,IF(AND(F339=1,F340=1,F341=1,E345=3),1,IF(AND(F339=1,F340=1,E345=2),1,IF(AND(F339=1,E345=1),1,0))))</f>
        <v>1</v>
      </c>
    </row>
    <row r="348" spans="1:6" ht="15.75" thickBot="1" x14ac:dyDescent="0.3"/>
    <row r="349" spans="1:6" x14ac:dyDescent="0.25">
      <c r="A349" s="745" t="s">
        <v>375</v>
      </c>
      <c r="B349" s="746"/>
      <c r="C349" s="746"/>
      <c r="D349" s="747"/>
      <c r="E349" s="678" t="s">
        <v>2</v>
      </c>
      <c r="F349" s="677">
        <v>1</v>
      </c>
    </row>
    <row r="350" spans="1:6" x14ac:dyDescent="0.25">
      <c r="A350" s="748" t="s">
        <v>376</v>
      </c>
      <c r="B350" s="749"/>
      <c r="C350" s="749"/>
      <c r="D350" s="750"/>
      <c r="E350" s="608" t="s">
        <v>2</v>
      </c>
      <c r="F350" s="606">
        <v>1</v>
      </c>
    </row>
    <row r="351" spans="1:6" x14ac:dyDescent="0.25">
      <c r="A351" s="751" t="s">
        <v>377</v>
      </c>
      <c r="B351" s="752"/>
      <c r="C351" s="752"/>
      <c r="D351" s="753"/>
      <c r="E351" s="608" t="s">
        <v>2</v>
      </c>
      <c r="F351" s="606">
        <v>1</v>
      </c>
    </row>
    <row r="352" spans="1:6" ht="15.75" thickBot="1" x14ac:dyDescent="0.3">
      <c r="A352" s="739" t="s">
        <v>378</v>
      </c>
      <c r="B352" s="740"/>
      <c r="C352" s="740"/>
      <c r="D352" s="741"/>
      <c r="E352" s="609" t="s">
        <v>2</v>
      </c>
      <c r="F352" s="607">
        <v>1</v>
      </c>
    </row>
    <row r="353" spans="1:6" ht="15.75" thickBot="1" x14ac:dyDescent="0.3">
      <c r="A353" s="616"/>
      <c r="B353" s="616"/>
      <c r="C353" s="616"/>
      <c r="D353" s="742" t="s">
        <v>248</v>
      </c>
      <c r="E353" s="743"/>
      <c r="F353" s="685">
        <f>SUM(F349:F352)</f>
        <v>4</v>
      </c>
    </row>
    <row r="354" spans="1:6" x14ac:dyDescent="0.25">
      <c r="D354" s="379" t="s">
        <v>344</v>
      </c>
    </row>
    <row r="355" spans="1:6" ht="15.75" thickBot="1" x14ac:dyDescent="0.3"/>
    <row r="356" spans="1:6" ht="15.75" thickBot="1" x14ac:dyDescent="0.3">
      <c r="A356" s="688" t="s">
        <v>246</v>
      </c>
      <c r="B356" s="689"/>
      <c r="C356" s="689"/>
      <c r="D356" s="690"/>
      <c r="E356" s="620">
        <v>1</v>
      </c>
    </row>
    <row r="357" spans="1:6" ht="15.75" thickBot="1" x14ac:dyDescent="0.3"/>
    <row r="358" spans="1:6" ht="15.75" thickBot="1" x14ac:dyDescent="0.3">
      <c r="A358" s="742" t="s">
        <v>374</v>
      </c>
      <c r="B358" s="744"/>
      <c r="C358" s="744"/>
      <c r="D358" s="743"/>
      <c r="E358" s="687">
        <f>+IF(AND(F349=1,F350=1,F351=1,F352=1,E356=4),1,IF(AND(F349=1,F350=1,F351=1,E356=3),1,IF(AND(F349=1,F350=1,E356=2),1,IF(AND(F349=1,E356=1),1,0))))</f>
        <v>1</v>
      </c>
    </row>
    <row r="359" spans="1:6" ht="15.75" thickBot="1" x14ac:dyDescent="0.3"/>
    <row r="360" spans="1:6" x14ac:dyDescent="0.25">
      <c r="A360" s="745" t="s">
        <v>379</v>
      </c>
      <c r="B360" s="746"/>
      <c r="C360" s="746"/>
      <c r="D360" s="747"/>
      <c r="E360" s="678" t="s">
        <v>2</v>
      </c>
      <c r="F360" s="677">
        <v>1</v>
      </c>
    </row>
    <row r="361" spans="1:6" x14ac:dyDescent="0.25">
      <c r="A361" s="748" t="s">
        <v>380</v>
      </c>
      <c r="B361" s="749"/>
      <c r="C361" s="749"/>
      <c r="D361" s="750"/>
      <c r="E361" s="608" t="s">
        <v>2</v>
      </c>
      <c r="F361" s="606">
        <v>1</v>
      </c>
    </row>
    <row r="362" spans="1:6" x14ac:dyDescent="0.25">
      <c r="A362" s="751" t="s">
        <v>381</v>
      </c>
      <c r="B362" s="752"/>
      <c r="C362" s="752"/>
      <c r="D362" s="753"/>
      <c r="E362" s="608" t="s">
        <v>2</v>
      </c>
      <c r="F362" s="606">
        <v>1</v>
      </c>
    </row>
    <row r="363" spans="1:6" ht="15.75" thickBot="1" x14ac:dyDescent="0.3">
      <c r="A363" s="739" t="s">
        <v>382</v>
      </c>
      <c r="B363" s="740"/>
      <c r="C363" s="740"/>
      <c r="D363" s="741"/>
      <c r="E363" s="609" t="s">
        <v>2</v>
      </c>
      <c r="F363" s="607">
        <v>1</v>
      </c>
    </row>
    <row r="364" spans="1:6" ht="15.75" thickBot="1" x14ac:dyDescent="0.3">
      <c r="A364" s="616"/>
      <c r="B364" s="616"/>
      <c r="C364" s="616"/>
      <c r="D364" s="742" t="s">
        <v>248</v>
      </c>
      <c r="E364" s="743"/>
      <c r="F364" s="685">
        <f>SUM(F360:F363)</f>
        <v>4</v>
      </c>
    </row>
    <row r="365" spans="1:6" ht="15.75" thickBot="1" x14ac:dyDescent="0.3">
      <c r="D365" s="379" t="s">
        <v>344</v>
      </c>
    </row>
    <row r="366" spans="1:6" ht="15.75" thickBot="1" x14ac:dyDescent="0.3">
      <c r="A366" s="688" t="s">
        <v>246</v>
      </c>
      <c r="B366" s="689"/>
      <c r="C366" s="689"/>
      <c r="D366" s="690"/>
      <c r="E366" s="620">
        <v>4</v>
      </c>
    </row>
    <row r="367" spans="1:6" ht="15.75" thickBot="1" x14ac:dyDescent="0.3"/>
    <row r="368" spans="1:6" ht="15.75" thickBot="1" x14ac:dyDescent="0.3">
      <c r="A368" s="742" t="s">
        <v>384</v>
      </c>
      <c r="B368" s="744"/>
      <c r="C368" s="744"/>
      <c r="D368" s="743"/>
      <c r="E368" s="687">
        <f>+IF(AND(F360=1,F361=1,F362=1,F363=1,E366=4),1,IF(AND(F360=1,F361=1,F362=1,E366=3),1,IF(AND(F360=1,F361=1,E366=2),1,IF(AND(F360=1,E366=1),1,0))))</f>
        <v>1</v>
      </c>
    </row>
    <row r="369" spans="1:6" ht="15.75" thickBot="1" x14ac:dyDescent="0.3"/>
    <row r="370" spans="1:6" x14ac:dyDescent="0.25">
      <c r="A370" s="745" t="s">
        <v>385</v>
      </c>
      <c r="B370" s="746"/>
      <c r="C370" s="746"/>
      <c r="D370" s="747"/>
      <c r="E370" s="678" t="s">
        <v>2</v>
      </c>
      <c r="F370" s="677">
        <v>1</v>
      </c>
    </row>
    <row r="371" spans="1:6" x14ac:dyDescent="0.25">
      <c r="A371" s="748" t="s">
        <v>386</v>
      </c>
      <c r="B371" s="749"/>
      <c r="C371" s="749"/>
      <c r="D371" s="750"/>
      <c r="E371" s="608" t="s">
        <v>2</v>
      </c>
      <c r="F371" s="606">
        <v>1</v>
      </c>
    </row>
    <row r="372" spans="1:6" x14ac:dyDescent="0.25">
      <c r="A372" s="751" t="s">
        <v>387</v>
      </c>
      <c r="B372" s="752"/>
      <c r="C372" s="752"/>
      <c r="D372" s="753"/>
      <c r="E372" s="608" t="s">
        <v>2</v>
      </c>
      <c r="F372" s="606">
        <v>1</v>
      </c>
    </row>
    <row r="373" spans="1:6" ht="15.75" thickBot="1" x14ac:dyDescent="0.3">
      <c r="A373" s="739" t="s">
        <v>388</v>
      </c>
      <c r="B373" s="740"/>
      <c r="C373" s="740"/>
      <c r="D373" s="741"/>
      <c r="E373" s="609" t="s">
        <v>2</v>
      </c>
      <c r="F373" s="607">
        <v>1</v>
      </c>
    </row>
    <row r="374" spans="1:6" ht="15.75" thickBot="1" x14ac:dyDescent="0.3">
      <c r="A374" s="616"/>
      <c r="B374" s="616"/>
      <c r="C374" s="616"/>
      <c r="D374" s="742" t="s">
        <v>248</v>
      </c>
      <c r="E374" s="743"/>
      <c r="F374" s="685">
        <f>SUM(F370:F373)</f>
        <v>4</v>
      </c>
    </row>
    <row r="375" spans="1:6" x14ac:dyDescent="0.25">
      <c r="D375" s="379" t="s">
        <v>344</v>
      </c>
    </row>
    <row r="376" spans="1:6" ht="15.75" thickBot="1" x14ac:dyDescent="0.3"/>
    <row r="377" spans="1:6" ht="15.75" thickBot="1" x14ac:dyDescent="0.3">
      <c r="A377" s="688" t="s">
        <v>246</v>
      </c>
      <c r="B377" s="689"/>
      <c r="C377" s="689"/>
      <c r="D377" s="690"/>
      <c r="E377" s="620">
        <v>1</v>
      </c>
    </row>
    <row r="379" spans="1:6" ht="15.75" hidden="1" thickBot="1" x14ac:dyDescent="0.3">
      <c r="A379" s="742" t="s">
        <v>383</v>
      </c>
      <c r="B379" s="744"/>
      <c r="C379" s="744"/>
      <c r="D379" s="743"/>
      <c r="E379" s="687">
        <f>+IF(AND(F370=1,F371=1,F372=1,F373=1,E377=4),1,IF(AND(F370=1,F371=1,F372=1,E377=3),1,IF(AND(F370=1,F371=1,E377=2),1,IF(AND(F370=1,E377=1),1,0))))</f>
        <v>1</v>
      </c>
    </row>
    <row r="380" spans="1:6" ht="15.75" hidden="1" thickBot="1" x14ac:dyDescent="0.3"/>
    <row r="381" spans="1:6" hidden="1" x14ac:dyDescent="0.25">
      <c r="A381" s="745" t="s">
        <v>390</v>
      </c>
      <c r="B381" s="746"/>
      <c r="C381" s="746"/>
      <c r="D381" s="747"/>
      <c r="E381" s="678" t="s">
        <v>2</v>
      </c>
      <c r="F381" s="677">
        <v>1</v>
      </c>
    </row>
    <row r="382" spans="1:6" hidden="1" x14ac:dyDescent="0.25">
      <c r="A382" s="748" t="s">
        <v>391</v>
      </c>
      <c r="B382" s="749"/>
      <c r="C382" s="749"/>
      <c r="D382" s="750"/>
      <c r="E382" s="608" t="s">
        <v>2</v>
      </c>
      <c r="F382" s="606">
        <v>1</v>
      </c>
    </row>
    <row r="383" spans="1:6" hidden="1" x14ac:dyDescent="0.25">
      <c r="A383" s="751" t="s">
        <v>392</v>
      </c>
      <c r="B383" s="752"/>
      <c r="C383" s="752"/>
      <c r="D383" s="753"/>
      <c r="E383" s="608" t="s">
        <v>2</v>
      </c>
      <c r="F383" s="606">
        <v>1</v>
      </c>
    </row>
    <row r="384" spans="1:6" ht="15.75" hidden="1" thickBot="1" x14ac:dyDescent="0.3">
      <c r="A384" s="739" t="s">
        <v>393</v>
      </c>
      <c r="B384" s="740"/>
      <c r="C384" s="740"/>
      <c r="D384" s="741"/>
      <c r="E384" s="609" t="s">
        <v>2</v>
      </c>
      <c r="F384" s="607">
        <v>1</v>
      </c>
    </row>
    <row r="385" spans="1:6" ht="15.75" hidden="1" thickBot="1" x14ac:dyDescent="0.3">
      <c r="A385" s="616"/>
      <c r="B385" s="616"/>
      <c r="C385" s="616"/>
      <c r="D385" s="742" t="s">
        <v>248</v>
      </c>
      <c r="E385" s="743"/>
      <c r="F385" s="685">
        <f>SUM(F381:F384)</f>
        <v>4</v>
      </c>
    </row>
    <row r="386" spans="1:6" ht="15.75" hidden="1" thickBot="1" x14ac:dyDescent="0.3">
      <c r="D386" s="379" t="s">
        <v>344</v>
      </c>
    </row>
    <row r="387" spans="1:6" ht="15.75" hidden="1" thickBot="1" x14ac:dyDescent="0.3">
      <c r="A387" s="688" t="s">
        <v>246</v>
      </c>
      <c r="B387" s="689"/>
      <c r="C387" s="689"/>
      <c r="D387" s="690"/>
      <c r="E387" s="620">
        <v>4</v>
      </c>
    </row>
    <row r="388" spans="1:6" ht="15.75" thickBot="1" x14ac:dyDescent="0.3"/>
    <row r="389" spans="1:6" ht="15.75" thickBot="1" x14ac:dyDescent="0.3">
      <c r="A389" s="742" t="s">
        <v>479</v>
      </c>
      <c r="B389" s="744"/>
      <c r="C389" s="744"/>
      <c r="D389" s="743"/>
      <c r="E389" s="687">
        <f>+IF(AND(F381=1,F382=1,F383=1,F384=1,E387=4),1,IF(AND(F381=1,F382=1,F383=1,E387=3),1,IF(AND(F381=1,F382=1,E387=2),1,IF(AND(F381=1,E387=1),1,0))))</f>
        <v>1</v>
      </c>
    </row>
    <row r="390" spans="1:6" ht="15.75" thickBot="1" x14ac:dyDescent="0.3"/>
    <row r="391" spans="1:6" x14ac:dyDescent="0.25">
      <c r="A391" s="745" t="s">
        <v>395</v>
      </c>
      <c r="B391" s="746"/>
      <c r="C391" s="746"/>
      <c r="D391" s="747"/>
      <c r="E391" s="678" t="s">
        <v>2</v>
      </c>
      <c r="F391" s="677">
        <v>1</v>
      </c>
    </row>
    <row r="392" spans="1:6" x14ac:dyDescent="0.25">
      <c r="A392" s="748" t="s">
        <v>396</v>
      </c>
      <c r="B392" s="749"/>
      <c r="C392" s="749"/>
      <c r="D392" s="750"/>
      <c r="E392" s="608" t="s">
        <v>2</v>
      </c>
      <c r="F392" s="606">
        <v>1</v>
      </c>
    </row>
    <row r="393" spans="1:6" x14ac:dyDescent="0.25">
      <c r="A393" s="751" t="s">
        <v>397</v>
      </c>
      <c r="B393" s="752"/>
      <c r="C393" s="752"/>
      <c r="D393" s="753"/>
      <c r="E393" s="608" t="s">
        <v>2</v>
      </c>
      <c r="F393" s="606">
        <v>1</v>
      </c>
    </row>
    <row r="394" spans="1:6" ht="15.75" thickBot="1" x14ac:dyDescent="0.3">
      <c r="A394" s="739" t="s">
        <v>398</v>
      </c>
      <c r="B394" s="740"/>
      <c r="C394" s="740"/>
      <c r="D394" s="741"/>
      <c r="E394" s="609" t="s">
        <v>2</v>
      </c>
      <c r="F394" s="607">
        <v>1</v>
      </c>
    </row>
    <row r="395" spans="1:6" ht="15.75" thickBot="1" x14ac:dyDescent="0.3">
      <c r="A395" s="616"/>
      <c r="B395" s="616"/>
      <c r="C395" s="616"/>
      <c r="D395" s="742" t="s">
        <v>248</v>
      </c>
      <c r="E395" s="743"/>
      <c r="F395" s="685">
        <f>SUM(F391:F394)</f>
        <v>4</v>
      </c>
    </row>
    <row r="396" spans="1:6" x14ac:dyDescent="0.25">
      <c r="D396" s="379" t="s">
        <v>344</v>
      </c>
    </row>
    <row r="397" spans="1:6" ht="15.75" thickBot="1" x14ac:dyDescent="0.3"/>
    <row r="398" spans="1:6" ht="15.75" thickBot="1" x14ac:dyDescent="0.3">
      <c r="A398" s="688" t="s">
        <v>246</v>
      </c>
      <c r="B398" s="689"/>
      <c r="C398" s="689"/>
      <c r="D398" s="690"/>
      <c r="E398" s="620">
        <v>1</v>
      </c>
    </row>
    <row r="399" spans="1:6" ht="15.75" thickBot="1" x14ac:dyDescent="0.3"/>
    <row r="400" spans="1:6" ht="15.75" thickBot="1" x14ac:dyDescent="0.3">
      <c r="A400" s="742" t="s">
        <v>480</v>
      </c>
      <c r="B400" s="744"/>
      <c r="C400" s="744"/>
      <c r="D400" s="743"/>
      <c r="E400" s="687">
        <f>+IF(AND(F391=1,F392=1,F393=1,F394=1,E398=4),1,IF(AND(F391=1,F392=1,F393=1,E398=3),1,IF(AND(F391=1,F392=1,E398=2),1,IF(AND(F391=1,E398=1),1,0))))</f>
        <v>1</v>
      </c>
    </row>
    <row r="402" spans="1:36" ht="15.75" thickBot="1" x14ac:dyDescent="0.3"/>
    <row r="403" spans="1:36" ht="15.75" thickBot="1" x14ac:dyDescent="0.3">
      <c r="A403" s="383" t="s">
        <v>177</v>
      </c>
      <c r="B403" s="384"/>
      <c r="C403" s="384"/>
      <c r="D403" s="384"/>
      <c r="E403" s="429"/>
      <c r="F403" s="384"/>
      <c r="G403" s="384"/>
      <c r="H403" s="384"/>
      <c r="I403" s="384"/>
      <c r="J403" s="384"/>
      <c r="K403" s="699" t="s">
        <v>1</v>
      </c>
      <c r="L403" s="694" t="s">
        <v>172</v>
      </c>
      <c r="M403" s="498" t="s">
        <v>1</v>
      </c>
      <c r="N403" s="498" t="s">
        <v>171</v>
      </c>
      <c r="O403" s="498" t="s">
        <v>173</v>
      </c>
      <c r="P403" s="499" t="s">
        <v>170</v>
      </c>
      <c r="Q403" s="808" t="s">
        <v>176</v>
      </c>
      <c r="R403" s="737"/>
    </row>
    <row r="404" spans="1:36" x14ac:dyDescent="0.25">
      <c r="A404" s="386"/>
      <c r="B404" s="387"/>
      <c r="C404" s="387"/>
      <c r="D404" s="387"/>
      <c r="E404" s="579" t="s">
        <v>362</v>
      </c>
      <c r="F404" s="434" t="s">
        <v>258</v>
      </c>
      <c r="G404" s="437"/>
      <c r="H404" s="438"/>
      <c r="I404" s="439"/>
      <c r="J404" s="460"/>
      <c r="K404" s="698" t="s">
        <v>2</v>
      </c>
      <c r="L404" s="691">
        <v>5</v>
      </c>
      <c r="M404" s="458">
        <f>$E$295</f>
        <v>1</v>
      </c>
      <c r="N404" s="544">
        <f>+L404*M404</f>
        <v>5</v>
      </c>
      <c r="O404" s="492">
        <v>1</v>
      </c>
      <c r="P404" s="493">
        <f>+L404*O404</f>
        <v>5</v>
      </c>
      <c r="Q404" s="387"/>
      <c r="R404" s="389"/>
    </row>
    <row r="405" spans="1:36" x14ac:dyDescent="0.25">
      <c r="A405" s="386"/>
      <c r="B405" s="387"/>
      <c r="C405" s="387"/>
      <c r="D405" s="387"/>
      <c r="E405" s="580" t="s">
        <v>345</v>
      </c>
      <c r="F405" s="719" t="s">
        <v>253</v>
      </c>
      <c r="G405" s="720"/>
      <c r="H405" s="720"/>
      <c r="I405" s="721"/>
      <c r="J405" s="461"/>
      <c r="K405" s="695" t="s">
        <v>2</v>
      </c>
      <c r="L405" s="692">
        <v>1</v>
      </c>
      <c r="M405" s="456">
        <f>$E$305</f>
        <v>1</v>
      </c>
      <c r="N405" s="545">
        <f t="shared" ref="N405:N413" si="23">+L405*M405</f>
        <v>1</v>
      </c>
      <c r="O405" s="409">
        <v>1</v>
      </c>
      <c r="P405" s="466">
        <f t="shared" ref="P405:P413" si="24">+L405*O405</f>
        <v>1</v>
      </c>
      <c r="Q405" s="387"/>
      <c r="R405" s="389"/>
    </row>
    <row r="406" spans="1:36" x14ac:dyDescent="0.25">
      <c r="A406" s="386"/>
      <c r="B406" s="387"/>
      <c r="C406" s="387"/>
      <c r="D406" s="387"/>
      <c r="E406" s="579" t="s">
        <v>346</v>
      </c>
      <c r="F406" s="434" t="s">
        <v>259</v>
      </c>
      <c r="G406" s="437"/>
      <c r="H406" s="438"/>
      <c r="I406" s="439"/>
      <c r="J406" s="460"/>
      <c r="K406" s="695" t="s">
        <v>2</v>
      </c>
      <c r="L406" s="692">
        <v>4</v>
      </c>
      <c r="M406" s="456">
        <f>$E$316</f>
        <v>1</v>
      </c>
      <c r="N406" s="545">
        <f t="shared" si="23"/>
        <v>4</v>
      </c>
      <c r="O406" s="409">
        <v>1</v>
      </c>
      <c r="P406" s="466">
        <f t="shared" si="24"/>
        <v>4</v>
      </c>
      <c r="Q406" s="387"/>
      <c r="R406" s="389"/>
    </row>
    <row r="407" spans="1:36" x14ac:dyDescent="0.25">
      <c r="A407" s="390"/>
      <c r="B407" s="387"/>
      <c r="C407" s="387"/>
      <c r="D407" s="387"/>
      <c r="E407" s="580" t="s">
        <v>349</v>
      </c>
      <c r="F407" s="719" t="s">
        <v>117</v>
      </c>
      <c r="G407" s="720"/>
      <c r="H407" s="720"/>
      <c r="I407" s="721"/>
      <c r="J407" s="461"/>
      <c r="K407" s="695" t="s">
        <v>2</v>
      </c>
      <c r="L407" s="692">
        <v>5</v>
      </c>
      <c r="M407" s="456">
        <f>$E$326</f>
        <v>1</v>
      </c>
      <c r="N407" s="545">
        <f t="shared" si="23"/>
        <v>5</v>
      </c>
      <c r="O407" s="409">
        <v>1</v>
      </c>
      <c r="P407" s="466">
        <f t="shared" si="24"/>
        <v>5</v>
      </c>
      <c r="Q407" s="387"/>
      <c r="R407" s="389"/>
    </row>
    <row r="408" spans="1:36" x14ac:dyDescent="0.25">
      <c r="A408" s="390"/>
      <c r="B408" s="387"/>
      <c r="C408" s="387"/>
      <c r="D408" s="387"/>
      <c r="E408" s="579" t="s">
        <v>347</v>
      </c>
      <c r="F408" s="434" t="s">
        <v>146</v>
      </c>
      <c r="G408" s="437"/>
      <c r="H408" s="438"/>
      <c r="I408" s="439"/>
      <c r="J408" s="460"/>
      <c r="K408" s="695" t="s">
        <v>2</v>
      </c>
      <c r="L408" s="692">
        <v>3</v>
      </c>
      <c r="M408" s="456">
        <f>$E$337</f>
        <v>1</v>
      </c>
      <c r="N408" s="545">
        <f t="shared" si="23"/>
        <v>3</v>
      </c>
      <c r="O408" s="409">
        <v>1</v>
      </c>
      <c r="P408" s="466">
        <f t="shared" si="24"/>
        <v>3</v>
      </c>
      <c r="Q408" s="387"/>
      <c r="R408" s="389"/>
    </row>
    <row r="409" spans="1:36" x14ac:dyDescent="0.25">
      <c r="A409" s="390"/>
      <c r="B409" s="387"/>
      <c r="C409" s="387"/>
      <c r="D409" s="387"/>
      <c r="E409" s="580" t="s">
        <v>348</v>
      </c>
      <c r="F409" s="719" t="s">
        <v>120</v>
      </c>
      <c r="G409" s="720"/>
      <c r="H409" s="720"/>
      <c r="I409" s="721"/>
      <c r="J409" s="461"/>
      <c r="K409" s="695" t="s">
        <v>2</v>
      </c>
      <c r="L409" s="692">
        <v>3</v>
      </c>
      <c r="M409" s="456">
        <f>$E$347</f>
        <v>1</v>
      </c>
      <c r="N409" s="545">
        <f t="shared" si="23"/>
        <v>3</v>
      </c>
      <c r="O409" s="409">
        <v>1</v>
      </c>
      <c r="P409" s="466">
        <f t="shared" si="24"/>
        <v>3</v>
      </c>
      <c r="Q409" s="787" t="s">
        <v>176</v>
      </c>
      <c r="R409" s="862"/>
    </row>
    <row r="410" spans="1:36" x14ac:dyDescent="0.25">
      <c r="A410" s="390"/>
      <c r="B410" s="387"/>
      <c r="C410" s="387"/>
      <c r="D410" s="387"/>
      <c r="E410" s="579" t="s">
        <v>350</v>
      </c>
      <c r="F410" s="434" t="s">
        <v>266</v>
      </c>
      <c r="G410" s="437"/>
      <c r="H410" s="438"/>
      <c r="I410" s="439"/>
      <c r="J410" s="460"/>
      <c r="K410" s="695" t="s">
        <v>2</v>
      </c>
      <c r="L410" s="692">
        <v>3</v>
      </c>
      <c r="M410" s="456">
        <f>$E$358</f>
        <v>1</v>
      </c>
      <c r="N410" s="545">
        <f t="shared" si="23"/>
        <v>3</v>
      </c>
      <c r="O410" s="409">
        <v>1</v>
      </c>
      <c r="P410" s="466">
        <f t="shared" si="24"/>
        <v>3</v>
      </c>
      <c r="Q410" s="693">
        <f>+N414/P414*10</f>
        <v>10</v>
      </c>
      <c r="R410" s="624" t="str">
        <f>+IF(Q410&lt;7,"INACEPTABLE","ACEPTABLE")</f>
        <v>ACEPTABLE</v>
      </c>
    </row>
    <row r="411" spans="1:36" x14ac:dyDescent="0.25">
      <c r="A411" s="390"/>
      <c r="B411" s="387"/>
      <c r="C411" s="387"/>
      <c r="D411" s="387"/>
      <c r="E411" s="580" t="s">
        <v>351</v>
      </c>
      <c r="F411" s="719" t="s">
        <v>147</v>
      </c>
      <c r="G411" s="720"/>
      <c r="H411" s="720"/>
      <c r="I411" s="721"/>
      <c r="J411" s="461"/>
      <c r="K411" s="695" t="s">
        <v>2</v>
      </c>
      <c r="L411" s="692">
        <v>3</v>
      </c>
      <c r="M411" s="456">
        <f>$E$368</f>
        <v>1</v>
      </c>
      <c r="N411" s="545">
        <f t="shared" si="23"/>
        <v>3</v>
      </c>
      <c r="O411" s="409">
        <v>1</v>
      </c>
      <c r="P411" s="466">
        <f t="shared" si="24"/>
        <v>3</v>
      </c>
      <c r="Q411" s="387"/>
      <c r="R411" s="389"/>
    </row>
    <row r="412" spans="1:36" x14ac:dyDescent="0.25">
      <c r="A412" s="390"/>
      <c r="B412" s="387"/>
      <c r="C412" s="387"/>
      <c r="D412" s="387"/>
      <c r="E412" s="579" t="s">
        <v>352</v>
      </c>
      <c r="F412" s="812" t="s">
        <v>126</v>
      </c>
      <c r="G412" s="813"/>
      <c r="H412" s="813"/>
      <c r="I412" s="814"/>
      <c r="J412" s="460"/>
      <c r="K412" s="695" t="s">
        <v>2</v>
      </c>
      <c r="L412" s="692">
        <v>5</v>
      </c>
      <c r="M412" s="456">
        <f>$E$389</f>
        <v>1</v>
      </c>
      <c r="N412" s="545">
        <f t="shared" si="23"/>
        <v>5</v>
      </c>
      <c r="O412" s="409">
        <v>1</v>
      </c>
      <c r="P412" s="466">
        <f t="shared" si="24"/>
        <v>5</v>
      </c>
      <c r="Q412" s="387"/>
      <c r="R412" s="389"/>
    </row>
    <row r="413" spans="1:36" x14ac:dyDescent="0.25">
      <c r="A413" s="390"/>
      <c r="B413" s="387"/>
      <c r="C413" s="387"/>
      <c r="D413" s="387"/>
      <c r="E413" s="580" t="s">
        <v>353</v>
      </c>
      <c r="F413" s="916" t="s">
        <v>127</v>
      </c>
      <c r="G413" s="917"/>
      <c r="H413" s="918"/>
      <c r="I413" s="919"/>
      <c r="J413" s="461"/>
      <c r="K413" s="695" t="s">
        <v>2</v>
      </c>
      <c r="L413" s="692">
        <v>3</v>
      </c>
      <c r="M413" s="456">
        <f>$E$400</f>
        <v>1</v>
      </c>
      <c r="N413" s="545">
        <f t="shared" si="23"/>
        <v>3</v>
      </c>
      <c r="O413" s="409">
        <v>1</v>
      </c>
      <c r="P413" s="466">
        <f t="shared" si="24"/>
        <v>3</v>
      </c>
      <c r="Q413" s="387"/>
      <c r="R413" s="389"/>
    </row>
    <row r="414" spans="1:36" ht="15.75" thickBot="1" x14ac:dyDescent="0.3">
      <c r="A414" s="391"/>
      <c r="B414" s="392"/>
      <c r="C414" s="392"/>
      <c r="D414" s="392"/>
      <c r="E414" s="392"/>
      <c r="F414" s="392"/>
      <c r="G414" s="392"/>
      <c r="H414" s="392"/>
      <c r="I414" s="392"/>
      <c r="J414" s="392"/>
      <c r="K414" s="696"/>
      <c r="L414" s="697"/>
      <c r="M414" s="474" t="s">
        <v>174</v>
      </c>
      <c r="N414" s="475">
        <f>SUM(N404:N413)</f>
        <v>35</v>
      </c>
      <c r="O414" s="474" t="s">
        <v>175</v>
      </c>
      <c r="P414" s="476">
        <f>SUM(P404:P413)</f>
        <v>35</v>
      </c>
      <c r="Q414" s="392"/>
      <c r="R414" s="393"/>
    </row>
    <row r="415" spans="1:36" ht="15.75" thickBot="1" x14ac:dyDescent="0.3">
      <c r="S415" s="399"/>
      <c r="T415" s="399"/>
      <c r="U415" s="399"/>
      <c r="V415" s="399"/>
      <c r="W415" s="399"/>
      <c r="X415" s="399"/>
      <c r="Y415" s="399"/>
    </row>
    <row r="416" spans="1:36" ht="18.75" thickBot="1" x14ac:dyDescent="0.4">
      <c r="A416" s="383" t="s">
        <v>409</v>
      </c>
      <c r="B416" s="384"/>
      <c r="C416" s="384"/>
      <c r="D416" s="384"/>
      <c r="E416" s="429"/>
      <c r="F416" s="384"/>
      <c r="G416" s="384"/>
      <c r="H416" s="384"/>
      <c r="I416" s="384"/>
      <c r="J416" s="384"/>
      <c r="K416" s="510" t="s">
        <v>1</v>
      </c>
      <c r="L416" s="497" t="s">
        <v>172</v>
      </c>
      <c r="M416" s="498" t="s">
        <v>1</v>
      </c>
      <c r="N416" s="498" t="s">
        <v>171</v>
      </c>
      <c r="O416" s="498" t="s">
        <v>173</v>
      </c>
      <c r="P416" s="499" t="s">
        <v>170</v>
      </c>
      <c r="Q416" s="736" t="s">
        <v>277</v>
      </c>
      <c r="R416" s="737"/>
      <c r="S416" s="738"/>
      <c r="T416" s="738"/>
      <c r="U416" s="738"/>
      <c r="V416" s="700"/>
      <c r="W416" s="700"/>
      <c r="X416" s="700"/>
      <c r="Y416" s="700"/>
      <c r="AD416" s="424"/>
      <c r="AE416" s="424"/>
      <c r="AF416" s="424"/>
      <c r="AG416" s="424"/>
      <c r="AH416" s="424"/>
      <c r="AI416" s="424"/>
      <c r="AJ416" s="424"/>
    </row>
    <row r="417" spans="1:36" x14ac:dyDescent="0.25">
      <c r="A417" s="386"/>
      <c r="B417" s="387"/>
      <c r="C417" s="387"/>
      <c r="D417" s="387"/>
      <c r="E417" s="435" t="s">
        <v>149</v>
      </c>
      <c r="F417" s="434" t="s">
        <v>113</v>
      </c>
      <c r="G417" s="437"/>
      <c r="H417" s="438"/>
      <c r="I417" s="439"/>
      <c r="J417" s="460"/>
      <c r="K417" s="479" t="s">
        <v>2</v>
      </c>
      <c r="L417" s="490">
        <v>4</v>
      </c>
      <c r="M417" s="491">
        <v>1</v>
      </c>
      <c r="N417" s="492">
        <f>+L417*M417</f>
        <v>4</v>
      </c>
      <c r="O417" s="492">
        <v>1</v>
      </c>
      <c r="P417" s="493">
        <f>+L417*O417</f>
        <v>4</v>
      </c>
      <c r="Q417" s="467"/>
      <c r="R417" s="480"/>
      <c r="S417" s="452"/>
      <c r="T417" s="701"/>
      <c r="U417" s="452"/>
      <c r="V417" s="735"/>
      <c r="W417" s="735"/>
      <c r="X417" s="735"/>
      <c r="Y417" s="735"/>
      <c r="AD417" s="424"/>
      <c r="AE417" s="424"/>
      <c r="AF417" s="424"/>
      <c r="AG417" s="424"/>
      <c r="AH417" s="424"/>
      <c r="AI417" s="424"/>
      <c r="AJ417" s="424"/>
    </row>
    <row r="418" spans="1:36" x14ac:dyDescent="0.25">
      <c r="A418" s="386"/>
      <c r="B418" s="387"/>
      <c r="C418" s="387"/>
      <c r="D418" s="387"/>
      <c r="E418" s="436" t="s">
        <v>150</v>
      </c>
      <c r="F418" s="719" t="s">
        <v>116</v>
      </c>
      <c r="G418" s="720"/>
      <c r="H418" s="720"/>
      <c r="I418" s="721"/>
      <c r="J418" s="461"/>
      <c r="K418" s="479" t="s">
        <v>2</v>
      </c>
      <c r="L418" s="473">
        <v>2</v>
      </c>
      <c r="M418" s="433">
        <v>0</v>
      </c>
      <c r="N418" s="409">
        <f t="shared" ref="N418:N423" si="25">+L418*M418</f>
        <v>0</v>
      </c>
      <c r="O418" s="409">
        <v>1</v>
      </c>
      <c r="P418" s="466">
        <f t="shared" ref="P418:P423" si="26">+L418*O418</f>
        <v>2</v>
      </c>
      <c r="Q418" s="467"/>
      <c r="R418" s="480"/>
      <c r="S418" s="452"/>
      <c r="T418" s="701"/>
      <c r="U418" s="452"/>
      <c r="V418" s="735"/>
      <c r="W418" s="735"/>
      <c r="X418" s="735"/>
      <c r="Y418" s="735"/>
      <c r="AD418" s="424"/>
      <c r="AE418" s="424"/>
      <c r="AF418" s="424"/>
      <c r="AG418" s="424"/>
      <c r="AH418" s="424"/>
      <c r="AI418" s="424"/>
      <c r="AJ418" s="424"/>
    </row>
    <row r="419" spans="1:36" x14ac:dyDescent="0.25">
      <c r="A419" s="386"/>
      <c r="B419" s="387"/>
      <c r="C419" s="387"/>
      <c r="D419" s="387"/>
      <c r="E419" s="435" t="s">
        <v>151</v>
      </c>
      <c r="F419" s="434" t="s">
        <v>118</v>
      </c>
      <c r="G419" s="437"/>
      <c r="H419" s="438"/>
      <c r="I419" s="439"/>
      <c r="J419" s="460"/>
      <c r="K419" s="479" t="s">
        <v>2</v>
      </c>
      <c r="L419" s="473">
        <v>3</v>
      </c>
      <c r="M419" s="433">
        <v>1</v>
      </c>
      <c r="N419" s="409">
        <f t="shared" si="25"/>
        <v>3</v>
      </c>
      <c r="O419" s="409">
        <v>1</v>
      </c>
      <c r="P419" s="466">
        <f t="shared" si="26"/>
        <v>3</v>
      </c>
      <c r="Q419" s="467"/>
      <c r="R419" s="480"/>
      <c r="S419" s="452"/>
      <c r="T419" s="701"/>
      <c r="U419" s="452"/>
      <c r="V419" s="735"/>
      <c r="W419" s="735"/>
      <c r="X419" s="735"/>
      <c r="Y419" s="735"/>
      <c r="AD419" s="424"/>
      <c r="AE419" s="424"/>
      <c r="AF419" s="424"/>
      <c r="AG419" s="424"/>
      <c r="AH419" s="424"/>
      <c r="AI419" s="424"/>
      <c r="AJ419" s="424"/>
    </row>
    <row r="420" spans="1:36" x14ac:dyDescent="0.25">
      <c r="A420" s="390"/>
      <c r="B420" s="387"/>
      <c r="C420" s="387"/>
      <c r="D420" s="387"/>
      <c r="E420" s="436" t="s">
        <v>152</v>
      </c>
      <c r="F420" s="719" t="s">
        <v>141</v>
      </c>
      <c r="G420" s="720"/>
      <c r="H420" s="720"/>
      <c r="I420" s="721"/>
      <c r="J420" s="461"/>
      <c r="K420" s="479" t="s">
        <v>2</v>
      </c>
      <c r="L420" s="473">
        <v>3</v>
      </c>
      <c r="M420" s="433">
        <v>1</v>
      </c>
      <c r="N420" s="409">
        <f t="shared" si="25"/>
        <v>3</v>
      </c>
      <c r="O420" s="409">
        <v>1</v>
      </c>
      <c r="P420" s="466">
        <f t="shared" si="26"/>
        <v>3</v>
      </c>
      <c r="Q420" s="467"/>
      <c r="R420" s="480"/>
      <c r="S420" s="452"/>
      <c r="T420" s="701"/>
      <c r="U420" s="452"/>
      <c r="V420" s="735"/>
      <c r="W420" s="735"/>
      <c r="X420" s="735"/>
      <c r="Y420" s="735"/>
    </row>
    <row r="421" spans="1:36" x14ac:dyDescent="0.25">
      <c r="A421" s="390"/>
      <c r="B421" s="387"/>
      <c r="C421" s="387"/>
      <c r="D421" s="387"/>
      <c r="E421" s="435" t="s">
        <v>153</v>
      </c>
      <c r="F421" s="434" t="s">
        <v>315</v>
      </c>
      <c r="G421" s="437"/>
      <c r="H421" s="438"/>
      <c r="I421" s="439"/>
      <c r="J421" s="460"/>
      <c r="K421" s="479" t="s">
        <v>2</v>
      </c>
      <c r="L421" s="473">
        <v>3</v>
      </c>
      <c r="M421" s="433">
        <v>1</v>
      </c>
      <c r="N421" s="409">
        <f t="shared" si="25"/>
        <v>3</v>
      </c>
      <c r="O421" s="409">
        <v>1</v>
      </c>
      <c r="P421" s="466">
        <f t="shared" si="26"/>
        <v>3</v>
      </c>
      <c r="Q421" s="467"/>
      <c r="R421" s="480"/>
      <c r="S421" s="452"/>
      <c r="T421" s="701"/>
      <c r="U421" s="452"/>
      <c r="V421" s="735"/>
      <c r="W421" s="735"/>
      <c r="X421" s="735"/>
      <c r="Y421" s="735"/>
    </row>
    <row r="422" spans="1:36" ht="18.75" x14ac:dyDescent="0.35">
      <c r="A422" s="390"/>
      <c r="B422" s="387"/>
      <c r="C422" s="387"/>
      <c r="D422" s="387"/>
      <c r="E422" s="436" t="s">
        <v>154</v>
      </c>
      <c r="F422" s="719" t="s">
        <v>119</v>
      </c>
      <c r="G422" s="720"/>
      <c r="H422" s="720"/>
      <c r="I422" s="721"/>
      <c r="J422" s="461"/>
      <c r="K422" s="479" t="s">
        <v>2</v>
      </c>
      <c r="L422" s="473">
        <v>5</v>
      </c>
      <c r="M422" s="433">
        <v>1</v>
      </c>
      <c r="N422" s="409">
        <f t="shared" si="25"/>
        <v>5</v>
      </c>
      <c r="O422" s="409">
        <v>1</v>
      </c>
      <c r="P422" s="466">
        <f t="shared" si="26"/>
        <v>5</v>
      </c>
      <c r="Q422" s="722" t="s">
        <v>415</v>
      </c>
      <c r="R422" s="723"/>
      <c r="S422" s="399"/>
      <c r="T422" s="399"/>
      <c r="U422" s="399"/>
      <c r="V422" s="399"/>
      <c r="W422" s="399"/>
      <c r="X422" s="399"/>
      <c r="Y422" s="399"/>
    </row>
    <row r="423" spans="1:36" x14ac:dyDescent="0.25">
      <c r="A423" s="390"/>
      <c r="B423" s="387"/>
      <c r="C423" s="387"/>
      <c r="D423" s="387"/>
      <c r="E423" s="435" t="s">
        <v>155</v>
      </c>
      <c r="F423" s="434" t="s">
        <v>142</v>
      </c>
      <c r="G423" s="437"/>
      <c r="H423" s="438"/>
      <c r="I423" s="439"/>
      <c r="J423" s="460"/>
      <c r="K423" s="479" t="s">
        <v>2</v>
      </c>
      <c r="L423" s="473">
        <v>1</v>
      </c>
      <c r="M423" s="433">
        <v>1</v>
      </c>
      <c r="N423" s="409">
        <f t="shared" si="25"/>
        <v>1</v>
      </c>
      <c r="O423" s="409">
        <v>1</v>
      </c>
      <c r="P423" s="466">
        <f t="shared" si="26"/>
        <v>1</v>
      </c>
      <c r="Q423" s="481">
        <f>+N424/P424*10</f>
        <v>9.0476190476190474</v>
      </c>
      <c r="R423" s="482" t="str">
        <f>+IF(Q423&lt;7,"INACEPTABLE","ACEPTABLE")</f>
        <v>ACEPTABLE</v>
      </c>
    </row>
    <row r="424" spans="1:36" ht="15.75" thickBot="1" x14ac:dyDescent="0.3">
      <c r="A424" s="391"/>
      <c r="B424" s="392"/>
      <c r="C424" s="392"/>
      <c r="D424" s="392"/>
      <c r="E424" s="392"/>
      <c r="F424" s="430"/>
      <c r="G424" s="392"/>
      <c r="H424" s="392"/>
      <c r="I424" s="392"/>
      <c r="J424" s="392"/>
      <c r="K424" s="392"/>
      <c r="L424" s="468"/>
      <c r="M424" s="474" t="s">
        <v>174</v>
      </c>
      <c r="N424" s="475">
        <f>SUM(N417:N423)</f>
        <v>19</v>
      </c>
      <c r="O424" s="474" t="s">
        <v>175</v>
      </c>
      <c r="P424" s="476">
        <f>SUM(P417:P423)</f>
        <v>21</v>
      </c>
      <c r="Q424" s="468"/>
      <c r="R424" s="471"/>
    </row>
    <row r="425" spans="1:36" ht="15.75" thickBot="1" x14ac:dyDescent="0.3"/>
    <row r="426" spans="1:36" ht="18.75" thickBot="1" x14ac:dyDescent="0.4">
      <c r="A426" s="383" t="s">
        <v>410</v>
      </c>
      <c r="B426" s="384"/>
      <c r="C426" s="384"/>
      <c r="D426" s="384"/>
      <c r="E426" s="429"/>
      <c r="F426" s="384"/>
      <c r="G426" s="384"/>
      <c r="H426" s="384"/>
      <c r="I426" s="384"/>
      <c r="J426" s="384"/>
      <c r="K426" s="510" t="s">
        <v>1</v>
      </c>
      <c r="L426" s="497" t="s">
        <v>172</v>
      </c>
      <c r="M426" s="498" t="s">
        <v>1</v>
      </c>
      <c r="N426" s="498" t="s">
        <v>171</v>
      </c>
      <c r="O426" s="498" t="s">
        <v>173</v>
      </c>
      <c r="P426" s="499" t="s">
        <v>170</v>
      </c>
      <c r="Q426" s="736" t="s">
        <v>277</v>
      </c>
      <c r="R426" s="737"/>
      <c r="S426" s="738"/>
      <c r="T426" s="738"/>
      <c r="U426" s="738"/>
      <c r="V426" s="700"/>
      <c r="W426" s="700"/>
      <c r="X426" s="700"/>
      <c r="Y426" s="700"/>
      <c r="AD426" s="424"/>
      <c r="AE426" s="424"/>
      <c r="AF426" s="424"/>
      <c r="AG426" s="424"/>
      <c r="AH426" s="424"/>
      <c r="AI426" s="424"/>
      <c r="AJ426" s="424"/>
    </row>
    <row r="427" spans="1:36" x14ac:dyDescent="0.25">
      <c r="A427" s="386"/>
      <c r="B427" s="387"/>
      <c r="C427" s="387"/>
      <c r="D427" s="387"/>
      <c r="E427" s="435" t="s">
        <v>149</v>
      </c>
      <c r="F427" s="434" t="s">
        <v>113</v>
      </c>
      <c r="G427" s="437"/>
      <c r="H427" s="438"/>
      <c r="I427" s="439"/>
      <c r="J427" s="460"/>
      <c r="K427" s="479" t="s">
        <v>2</v>
      </c>
      <c r="L427" s="490">
        <v>4</v>
      </c>
      <c r="M427" s="491">
        <v>1</v>
      </c>
      <c r="N427" s="492">
        <f>+L427*M427</f>
        <v>4</v>
      </c>
      <c r="O427" s="492">
        <v>1</v>
      </c>
      <c r="P427" s="493">
        <f>+L427*O427</f>
        <v>4</v>
      </c>
      <c r="Q427" s="467"/>
      <c r="R427" s="480"/>
      <c r="S427" s="452"/>
      <c r="T427" s="701"/>
      <c r="U427" s="452"/>
      <c r="V427" s="735"/>
      <c r="W427" s="735"/>
      <c r="X427" s="735"/>
      <c r="Y427" s="735"/>
      <c r="AD427" s="424"/>
      <c r="AE427" s="424"/>
      <c r="AF427" s="424"/>
      <c r="AG427" s="424"/>
      <c r="AH427" s="424"/>
      <c r="AI427" s="424"/>
      <c r="AJ427" s="424"/>
    </row>
    <row r="428" spans="1:36" x14ac:dyDescent="0.25">
      <c r="A428" s="386"/>
      <c r="B428" s="387"/>
      <c r="C428" s="387"/>
      <c r="D428" s="387"/>
      <c r="E428" s="436" t="s">
        <v>150</v>
      </c>
      <c r="F428" s="719" t="s">
        <v>116</v>
      </c>
      <c r="G428" s="720"/>
      <c r="H428" s="720"/>
      <c r="I428" s="721"/>
      <c r="J428" s="461"/>
      <c r="K428" s="479" t="s">
        <v>2</v>
      </c>
      <c r="L428" s="473">
        <v>2</v>
      </c>
      <c r="M428" s="433">
        <v>1</v>
      </c>
      <c r="N428" s="409">
        <f t="shared" ref="N428:N433" si="27">+L428*M428</f>
        <v>2</v>
      </c>
      <c r="O428" s="409">
        <v>1</v>
      </c>
      <c r="P428" s="466">
        <f t="shared" ref="P428:P433" si="28">+L428*O428</f>
        <v>2</v>
      </c>
      <c r="Q428" s="467"/>
      <c r="R428" s="480"/>
      <c r="S428" s="452"/>
      <c r="T428" s="701"/>
      <c r="U428" s="452"/>
      <c r="V428" s="735"/>
      <c r="W428" s="735"/>
      <c r="X428" s="735"/>
      <c r="Y428" s="735"/>
      <c r="AD428" s="424"/>
      <c r="AE428" s="424"/>
      <c r="AF428" s="424"/>
      <c r="AG428" s="424"/>
      <c r="AH428" s="424"/>
      <c r="AI428" s="424"/>
      <c r="AJ428" s="424"/>
    </row>
    <row r="429" spans="1:36" x14ac:dyDescent="0.25">
      <c r="A429" s="386"/>
      <c r="B429" s="387"/>
      <c r="C429" s="387"/>
      <c r="D429" s="387"/>
      <c r="E429" s="435" t="s">
        <v>151</v>
      </c>
      <c r="F429" s="434" t="s">
        <v>118</v>
      </c>
      <c r="G429" s="437"/>
      <c r="H429" s="438"/>
      <c r="I429" s="439"/>
      <c r="J429" s="460"/>
      <c r="K429" s="479" t="s">
        <v>2</v>
      </c>
      <c r="L429" s="473">
        <v>3</v>
      </c>
      <c r="M429" s="433">
        <v>1</v>
      </c>
      <c r="N429" s="409">
        <f t="shared" si="27"/>
        <v>3</v>
      </c>
      <c r="O429" s="409">
        <v>1</v>
      </c>
      <c r="P429" s="466">
        <f t="shared" si="28"/>
        <v>3</v>
      </c>
      <c r="Q429" s="467"/>
      <c r="R429" s="480"/>
      <c r="S429" s="452"/>
      <c r="T429" s="701"/>
      <c r="U429" s="452"/>
      <c r="V429" s="735"/>
      <c r="W429" s="735"/>
      <c r="X429" s="735"/>
      <c r="Y429" s="735"/>
      <c r="AD429" s="424"/>
      <c r="AE429" s="424"/>
      <c r="AF429" s="424"/>
      <c r="AG429" s="424"/>
      <c r="AH429" s="424"/>
      <c r="AI429" s="424"/>
      <c r="AJ429" s="424"/>
    </row>
    <row r="430" spans="1:36" x14ac:dyDescent="0.25">
      <c r="A430" s="390"/>
      <c r="B430" s="387"/>
      <c r="C430" s="387"/>
      <c r="D430" s="387"/>
      <c r="E430" s="436" t="s">
        <v>152</v>
      </c>
      <c r="F430" s="719" t="s">
        <v>141</v>
      </c>
      <c r="G430" s="720"/>
      <c r="H430" s="720"/>
      <c r="I430" s="721"/>
      <c r="J430" s="461"/>
      <c r="K430" s="479" t="s">
        <v>2</v>
      </c>
      <c r="L430" s="473">
        <v>3</v>
      </c>
      <c r="M430" s="433">
        <v>1</v>
      </c>
      <c r="N430" s="409">
        <f t="shared" si="27"/>
        <v>3</v>
      </c>
      <c r="O430" s="409">
        <v>1</v>
      </c>
      <c r="P430" s="466">
        <f t="shared" si="28"/>
        <v>3</v>
      </c>
      <c r="Q430" s="467"/>
      <c r="R430" s="480"/>
      <c r="S430" s="452"/>
      <c r="T430" s="701"/>
      <c r="U430" s="452"/>
      <c r="V430" s="735"/>
      <c r="W430" s="735"/>
      <c r="X430" s="735"/>
      <c r="Y430" s="735"/>
    </row>
    <row r="431" spans="1:36" x14ac:dyDescent="0.25">
      <c r="A431" s="390"/>
      <c r="B431" s="387"/>
      <c r="C431" s="387"/>
      <c r="D431" s="387"/>
      <c r="E431" s="435" t="s">
        <v>153</v>
      </c>
      <c r="F431" s="434" t="s">
        <v>315</v>
      </c>
      <c r="G431" s="437"/>
      <c r="H431" s="438"/>
      <c r="I431" s="439"/>
      <c r="J431" s="460"/>
      <c r="K431" s="479" t="s">
        <v>2</v>
      </c>
      <c r="L431" s="473">
        <v>3</v>
      </c>
      <c r="M431" s="433">
        <v>1</v>
      </c>
      <c r="N431" s="409">
        <f t="shared" si="27"/>
        <v>3</v>
      </c>
      <c r="O431" s="409">
        <v>1</v>
      </c>
      <c r="P431" s="466">
        <f t="shared" si="28"/>
        <v>3</v>
      </c>
      <c r="Q431" s="467"/>
      <c r="R431" s="480"/>
      <c r="S431" s="452"/>
      <c r="T431" s="701"/>
      <c r="U431" s="452"/>
      <c r="V431" s="735"/>
      <c r="W431" s="735"/>
      <c r="X431" s="735"/>
      <c r="Y431" s="735"/>
    </row>
    <row r="432" spans="1:36" ht="18.75" x14ac:dyDescent="0.35">
      <c r="A432" s="390"/>
      <c r="B432" s="387"/>
      <c r="C432" s="387"/>
      <c r="D432" s="387"/>
      <c r="E432" s="436" t="s">
        <v>154</v>
      </c>
      <c r="F432" s="719" t="s">
        <v>119</v>
      </c>
      <c r="G432" s="720"/>
      <c r="H432" s="720"/>
      <c r="I432" s="721"/>
      <c r="J432" s="461"/>
      <c r="K432" s="479" t="s">
        <v>2</v>
      </c>
      <c r="L432" s="473">
        <v>5</v>
      </c>
      <c r="M432" s="433">
        <v>1</v>
      </c>
      <c r="N432" s="409">
        <f t="shared" si="27"/>
        <v>5</v>
      </c>
      <c r="O432" s="409">
        <v>1</v>
      </c>
      <c r="P432" s="466">
        <f t="shared" si="28"/>
        <v>5</v>
      </c>
      <c r="Q432" s="722" t="s">
        <v>414</v>
      </c>
      <c r="R432" s="723"/>
      <c r="S432" s="399"/>
      <c r="T432" s="399"/>
      <c r="U432" s="399"/>
      <c r="V432" s="399"/>
      <c r="W432" s="399"/>
      <c r="X432" s="399"/>
      <c r="Y432" s="399"/>
    </row>
    <row r="433" spans="1:36" x14ac:dyDescent="0.25">
      <c r="A433" s="390"/>
      <c r="B433" s="387"/>
      <c r="C433" s="387"/>
      <c r="D433" s="387"/>
      <c r="E433" s="435" t="s">
        <v>155</v>
      </c>
      <c r="F433" s="434" t="s">
        <v>142</v>
      </c>
      <c r="G433" s="437"/>
      <c r="H433" s="438"/>
      <c r="I433" s="439"/>
      <c r="J433" s="460"/>
      <c r="K433" s="479" t="s">
        <v>2</v>
      </c>
      <c r="L433" s="473">
        <v>1</v>
      </c>
      <c r="M433" s="433">
        <v>1</v>
      </c>
      <c r="N433" s="409">
        <f t="shared" si="27"/>
        <v>1</v>
      </c>
      <c r="O433" s="409">
        <v>1</v>
      </c>
      <c r="P433" s="466">
        <f t="shared" si="28"/>
        <v>1</v>
      </c>
      <c r="Q433" s="481">
        <f>+N434/P434*10</f>
        <v>10</v>
      </c>
      <c r="R433" s="482" t="str">
        <f>+IF(Q433&lt;7,"INACEPTABLE","ACEPTABLE")</f>
        <v>ACEPTABLE</v>
      </c>
      <c r="S433" s="399"/>
      <c r="T433" s="399"/>
      <c r="U433" s="399"/>
      <c r="V433" s="399"/>
      <c r="W433" s="399"/>
      <c r="X433" s="399"/>
      <c r="Y433" s="399"/>
    </row>
    <row r="434" spans="1:36" ht="15.75" thickBot="1" x14ac:dyDescent="0.3">
      <c r="A434" s="391"/>
      <c r="B434" s="392"/>
      <c r="C434" s="392"/>
      <c r="D434" s="392"/>
      <c r="E434" s="392"/>
      <c r="F434" s="430"/>
      <c r="G434" s="392"/>
      <c r="H434" s="392"/>
      <c r="I434" s="392"/>
      <c r="J434" s="392"/>
      <c r="K434" s="392"/>
      <c r="L434" s="468"/>
      <c r="M434" s="474" t="s">
        <v>174</v>
      </c>
      <c r="N434" s="475">
        <f>SUM(N427:N433)</f>
        <v>21</v>
      </c>
      <c r="O434" s="474" t="s">
        <v>175</v>
      </c>
      <c r="P434" s="476">
        <f>SUM(P427:P433)</f>
        <v>21</v>
      </c>
      <c r="Q434" s="468"/>
      <c r="R434" s="471"/>
      <c r="S434" s="399"/>
      <c r="T434" s="399"/>
      <c r="U434" s="399"/>
      <c r="V434" s="399"/>
      <c r="W434" s="399"/>
      <c r="X434" s="399"/>
      <c r="Y434" s="399"/>
    </row>
    <row r="435" spans="1:36" ht="15.75" thickBot="1" x14ac:dyDescent="0.3">
      <c r="S435" s="399"/>
      <c r="T435" s="399"/>
      <c r="U435" s="399"/>
      <c r="V435" s="399"/>
      <c r="W435" s="399"/>
      <c r="X435" s="399"/>
      <c r="Y435" s="399"/>
    </row>
    <row r="436" spans="1:36" ht="18.75" thickBot="1" x14ac:dyDescent="0.4">
      <c r="A436" s="383" t="s">
        <v>411</v>
      </c>
      <c r="B436" s="384"/>
      <c r="C436" s="384"/>
      <c r="D436" s="384"/>
      <c r="E436" s="429"/>
      <c r="F436" s="384"/>
      <c r="G436" s="384"/>
      <c r="H436" s="384"/>
      <c r="I436" s="384"/>
      <c r="J436" s="384"/>
      <c r="K436" s="510" t="s">
        <v>1</v>
      </c>
      <c r="L436" s="497" t="s">
        <v>172</v>
      </c>
      <c r="M436" s="498" t="s">
        <v>1</v>
      </c>
      <c r="N436" s="498" t="s">
        <v>171</v>
      </c>
      <c r="O436" s="498" t="s">
        <v>173</v>
      </c>
      <c r="P436" s="499" t="s">
        <v>170</v>
      </c>
      <c r="Q436" s="736" t="s">
        <v>277</v>
      </c>
      <c r="R436" s="737"/>
      <c r="S436" s="738"/>
      <c r="T436" s="738"/>
      <c r="U436" s="738"/>
      <c r="V436" s="700"/>
      <c r="W436" s="700"/>
      <c r="X436" s="700"/>
      <c r="Y436" s="700"/>
      <c r="AD436" s="424"/>
      <c r="AE436" s="424"/>
      <c r="AF436" s="424"/>
      <c r="AG436" s="424"/>
      <c r="AH436" s="424"/>
      <c r="AI436" s="424"/>
      <c r="AJ436" s="424"/>
    </row>
    <row r="437" spans="1:36" x14ac:dyDescent="0.25">
      <c r="A437" s="386"/>
      <c r="B437" s="387"/>
      <c r="C437" s="387"/>
      <c r="D437" s="387"/>
      <c r="E437" s="435" t="s">
        <v>149</v>
      </c>
      <c r="F437" s="434" t="s">
        <v>113</v>
      </c>
      <c r="G437" s="437"/>
      <c r="H437" s="438"/>
      <c r="I437" s="439"/>
      <c r="J437" s="460"/>
      <c r="K437" s="479" t="s">
        <v>2</v>
      </c>
      <c r="L437" s="490">
        <v>4</v>
      </c>
      <c r="M437" s="491">
        <v>1</v>
      </c>
      <c r="N437" s="492">
        <f>+L437*M437</f>
        <v>4</v>
      </c>
      <c r="O437" s="492">
        <v>1</v>
      </c>
      <c r="P437" s="493">
        <f>+L437*O437</f>
        <v>4</v>
      </c>
      <c r="Q437" s="467"/>
      <c r="R437" s="480"/>
      <c r="S437" s="452"/>
      <c r="T437" s="701"/>
      <c r="U437" s="452"/>
      <c r="V437" s="735"/>
      <c r="W437" s="735"/>
      <c r="X437" s="735"/>
      <c r="Y437" s="735"/>
      <c r="AD437" s="424"/>
      <c r="AE437" s="424"/>
      <c r="AF437" s="424"/>
      <c r="AG437" s="424"/>
      <c r="AH437" s="424"/>
      <c r="AI437" s="424"/>
      <c r="AJ437" s="424"/>
    </row>
    <row r="438" spans="1:36" x14ac:dyDescent="0.25">
      <c r="A438" s="386"/>
      <c r="B438" s="387"/>
      <c r="C438" s="387"/>
      <c r="D438" s="387"/>
      <c r="E438" s="436" t="s">
        <v>150</v>
      </c>
      <c r="F438" s="719" t="s">
        <v>116</v>
      </c>
      <c r="G438" s="720"/>
      <c r="H438" s="720"/>
      <c r="I438" s="721"/>
      <c r="J438" s="461"/>
      <c r="K438" s="479" t="s">
        <v>2</v>
      </c>
      <c r="L438" s="473">
        <v>2</v>
      </c>
      <c r="M438" s="433">
        <v>1</v>
      </c>
      <c r="N438" s="409">
        <f t="shared" ref="N438:N443" si="29">+L438*M438</f>
        <v>2</v>
      </c>
      <c r="O438" s="409">
        <v>1</v>
      </c>
      <c r="P438" s="466">
        <f t="shared" ref="P438:P443" si="30">+L438*O438</f>
        <v>2</v>
      </c>
      <c r="Q438" s="467"/>
      <c r="R438" s="480"/>
      <c r="S438" s="452"/>
      <c r="T438" s="701"/>
      <c r="U438" s="452"/>
      <c r="V438" s="735"/>
      <c r="W438" s="735"/>
      <c r="X438" s="735"/>
      <c r="Y438" s="735"/>
      <c r="AD438" s="424"/>
      <c r="AE438" s="424"/>
      <c r="AF438" s="424"/>
      <c r="AG438" s="424"/>
      <c r="AH438" s="424"/>
      <c r="AI438" s="424"/>
      <c r="AJ438" s="424"/>
    </row>
    <row r="439" spans="1:36" x14ac:dyDescent="0.25">
      <c r="A439" s="386"/>
      <c r="B439" s="387"/>
      <c r="C439" s="387"/>
      <c r="D439" s="387"/>
      <c r="E439" s="435" t="s">
        <v>151</v>
      </c>
      <c r="F439" s="434" t="s">
        <v>118</v>
      </c>
      <c r="G439" s="437"/>
      <c r="H439" s="438"/>
      <c r="I439" s="439"/>
      <c r="J439" s="460"/>
      <c r="K439" s="479" t="s">
        <v>2</v>
      </c>
      <c r="L439" s="473">
        <v>3</v>
      </c>
      <c r="M439" s="433">
        <v>1</v>
      </c>
      <c r="N439" s="409">
        <f t="shared" si="29"/>
        <v>3</v>
      </c>
      <c r="O439" s="409">
        <v>1</v>
      </c>
      <c r="P439" s="466">
        <f t="shared" si="30"/>
        <v>3</v>
      </c>
      <c r="Q439" s="467"/>
      <c r="R439" s="480"/>
      <c r="S439" s="452"/>
      <c r="T439" s="701"/>
      <c r="U439" s="452"/>
      <c r="V439" s="735"/>
      <c r="W439" s="735"/>
      <c r="X439" s="735"/>
      <c r="Y439" s="735"/>
      <c r="AD439" s="424"/>
      <c r="AE439" s="424"/>
      <c r="AF439" s="424"/>
      <c r="AG439" s="424"/>
      <c r="AH439" s="424"/>
      <c r="AI439" s="424"/>
      <c r="AJ439" s="424"/>
    </row>
    <row r="440" spans="1:36" x14ac:dyDescent="0.25">
      <c r="A440" s="390"/>
      <c r="B440" s="387"/>
      <c r="C440" s="387"/>
      <c r="D440" s="387"/>
      <c r="E440" s="436" t="s">
        <v>152</v>
      </c>
      <c r="F440" s="719" t="s">
        <v>141</v>
      </c>
      <c r="G440" s="720"/>
      <c r="H440" s="720"/>
      <c r="I440" s="721"/>
      <c r="J440" s="461"/>
      <c r="K440" s="479" t="s">
        <v>2</v>
      </c>
      <c r="L440" s="473">
        <v>3</v>
      </c>
      <c r="M440" s="433">
        <v>1</v>
      </c>
      <c r="N440" s="409">
        <f t="shared" si="29"/>
        <v>3</v>
      </c>
      <c r="O440" s="409">
        <v>1</v>
      </c>
      <c r="P440" s="466">
        <f t="shared" si="30"/>
        <v>3</v>
      </c>
      <c r="Q440" s="467"/>
      <c r="R440" s="480"/>
      <c r="S440" s="452"/>
      <c r="T440" s="701"/>
      <c r="U440" s="452"/>
      <c r="V440" s="735"/>
      <c r="W440" s="735"/>
      <c r="X440" s="735"/>
      <c r="Y440" s="735"/>
    </row>
    <row r="441" spans="1:36" x14ac:dyDescent="0.25">
      <c r="A441" s="390"/>
      <c r="B441" s="387"/>
      <c r="C441" s="387"/>
      <c r="D441" s="387"/>
      <c r="E441" s="435" t="s">
        <v>153</v>
      </c>
      <c r="F441" s="434" t="s">
        <v>315</v>
      </c>
      <c r="G441" s="437"/>
      <c r="H441" s="438"/>
      <c r="I441" s="439"/>
      <c r="J441" s="460"/>
      <c r="K441" s="479" t="s">
        <v>2</v>
      </c>
      <c r="L441" s="473">
        <v>3</v>
      </c>
      <c r="M441" s="433">
        <v>0</v>
      </c>
      <c r="N441" s="409">
        <f t="shared" si="29"/>
        <v>0</v>
      </c>
      <c r="O441" s="409">
        <v>1</v>
      </c>
      <c r="P441" s="466">
        <f t="shared" si="30"/>
        <v>3</v>
      </c>
      <c r="Q441" s="467"/>
      <c r="R441" s="480"/>
      <c r="S441" s="452"/>
      <c r="T441" s="701"/>
      <c r="U441" s="452"/>
      <c r="V441" s="735"/>
      <c r="W441" s="735"/>
      <c r="X441" s="735"/>
      <c r="Y441" s="735"/>
    </row>
    <row r="442" spans="1:36" ht="18.75" x14ac:dyDescent="0.35">
      <c r="A442" s="390"/>
      <c r="B442" s="387"/>
      <c r="C442" s="387"/>
      <c r="D442" s="387"/>
      <c r="E442" s="436" t="s">
        <v>154</v>
      </c>
      <c r="F442" s="719" t="s">
        <v>119</v>
      </c>
      <c r="G442" s="720"/>
      <c r="H442" s="720"/>
      <c r="I442" s="721"/>
      <c r="J442" s="461"/>
      <c r="K442" s="479" t="s">
        <v>2</v>
      </c>
      <c r="L442" s="473">
        <v>5</v>
      </c>
      <c r="M442" s="433">
        <v>1</v>
      </c>
      <c r="N442" s="409">
        <f t="shared" si="29"/>
        <v>5</v>
      </c>
      <c r="O442" s="409">
        <v>1</v>
      </c>
      <c r="P442" s="466">
        <f t="shared" si="30"/>
        <v>5</v>
      </c>
      <c r="Q442" s="722" t="s">
        <v>413</v>
      </c>
      <c r="R442" s="723"/>
      <c r="S442" s="399"/>
      <c r="T442" s="399"/>
      <c r="U442" s="399"/>
      <c r="V442" s="399"/>
      <c r="W442" s="399"/>
      <c r="X442" s="399"/>
      <c r="Y442" s="399"/>
    </row>
    <row r="443" spans="1:36" x14ac:dyDescent="0.25">
      <c r="A443" s="390"/>
      <c r="B443" s="387"/>
      <c r="C443" s="387"/>
      <c r="D443" s="387"/>
      <c r="E443" s="435" t="s">
        <v>155</v>
      </c>
      <c r="F443" s="434" t="s">
        <v>142</v>
      </c>
      <c r="G443" s="437"/>
      <c r="H443" s="438"/>
      <c r="I443" s="439"/>
      <c r="J443" s="460"/>
      <c r="K443" s="479" t="s">
        <v>2</v>
      </c>
      <c r="L443" s="473">
        <v>1</v>
      </c>
      <c r="M443" s="433">
        <v>1</v>
      </c>
      <c r="N443" s="409">
        <f t="shared" si="29"/>
        <v>1</v>
      </c>
      <c r="O443" s="409">
        <v>1</v>
      </c>
      <c r="P443" s="466">
        <f t="shared" si="30"/>
        <v>1</v>
      </c>
      <c r="Q443" s="481">
        <f>+N444/P444*10</f>
        <v>8.5714285714285712</v>
      </c>
      <c r="R443" s="482" t="str">
        <f>+IF(Q443&lt;7,"INACEPTABLE","ACEPTABLE")</f>
        <v>ACEPTABLE</v>
      </c>
      <c r="S443" s="399"/>
      <c r="T443" s="399"/>
      <c r="U443" s="399"/>
      <c r="V443" s="399"/>
      <c r="W443" s="399"/>
      <c r="X443" s="399"/>
      <c r="Y443" s="399"/>
    </row>
    <row r="444" spans="1:36" ht="15.75" thickBot="1" x14ac:dyDescent="0.3">
      <c r="A444" s="391"/>
      <c r="B444" s="392"/>
      <c r="C444" s="392"/>
      <c r="D444" s="392"/>
      <c r="E444" s="392"/>
      <c r="F444" s="430"/>
      <c r="G444" s="392"/>
      <c r="H444" s="392"/>
      <c r="I444" s="392"/>
      <c r="J444" s="392"/>
      <c r="K444" s="392"/>
      <c r="L444" s="468"/>
      <c r="M444" s="474" t="s">
        <v>174</v>
      </c>
      <c r="N444" s="475">
        <f>SUM(N437:N443)</f>
        <v>18</v>
      </c>
      <c r="O444" s="474" t="s">
        <v>175</v>
      </c>
      <c r="P444" s="476">
        <f>SUM(P437:P443)</f>
        <v>21</v>
      </c>
      <c r="Q444" s="468"/>
      <c r="R444" s="471"/>
      <c r="S444" s="399"/>
      <c r="T444" s="399"/>
      <c r="U444" s="399"/>
      <c r="V444" s="399"/>
      <c r="W444" s="399"/>
      <c r="X444" s="399"/>
      <c r="Y444" s="399"/>
    </row>
    <row r="445" spans="1:36" ht="15.75" thickBot="1" x14ac:dyDescent="0.3">
      <c r="S445" s="399"/>
      <c r="T445" s="399"/>
      <c r="U445" s="399"/>
      <c r="V445" s="399"/>
      <c r="W445" s="399"/>
      <c r="X445" s="399"/>
      <c r="Y445" s="399"/>
    </row>
    <row r="446" spans="1:36" ht="18.75" thickBot="1" x14ac:dyDescent="0.4">
      <c r="A446" s="383" t="s">
        <v>412</v>
      </c>
      <c r="B446" s="384"/>
      <c r="C446" s="384"/>
      <c r="D446" s="384"/>
      <c r="E446" s="429"/>
      <c r="F446" s="384"/>
      <c r="G446" s="384"/>
      <c r="H446" s="384"/>
      <c r="I446" s="384"/>
      <c r="J446" s="384"/>
      <c r="K446" s="510" t="s">
        <v>1</v>
      </c>
      <c r="L446" s="497" t="s">
        <v>172</v>
      </c>
      <c r="M446" s="498" t="s">
        <v>1</v>
      </c>
      <c r="N446" s="498" t="s">
        <v>171</v>
      </c>
      <c r="O446" s="498" t="s">
        <v>173</v>
      </c>
      <c r="P446" s="499" t="s">
        <v>170</v>
      </c>
      <c r="Q446" s="736" t="s">
        <v>277</v>
      </c>
      <c r="R446" s="737"/>
      <c r="S446" s="738"/>
      <c r="T446" s="738"/>
      <c r="U446" s="738"/>
      <c r="V446" s="700"/>
      <c r="W446" s="700"/>
      <c r="X446" s="700"/>
      <c r="Y446" s="700"/>
      <c r="AD446" s="424"/>
      <c r="AE446" s="424"/>
      <c r="AF446" s="424"/>
      <c r="AG446" s="424"/>
      <c r="AH446" s="424"/>
      <c r="AI446" s="424"/>
      <c r="AJ446" s="424"/>
    </row>
    <row r="447" spans="1:36" x14ac:dyDescent="0.25">
      <c r="A447" s="386"/>
      <c r="B447" s="387"/>
      <c r="C447" s="387"/>
      <c r="D447" s="387"/>
      <c r="E447" s="435" t="s">
        <v>149</v>
      </c>
      <c r="F447" s="434" t="s">
        <v>113</v>
      </c>
      <c r="G447" s="437"/>
      <c r="H447" s="438"/>
      <c r="I447" s="439"/>
      <c r="J447" s="460"/>
      <c r="K447" s="479" t="s">
        <v>2</v>
      </c>
      <c r="L447" s="490">
        <v>4</v>
      </c>
      <c r="M447" s="491">
        <v>1</v>
      </c>
      <c r="N447" s="492">
        <f>+L447*M447</f>
        <v>4</v>
      </c>
      <c r="O447" s="492">
        <v>1</v>
      </c>
      <c r="P447" s="493">
        <f>+L447*O447</f>
        <v>4</v>
      </c>
      <c r="Q447" s="467"/>
      <c r="R447" s="480"/>
      <c r="S447" s="452"/>
      <c r="T447" s="701"/>
      <c r="U447" s="452"/>
      <c r="V447" s="735"/>
      <c r="W447" s="735"/>
      <c r="X447" s="735"/>
      <c r="Y447" s="735"/>
      <c r="AD447" s="424"/>
      <c r="AE447" s="424"/>
      <c r="AF447" s="424"/>
      <c r="AG447" s="424"/>
      <c r="AH447" s="424"/>
      <c r="AI447" s="424"/>
      <c r="AJ447" s="424"/>
    </row>
    <row r="448" spans="1:36" x14ac:dyDescent="0.25">
      <c r="A448" s="386"/>
      <c r="B448" s="387"/>
      <c r="C448" s="387"/>
      <c r="D448" s="387"/>
      <c r="E448" s="436" t="s">
        <v>150</v>
      </c>
      <c r="F448" s="719" t="s">
        <v>116</v>
      </c>
      <c r="G448" s="720"/>
      <c r="H448" s="720"/>
      <c r="I448" s="721"/>
      <c r="J448" s="461"/>
      <c r="K448" s="479" t="s">
        <v>2</v>
      </c>
      <c r="L448" s="473">
        <v>2</v>
      </c>
      <c r="M448" s="433">
        <v>1</v>
      </c>
      <c r="N448" s="409">
        <f t="shared" ref="N448:N453" si="31">+L448*M448</f>
        <v>2</v>
      </c>
      <c r="O448" s="409">
        <v>1</v>
      </c>
      <c r="P448" s="466">
        <f t="shared" ref="P448:P453" si="32">+L448*O448</f>
        <v>2</v>
      </c>
      <c r="Q448" s="467"/>
      <c r="R448" s="480"/>
      <c r="S448" s="452"/>
      <c r="T448" s="701"/>
      <c r="U448" s="452"/>
      <c r="V448" s="735"/>
      <c r="W448" s="735"/>
      <c r="X448" s="735"/>
      <c r="Y448" s="735"/>
      <c r="AD448" s="424"/>
      <c r="AE448" s="424"/>
      <c r="AF448" s="424"/>
      <c r="AG448" s="424"/>
      <c r="AH448" s="424"/>
      <c r="AI448" s="424"/>
      <c r="AJ448" s="424"/>
    </row>
    <row r="449" spans="1:36" x14ac:dyDescent="0.25">
      <c r="A449" s="386"/>
      <c r="B449" s="387"/>
      <c r="C449" s="387"/>
      <c r="D449" s="387"/>
      <c r="E449" s="435" t="s">
        <v>151</v>
      </c>
      <c r="F449" s="434" t="s">
        <v>118</v>
      </c>
      <c r="G449" s="437"/>
      <c r="H449" s="438"/>
      <c r="I449" s="439"/>
      <c r="J449" s="460"/>
      <c r="K449" s="479" t="s">
        <v>2</v>
      </c>
      <c r="L449" s="473">
        <v>3</v>
      </c>
      <c r="M449" s="433">
        <v>1</v>
      </c>
      <c r="N449" s="409">
        <f t="shared" si="31"/>
        <v>3</v>
      </c>
      <c r="O449" s="409">
        <v>1</v>
      </c>
      <c r="P449" s="466">
        <f t="shared" si="32"/>
        <v>3</v>
      </c>
      <c r="Q449" s="467"/>
      <c r="R449" s="480"/>
      <c r="S449" s="452"/>
      <c r="T449" s="701"/>
      <c r="U449" s="452"/>
      <c r="V449" s="735"/>
      <c r="W449" s="735"/>
      <c r="X449" s="735"/>
      <c r="Y449" s="735"/>
      <c r="AD449" s="424"/>
      <c r="AE449" s="424"/>
      <c r="AF449" s="424"/>
      <c r="AG449" s="424"/>
      <c r="AH449" s="424"/>
      <c r="AI449" s="424"/>
      <c r="AJ449" s="424"/>
    </row>
    <row r="450" spans="1:36" x14ac:dyDescent="0.25">
      <c r="A450" s="390"/>
      <c r="B450" s="387"/>
      <c r="C450" s="387"/>
      <c r="D450" s="387"/>
      <c r="E450" s="436" t="s">
        <v>152</v>
      </c>
      <c r="F450" s="719" t="s">
        <v>141</v>
      </c>
      <c r="G450" s="720"/>
      <c r="H450" s="720"/>
      <c r="I450" s="721"/>
      <c r="J450" s="461"/>
      <c r="K450" s="479" t="s">
        <v>2</v>
      </c>
      <c r="L450" s="473">
        <v>3</v>
      </c>
      <c r="M450" s="433">
        <v>1</v>
      </c>
      <c r="N450" s="409">
        <f t="shared" si="31"/>
        <v>3</v>
      </c>
      <c r="O450" s="409">
        <v>1</v>
      </c>
      <c r="P450" s="466">
        <f t="shared" si="32"/>
        <v>3</v>
      </c>
      <c r="Q450" s="467"/>
      <c r="R450" s="480"/>
      <c r="S450" s="452"/>
      <c r="T450" s="701"/>
      <c r="U450" s="452"/>
      <c r="V450" s="735"/>
      <c r="W450" s="735"/>
      <c r="X450" s="735"/>
      <c r="Y450" s="735"/>
    </row>
    <row r="451" spans="1:36" x14ac:dyDescent="0.25">
      <c r="A451" s="390"/>
      <c r="B451" s="387"/>
      <c r="C451" s="387"/>
      <c r="D451" s="387"/>
      <c r="E451" s="435" t="s">
        <v>153</v>
      </c>
      <c r="F451" s="434" t="s">
        <v>315</v>
      </c>
      <c r="G451" s="437"/>
      <c r="H451" s="438"/>
      <c r="I451" s="439"/>
      <c r="J451" s="460"/>
      <c r="K451" s="479" t="s">
        <v>2</v>
      </c>
      <c r="L451" s="473">
        <v>3</v>
      </c>
      <c r="M451" s="433">
        <v>1</v>
      </c>
      <c r="N451" s="409">
        <f t="shared" si="31"/>
        <v>3</v>
      </c>
      <c r="O451" s="409">
        <v>1</v>
      </c>
      <c r="P451" s="466">
        <f t="shared" si="32"/>
        <v>3</v>
      </c>
      <c r="Q451" s="467"/>
      <c r="R451" s="480"/>
      <c r="S451" s="452"/>
      <c r="T451" s="701"/>
      <c r="U451" s="452"/>
      <c r="V451" s="735"/>
      <c r="W451" s="735"/>
      <c r="X451" s="735"/>
      <c r="Y451" s="735"/>
    </row>
    <row r="452" spans="1:36" ht="18.75" x14ac:dyDescent="0.35">
      <c r="A452" s="390"/>
      <c r="B452" s="387"/>
      <c r="C452" s="387"/>
      <c r="D452" s="387"/>
      <c r="E452" s="436" t="s">
        <v>154</v>
      </c>
      <c r="F452" s="719" t="s">
        <v>119</v>
      </c>
      <c r="G452" s="720"/>
      <c r="H452" s="720"/>
      <c r="I452" s="721"/>
      <c r="J452" s="461"/>
      <c r="K452" s="479" t="s">
        <v>2</v>
      </c>
      <c r="L452" s="473">
        <v>5</v>
      </c>
      <c r="M452" s="433">
        <v>1</v>
      </c>
      <c r="N452" s="409">
        <f t="shared" si="31"/>
        <v>5</v>
      </c>
      <c r="O452" s="409">
        <v>1</v>
      </c>
      <c r="P452" s="466">
        <f t="shared" si="32"/>
        <v>5</v>
      </c>
      <c r="Q452" s="722" t="s">
        <v>416</v>
      </c>
      <c r="R452" s="723"/>
      <c r="S452" s="399"/>
      <c r="T452" s="399"/>
      <c r="U452" s="399"/>
      <c r="V452" s="399"/>
      <c r="W452" s="399"/>
      <c r="X452" s="399"/>
      <c r="Y452" s="399"/>
    </row>
    <row r="453" spans="1:36" x14ac:dyDescent="0.25">
      <c r="A453" s="390"/>
      <c r="B453" s="387"/>
      <c r="C453" s="387"/>
      <c r="D453" s="387"/>
      <c r="E453" s="435" t="s">
        <v>155</v>
      </c>
      <c r="F453" s="434" t="s">
        <v>142</v>
      </c>
      <c r="G453" s="437"/>
      <c r="H453" s="438"/>
      <c r="I453" s="439"/>
      <c r="J453" s="460"/>
      <c r="K453" s="479" t="s">
        <v>2</v>
      </c>
      <c r="L453" s="473">
        <v>1</v>
      </c>
      <c r="M453" s="433">
        <v>1</v>
      </c>
      <c r="N453" s="409">
        <f t="shared" si="31"/>
        <v>1</v>
      </c>
      <c r="O453" s="409">
        <v>1</v>
      </c>
      <c r="P453" s="466">
        <f t="shared" si="32"/>
        <v>1</v>
      </c>
      <c r="Q453" s="481">
        <f>+N454/P454*10</f>
        <v>10</v>
      </c>
      <c r="R453" s="482" t="str">
        <f>+IF(Q453&lt;7,"INACEPTABLE","ACEPTABLE")</f>
        <v>ACEPTABLE</v>
      </c>
    </row>
    <row r="454" spans="1:36" ht="15.75" thickBot="1" x14ac:dyDescent="0.3">
      <c r="A454" s="391"/>
      <c r="B454" s="392"/>
      <c r="C454" s="392"/>
      <c r="D454" s="392"/>
      <c r="E454" s="392"/>
      <c r="F454" s="430"/>
      <c r="G454" s="392"/>
      <c r="H454" s="392"/>
      <c r="I454" s="392"/>
      <c r="J454" s="392"/>
      <c r="K454" s="392"/>
      <c r="L454" s="468"/>
      <c r="M454" s="474" t="s">
        <v>174</v>
      </c>
      <c r="N454" s="475">
        <f>SUM(N447:N453)</f>
        <v>21</v>
      </c>
      <c r="O454" s="474" t="s">
        <v>175</v>
      </c>
      <c r="P454" s="476">
        <f>SUM(P447:P453)</f>
        <v>21</v>
      </c>
      <c r="Q454" s="468"/>
      <c r="R454" s="471"/>
    </row>
    <row r="455" spans="1:36" ht="15.75" thickBot="1" x14ac:dyDescent="0.3">
      <c r="A455" s="387"/>
      <c r="B455" s="387"/>
      <c r="C455" s="387"/>
      <c r="D455" s="387"/>
      <c r="E455" s="387"/>
      <c r="F455" s="399"/>
      <c r="G455" s="387"/>
      <c r="H455" s="387"/>
      <c r="I455" s="387"/>
      <c r="J455" s="387"/>
      <c r="K455" s="387"/>
      <c r="L455" s="387"/>
      <c r="M455" s="533"/>
      <c r="N455" s="452"/>
      <c r="O455" s="533"/>
      <c r="P455" s="452"/>
      <c r="Q455" s="399"/>
      <c r="R455" s="387"/>
    </row>
    <row r="456" spans="1:36" ht="18.75" thickBot="1" x14ac:dyDescent="0.4">
      <c r="A456" s="383" t="s">
        <v>417</v>
      </c>
      <c r="B456" s="384"/>
      <c r="C456" s="384"/>
      <c r="D456" s="384"/>
      <c r="E456" s="429"/>
      <c r="F456" s="384"/>
      <c r="G456" s="384"/>
      <c r="H456" s="384"/>
      <c r="I456" s="384"/>
      <c r="J456" s="384"/>
      <c r="K456" s="510" t="s">
        <v>1</v>
      </c>
      <c r="L456" s="497" t="s">
        <v>172</v>
      </c>
      <c r="M456" s="498" t="s">
        <v>1</v>
      </c>
      <c r="N456" s="498" t="s">
        <v>171</v>
      </c>
      <c r="O456" s="498" t="s">
        <v>173</v>
      </c>
      <c r="P456" s="499" t="s">
        <v>170</v>
      </c>
      <c r="Q456" s="736" t="s">
        <v>277</v>
      </c>
      <c r="R456" s="737"/>
      <c r="S456" s="738"/>
      <c r="T456" s="738"/>
      <c r="U456" s="738"/>
      <c r="V456" s="700"/>
      <c r="W456" s="700"/>
      <c r="X456" s="700"/>
      <c r="Y456" s="700"/>
      <c r="AD456" s="424"/>
      <c r="AE456" s="424"/>
      <c r="AF456" s="424"/>
      <c r="AG456" s="424"/>
      <c r="AH456" s="424"/>
      <c r="AI456" s="424"/>
      <c r="AJ456" s="424"/>
    </row>
    <row r="457" spans="1:36" x14ac:dyDescent="0.25">
      <c r="A457" s="386"/>
      <c r="B457" s="387"/>
      <c r="C457" s="387"/>
      <c r="D457" s="387"/>
      <c r="E457" s="435" t="s">
        <v>149</v>
      </c>
      <c r="F457" s="434" t="s">
        <v>113</v>
      </c>
      <c r="G457" s="437"/>
      <c r="H457" s="438"/>
      <c r="I457" s="439"/>
      <c r="J457" s="460"/>
      <c r="K457" s="479" t="s">
        <v>2</v>
      </c>
      <c r="L457" s="490">
        <v>4</v>
      </c>
      <c r="M457" s="491"/>
      <c r="N457" s="492">
        <f>+L457*M457</f>
        <v>0</v>
      </c>
      <c r="O457" s="492">
        <v>1</v>
      </c>
      <c r="P457" s="493">
        <f>+L457*O457</f>
        <v>4</v>
      </c>
      <c r="Q457" s="467"/>
      <c r="R457" s="480"/>
      <c r="S457" s="452"/>
      <c r="T457" s="701"/>
      <c r="U457" s="452"/>
      <c r="V457" s="735"/>
      <c r="W457" s="735"/>
      <c r="X457" s="735"/>
      <c r="Y457" s="735"/>
      <c r="AD457" s="424"/>
      <c r="AE457" s="424"/>
      <c r="AF457" s="424"/>
      <c r="AG457" s="424"/>
      <c r="AH457" s="424"/>
      <c r="AI457" s="424"/>
      <c r="AJ457" s="424"/>
    </row>
    <row r="458" spans="1:36" x14ac:dyDescent="0.25">
      <c r="A458" s="386"/>
      <c r="B458" s="387"/>
      <c r="C458" s="387"/>
      <c r="D458" s="387"/>
      <c r="E458" s="436" t="s">
        <v>150</v>
      </c>
      <c r="F458" s="719" t="s">
        <v>116</v>
      </c>
      <c r="G458" s="720"/>
      <c r="H458" s="720"/>
      <c r="I458" s="721"/>
      <c r="J458" s="461"/>
      <c r="K458" s="479" t="s">
        <v>2</v>
      </c>
      <c r="L458" s="473">
        <v>2</v>
      </c>
      <c r="M458" s="433"/>
      <c r="N458" s="409">
        <f t="shared" ref="N458:N463" si="33">+L458*M458</f>
        <v>0</v>
      </c>
      <c r="O458" s="409">
        <v>1</v>
      </c>
      <c r="P458" s="466">
        <f t="shared" ref="P458:P463" si="34">+L458*O458</f>
        <v>2</v>
      </c>
      <c r="Q458" s="467"/>
      <c r="R458" s="480"/>
      <c r="S458" s="452"/>
      <c r="T458" s="701"/>
      <c r="U458" s="452"/>
      <c r="V458" s="735"/>
      <c r="W458" s="735"/>
      <c r="X458" s="735"/>
      <c r="Y458" s="735"/>
      <c r="AD458" s="424"/>
      <c r="AE458" s="424"/>
      <c r="AF458" s="424"/>
      <c r="AG458" s="424"/>
      <c r="AH458" s="424"/>
      <c r="AI458" s="424"/>
      <c r="AJ458" s="424"/>
    </row>
    <row r="459" spans="1:36" x14ac:dyDescent="0.25">
      <c r="A459" s="386"/>
      <c r="B459" s="387"/>
      <c r="C459" s="387"/>
      <c r="D459" s="387"/>
      <c r="E459" s="435" t="s">
        <v>151</v>
      </c>
      <c r="F459" s="434" t="s">
        <v>118</v>
      </c>
      <c r="G459" s="437"/>
      <c r="H459" s="438"/>
      <c r="I459" s="439"/>
      <c r="J459" s="460"/>
      <c r="K459" s="479" t="s">
        <v>2</v>
      </c>
      <c r="L459" s="473">
        <v>3</v>
      </c>
      <c r="M459" s="433"/>
      <c r="N459" s="409">
        <f t="shared" si="33"/>
        <v>0</v>
      </c>
      <c r="O459" s="409">
        <v>1</v>
      </c>
      <c r="P459" s="466">
        <f t="shared" si="34"/>
        <v>3</v>
      </c>
      <c r="Q459" s="467"/>
      <c r="R459" s="480"/>
      <c r="S459" s="452"/>
      <c r="T459" s="701"/>
      <c r="U459" s="452"/>
      <c r="V459" s="735"/>
      <c r="W459" s="735"/>
      <c r="X459" s="735"/>
      <c r="Y459" s="735"/>
      <c r="AD459" s="424"/>
      <c r="AE459" s="424"/>
      <c r="AF459" s="424"/>
      <c r="AG459" s="424"/>
      <c r="AH459" s="424"/>
      <c r="AI459" s="424"/>
      <c r="AJ459" s="424"/>
    </row>
    <row r="460" spans="1:36" x14ac:dyDescent="0.25">
      <c r="A460" s="390"/>
      <c r="B460" s="387"/>
      <c r="C460" s="387"/>
      <c r="D460" s="387"/>
      <c r="E460" s="436" t="s">
        <v>152</v>
      </c>
      <c r="F460" s="719" t="s">
        <v>141</v>
      </c>
      <c r="G460" s="720"/>
      <c r="H460" s="720"/>
      <c r="I460" s="721"/>
      <c r="J460" s="461"/>
      <c r="K460" s="479" t="s">
        <v>2</v>
      </c>
      <c r="L460" s="473">
        <v>3</v>
      </c>
      <c r="M460" s="433"/>
      <c r="N460" s="409">
        <f t="shared" si="33"/>
        <v>0</v>
      </c>
      <c r="O460" s="409">
        <v>1</v>
      </c>
      <c r="P460" s="466">
        <f t="shared" si="34"/>
        <v>3</v>
      </c>
      <c r="Q460" s="467"/>
      <c r="R460" s="480"/>
      <c r="S460" s="452"/>
      <c r="T460" s="701"/>
      <c r="U460" s="452"/>
      <c r="V460" s="735"/>
      <c r="W460" s="735"/>
      <c r="X460" s="735"/>
      <c r="Y460" s="735"/>
    </row>
    <row r="461" spans="1:36" x14ac:dyDescent="0.25">
      <c r="A461" s="390"/>
      <c r="B461" s="387"/>
      <c r="C461" s="387"/>
      <c r="D461" s="387"/>
      <c r="E461" s="435" t="s">
        <v>153</v>
      </c>
      <c r="F461" s="434" t="s">
        <v>315</v>
      </c>
      <c r="G461" s="437"/>
      <c r="H461" s="438"/>
      <c r="I461" s="439"/>
      <c r="J461" s="460"/>
      <c r="K461" s="479" t="s">
        <v>2</v>
      </c>
      <c r="L461" s="473">
        <v>3</v>
      </c>
      <c r="M461" s="433"/>
      <c r="N461" s="409">
        <f t="shared" si="33"/>
        <v>0</v>
      </c>
      <c r="O461" s="409">
        <v>1</v>
      </c>
      <c r="P461" s="466">
        <f t="shared" si="34"/>
        <v>3</v>
      </c>
      <c r="Q461" s="467"/>
      <c r="R461" s="480"/>
      <c r="S461" s="452"/>
      <c r="T461" s="701"/>
      <c r="U461" s="452"/>
      <c r="V461" s="735"/>
      <c r="W461" s="735"/>
      <c r="X461" s="735"/>
      <c r="Y461" s="735"/>
    </row>
    <row r="462" spans="1:36" ht="18.75" x14ac:dyDescent="0.35">
      <c r="A462" s="390"/>
      <c r="B462" s="387"/>
      <c r="C462" s="387"/>
      <c r="D462" s="387"/>
      <c r="E462" s="436" t="s">
        <v>154</v>
      </c>
      <c r="F462" s="719" t="s">
        <v>119</v>
      </c>
      <c r="G462" s="720"/>
      <c r="H462" s="720"/>
      <c r="I462" s="721"/>
      <c r="J462" s="461"/>
      <c r="K462" s="479" t="s">
        <v>2</v>
      </c>
      <c r="L462" s="473">
        <v>5</v>
      </c>
      <c r="M462" s="433"/>
      <c r="N462" s="409">
        <f t="shared" si="33"/>
        <v>0</v>
      </c>
      <c r="O462" s="409">
        <v>1</v>
      </c>
      <c r="P462" s="466">
        <f t="shared" si="34"/>
        <v>5</v>
      </c>
      <c r="Q462" s="722" t="s">
        <v>418</v>
      </c>
      <c r="R462" s="723"/>
      <c r="S462" s="399"/>
      <c r="T462" s="399"/>
      <c r="U462" s="399"/>
      <c r="V462" s="399"/>
      <c r="W462" s="399"/>
      <c r="X462" s="399"/>
      <c r="Y462" s="399"/>
    </row>
    <row r="463" spans="1:36" x14ac:dyDescent="0.25">
      <c r="A463" s="390"/>
      <c r="B463" s="387"/>
      <c r="C463" s="387"/>
      <c r="D463" s="387"/>
      <c r="E463" s="435" t="s">
        <v>155</v>
      </c>
      <c r="F463" s="434" t="s">
        <v>142</v>
      </c>
      <c r="G463" s="437"/>
      <c r="H463" s="438"/>
      <c r="I463" s="439"/>
      <c r="J463" s="460"/>
      <c r="K463" s="479" t="s">
        <v>2</v>
      </c>
      <c r="L463" s="473">
        <v>1</v>
      </c>
      <c r="M463" s="433"/>
      <c r="N463" s="409">
        <f t="shared" si="33"/>
        <v>0</v>
      </c>
      <c r="O463" s="409">
        <v>1</v>
      </c>
      <c r="P463" s="466">
        <f t="shared" si="34"/>
        <v>1</v>
      </c>
      <c r="Q463" s="481">
        <f>+N464/P464*10</f>
        <v>0</v>
      </c>
      <c r="R463" s="482" t="str">
        <f>+IF(Q463&lt;7,"INACEPTABLE","ACEPTABLE")</f>
        <v>INACEPTABLE</v>
      </c>
    </row>
    <row r="464" spans="1:36" ht="15.75" thickBot="1" x14ac:dyDescent="0.3">
      <c r="A464" s="391"/>
      <c r="B464" s="392"/>
      <c r="C464" s="392"/>
      <c r="D464" s="392"/>
      <c r="E464" s="392"/>
      <c r="F464" s="430"/>
      <c r="G464" s="392"/>
      <c r="H464" s="392"/>
      <c r="I464" s="392"/>
      <c r="J464" s="392"/>
      <c r="K464" s="392"/>
      <c r="L464" s="468"/>
      <c r="M464" s="474" t="s">
        <v>174</v>
      </c>
      <c r="N464" s="475">
        <f>SUM(N457:N463)</f>
        <v>0</v>
      </c>
      <c r="O464" s="474" t="s">
        <v>175</v>
      </c>
      <c r="P464" s="476">
        <f>SUM(P457:P463)</f>
        <v>21</v>
      </c>
      <c r="Q464" s="468"/>
      <c r="R464" s="471"/>
    </row>
    <row r="465" spans="1:19" x14ac:dyDescent="0.25">
      <c r="A465" s="387"/>
      <c r="B465" s="387"/>
      <c r="C465" s="387"/>
      <c r="D465" s="387"/>
      <c r="E465" s="387"/>
      <c r="F465" s="399"/>
      <c r="G465" s="387"/>
      <c r="H465" s="387"/>
      <c r="I465" s="387"/>
      <c r="J465" s="387"/>
      <c r="K465" s="387"/>
      <c r="L465" s="387"/>
      <c r="M465" s="533"/>
      <c r="N465" s="452"/>
      <c r="O465" s="533"/>
      <c r="P465" s="452"/>
      <c r="Q465" s="399"/>
      <c r="R465" s="387"/>
    </row>
    <row r="466" spans="1:19" ht="15.75" thickBot="1" x14ac:dyDescent="0.3">
      <c r="A466" s="387"/>
      <c r="B466" s="387"/>
      <c r="C466" s="387"/>
      <c r="D466" s="387"/>
      <c r="E466" s="387"/>
      <c r="F466" s="399"/>
      <c r="G466" s="387"/>
      <c r="H466" s="387"/>
      <c r="I466" s="387"/>
      <c r="J466" s="387"/>
      <c r="K466" s="387"/>
      <c r="L466" s="387"/>
      <c r="M466" s="533"/>
      <c r="N466" s="452"/>
      <c r="O466" s="533"/>
      <c r="P466" s="452"/>
      <c r="Q466" s="399"/>
      <c r="R466" s="387"/>
    </row>
    <row r="467" spans="1:19" ht="15.75" thickBot="1" x14ac:dyDescent="0.3">
      <c r="A467" s="387"/>
      <c r="B467" s="387"/>
      <c r="C467" s="387"/>
      <c r="D467" s="387"/>
      <c r="E467" s="387"/>
      <c r="F467" s="399"/>
      <c r="G467" s="387"/>
      <c r="H467" s="387"/>
      <c r="I467" s="387"/>
      <c r="J467" s="387"/>
      <c r="K467" s="387"/>
      <c r="L467" s="727" t="s">
        <v>179</v>
      </c>
      <c r="M467" s="728"/>
      <c r="N467" s="728"/>
      <c r="O467" s="503" t="s">
        <v>180</v>
      </c>
      <c r="P467" s="503" t="s">
        <v>181</v>
      </c>
      <c r="Q467" s="503" t="s">
        <v>212</v>
      </c>
      <c r="R467" s="503" t="s">
        <v>226</v>
      </c>
    </row>
    <row r="468" spans="1:19" ht="18.75" x14ac:dyDescent="0.25">
      <c r="A468" s="387"/>
      <c r="B468" s="387"/>
      <c r="C468" s="387"/>
      <c r="D468" s="387"/>
      <c r="E468" s="387"/>
      <c r="F468" s="399"/>
      <c r="G468" s="387"/>
      <c r="H468" s="387"/>
      <c r="I468" s="387"/>
      <c r="J468" s="387"/>
      <c r="K468" s="387"/>
      <c r="L468" s="375" t="s">
        <v>404</v>
      </c>
      <c r="M468" s="702">
        <f>$Q$423</f>
        <v>9.0476190476190474</v>
      </c>
      <c r="N468" s="492" t="str">
        <f>+IF(AND(M468&lt;7,M468&gt;0),"INACEPTABLE",IF(M468=0,"No Valor","ACEPTABLE"))</f>
        <v>ACEPTABLE</v>
      </c>
      <c r="O468" s="729">
        <f>(COUNTIF(N468:N472,"INACEPTABLE"))</f>
        <v>0</v>
      </c>
      <c r="P468" s="729" t="str">
        <f>+IF(O468=1,"PENALIZACIÓN 1",IF(O468&gt;1,"PENALIZACIÓN 1 + 2","ACEPTABLE"))</f>
        <v>ACEPTABLE</v>
      </c>
      <c r="Q468" s="724">
        <f>+IF(AND(M468&gt;0,M469&gt;0,M470&gt;0,M471&gt;0,M472&gt;0),5,IF(AND(M468&gt;0,M469&gt;0,M470&gt;0,M471&gt;0,M472=0),4,IF(AND(M468&gt;0,M469&gt;0,M470&gt;0,M471=0,M472=0),3,IF(AND(M468&gt;0,M469&gt;0,M470=0,M471=0,M472=0),2,IF(AND(M468&gt;0,M469=0,M470=0,M471=0,M472=0),1,0)))))</f>
        <v>4</v>
      </c>
      <c r="R468" s="732">
        <f>IF(AND(O468=0,Q468&gt;0),(SUM(M468:M472)/Q468),0)</f>
        <v>9.4047619047619051</v>
      </c>
    </row>
    <row r="469" spans="1:19" ht="18.75" x14ac:dyDescent="0.25">
      <c r="A469" s="387"/>
      <c r="B469" s="387"/>
      <c r="C469" s="387"/>
      <c r="D469" s="387"/>
      <c r="E469" s="387"/>
      <c r="F469" s="399"/>
      <c r="G469" s="387"/>
      <c r="H469" s="387"/>
      <c r="I469" s="387"/>
      <c r="J469" s="387"/>
      <c r="K469" s="387"/>
      <c r="L469" s="376" t="s">
        <v>405</v>
      </c>
      <c r="M469" s="703">
        <f>$Q$433</f>
        <v>10</v>
      </c>
      <c r="N469" s="492" t="str">
        <f>+IF(AND(M469&lt;7,M469&gt;0),"INACEPTABLE",IF(M469=0,"No Valor","ACEPTABLE"))</f>
        <v>ACEPTABLE</v>
      </c>
      <c r="O469" s="730"/>
      <c r="P469" s="730"/>
      <c r="Q469" s="725"/>
      <c r="R469" s="733"/>
    </row>
    <row r="470" spans="1:19" ht="18.75" x14ac:dyDescent="0.25">
      <c r="L470" s="377" t="s">
        <v>406</v>
      </c>
      <c r="M470" s="703">
        <f>$Q$443</f>
        <v>8.5714285714285712</v>
      </c>
      <c r="N470" s="492" t="str">
        <f>+IF(AND(M470&lt;7,M470&gt;0),"INACEPTABLE",IF(M470=0,"No Valor","ACEPTABLE"))</f>
        <v>ACEPTABLE</v>
      </c>
      <c r="O470" s="730"/>
      <c r="P470" s="730"/>
      <c r="Q470" s="725"/>
      <c r="R470" s="733"/>
    </row>
    <row r="471" spans="1:19" ht="18.75" x14ac:dyDescent="0.25">
      <c r="L471" s="376" t="s">
        <v>407</v>
      </c>
      <c r="M471" s="703">
        <f>$Q$453</f>
        <v>10</v>
      </c>
      <c r="N471" s="492" t="str">
        <f>+IF(AND(M471&lt;7,M471&gt;0),"INACEPTABLE",IF(M471=0,"No Valor","ACEPTABLE"))</f>
        <v>ACEPTABLE</v>
      </c>
      <c r="O471" s="730"/>
      <c r="P471" s="730"/>
      <c r="Q471" s="725"/>
      <c r="R471" s="733"/>
    </row>
    <row r="472" spans="1:19" ht="19.5" thickBot="1" x14ac:dyDescent="0.3">
      <c r="L472" s="378" t="s">
        <v>408</v>
      </c>
      <c r="M472" s="704">
        <f>$Q$463</f>
        <v>0</v>
      </c>
      <c r="N472" s="705" t="str">
        <f>+IF(AND(M472&lt;7,M472&gt;0),"INACEPTABLE",IF(M472=0,"No Valor","ACEPTABLE"))</f>
        <v>No Valor</v>
      </c>
      <c r="O472" s="731"/>
      <c r="P472" s="731"/>
      <c r="Q472" s="726"/>
      <c r="R472" s="734"/>
    </row>
    <row r="474" spans="1:19" ht="15.75" thickBot="1" x14ac:dyDescent="0.3"/>
    <row r="475" spans="1:19" ht="15.75" thickBot="1" x14ac:dyDescent="0.3">
      <c r="A475" s="462" t="s">
        <v>162</v>
      </c>
      <c r="B475" s="463"/>
      <c r="C475" s="463"/>
      <c r="D475" s="463"/>
      <c r="E475" s="464"/>
      <c r="F475" s="463"/>
      <c r="G475" s="463"/>
      <c r="H475" s="463"/>
      <c r="I475" s="463"/>
      <c r="J475" s="463"/>
      <c r="K475" s="472" t="s">
        <v>1</v>
      </c>
      <c r="L475" s="497" t="s">
        <v>172</v>
      </c>
      <c r="M475" s="498" t="s">
        <v>1</v>
      </c>
      <c r="N475" s="498" t="s">
        <v>171</v>
      </c>
      <c r="O475" s="498" t="s">
        <v>173</v>
      </c>
      <c r="P475" s="499" t="s">
        <v>170</v>
      </c>
      <c r="Q475" s="736" t="s">
        <v>213</v>
      </c>
      <c r="R475" s="737"/>
      <c r="S475" s="503" t="s">
        <v>214</v>
      </c>
    </row>
    <row r="476" spans="1:19" x14ac:dyDescent="0.25">
      <c r="A476" s="465"/>
      <c r="B476" s="387"/>
      <c r="C476" s="387"/>
      <c r="D476" s="387"/>
      <c r="E476" s="435" t="s">
        <v>156</v>
      </c>
      <c r="F476" s="434" t="s">
        <v>125</v>
      </c>
      <c r="G476" s="437"/>
      <c r="H476" s="438"/>
      <c r="I476" s="439"/>
      <c r="J476" s="460"/>
      <c r="K476" s="466" t="s">
        <v>2</v>
      </c>
      <c r="L476" s="490">
        <v>4</v>
      </c>
      <c r="M476" s="491">
        <v>1</v>
      </c>
      <c r="N476" s="492">
        <f>+L476*M476</f>
        <v>4</v>
      </c>
      <c r="O476" s="492">
        <v>1</v>
      </c>
      <c r="P476" s="493">
        <f>+L476*O476</f>
        <v>4</v>
      </c>
      <c r="Q476" s="467"/>
      <c r="R476" s="480"/>
      <c r="S476" s="784" t="str">
        <f>+IF(R479="INACEPTABLE","PENALIZACIÓN","ACEPTABLE")</f>
        <v>PENALIZACIÓN</v>
      </c>
    </row>
    <row r="477" spans="1:19" x14ac:dyDescent="0.25">
      <c r="A477" s="465"/>
      <c r="B477" s="387"/>
      <c r="C477" s="387"/>
      <c r="D477" s="387"/>
      <c r="E477" s="436" t="s">
        <v>157</v>
      </c>
      <c r="F477" s="719" t="s">
        <v>143</v>
      </c>
      <c r="G477" s="720"/>
      <c r="H477" s="720"/>
      <c r="I477" s="721"/>
      <c r="J477" s="461"/>
      <c r="K477" s="466" t="s">
        <v>2</v>
      </c>
      <c r="L477" s="473">
        <v>3</v>
      </c>
      <c r="M477" s="433">
        <v>0</v>
      </c>
      <c r="N477" s="409">
        <f t="shared" ref="N477:N478" si="35">+L477*M477</f>
        <v>0</v>
      </c>
      <c r="O477" s="409">
        <v>1</v>
      </c>
      <c r="P477" s="466">
        <f t="shared" ref="P477:P478" si="36">+L477*O477</f>
        <v>3</v>
      </c>
      <c r="Q477" s="467"/>
      <c r="R477" s="480"/>
      <c r="S477" s="785"/>
    </row>
    <row r="478" spans="1:19" x14ac:dyDescent="0.25">
      <c r="A478" s="465"/>
      <c r="B478" s="387"/>
      <c r="C478" s="387"/>
      <c r="D478" s="387"/>
      <c r="E478" s="435" t="s">
        <v>158</v>
      </c>
      <c r="F478" s="434" t="s">
        <v>477</v>
      </c>
      <c r="G478" s="437"/>
      <c r="H478" s="438"/>
      <c r="I478" s="439"/>
      <c r="J478" s="460"/>
      <c r="K478" s="466" t="s">
        <v>2</v>
      </c>
      <c r="L478" s="473">
        <v>2</v>
      </c>
      <c r="M478" s="505">
        <v>1</v>
      </c>
      <c r="N478" s="506">
        <f t="shared" si="35"/>
        <v>2</v>
      </c>
      <c r="O478" s="506">
        <v>1</v>
      </c>
      <c r="P478" s="507">
        <f t="shared" si="36"/>
        <v>2</v>
      </c>
      <c r="Q478" s="722" t="s">
        <v>213</v>
      </c>
      <c r="R478" s="723"/>
      <c r="S478" s="785"/>
    </row>
    <row r="479" spans="1:19" ht="15.75" thickBot="1" x14ac:dyDescent="0.3">
      <c r="A479" s="468"/>
      <c r="B479" s="469"/>
      <c r="C479" s="469"/>
      <c r="D479" s="469"/>
      <c r="E479" s="469"/>
      <c r="F479" s="511"/>
      <c r="G479" s="469"/>
      <c r="H479" s="469"/>
      <c r="I479" s="469"/>
      <c r="J479" s="469"/>
      <c r="K479" s="471"/>
      <c r="L479" s="468"/>
      <c r="M479" s="474" t="s">
        <v>174</v>
      </c>
      <c r="N479" s="475">
        <f>SUM(N476:N478)</f>
        <v>6</v>
      </c>
      <c r="O479" s="474" t="s">
        <v>175</v>
      </c>
      <c r="P479" s="476">
        <f>SUM(P476:P478)</f>
        <v>9</v>
      </c>
      <c r="Q479" s="508">
        <f>+N479/P479*10</f>
        <v>6.6666666666666661</v>
      </c>
      <c r="R479" s="509" t="str">
        <f>+IF(Q479&lt;7,"INACEPTABLE","ACEPTABLE")</f>
        <v>INACEPTABLE</v>
      </c>
      <c r="S479" s="786"/>
    </row>
    <row r="480" spans="1:19" ht="15.75" thickBot="1" x14ac:dyDescent="0.3"/>
    <row r="481" spans="1:30" ht="15.75" thickBot="1" x14ac:dyDescent="0.3">
      <c r="L481" s="727" t="s">
        <v>179</v>
      </c>
      <c r="M481" s="728"/>
      <c r="N481" s="728"/>
      <c r="O481" s="503" t="s">
        <v>180</v>
      </c>
      <c r="P481" s="503" t="s">
        <v>181</v>
      </c>
      <c r="Q481" s="503" t="s">
        <v>212</v>
      </c>
      <c r="R481" s="503" t="s">
        <v>213</v>
      </c>
    </row>
    <row r="482" spans="1:30" x14ac:dyDescent="0.25">
      <c r="L482" s="375" t="s">
        <v>421</v>
      </c>
      <c r="M482" s="370">
        <v>7</v>
      </c>
      <c r="N482" s="492" t="str">
        <f>+IF(AND(M482&lt;7,M482&gt;0),"INACEPTABLE",IF(M482=0,"No Valor","ACEPTABLE"))</f>
        <v>ACEPTABLE</v>
      </c>
      <c r="O482" s="729">
        <f>(COUNTIF(N482:N486,"INACEPTABLE"))</f>
        <v>0</v>
      </c>
      <c r="P482" s="729" t="str">
        <f>+IF(O482=1,"PENALIZACIÓN 1",IF(O482&gt;1,"PENALIZACIÓN 1 + 2","ACEPTABLE"))</f>
        <v>ACEPTABLE</v>
      </c>
      <c r="Q482" s="724">
        <f>+IF(AND(M482&gt;0,M483&gt;0,M484&gt;0,M485&gt;0,M486&gt;0),5,IF(AND(M482&gt;0,M483&gt;0,M484&gt;0,M485&gt;0,M486=0),4,IF(AND(M482&gt;0,M483&gt;0,M484&gt;0,M485=0,M486=0),3,IF(AND(M482&gt;0,M483&gt;0,M484=0,M485=0,M486=0),2,IF(AND(M482&gt;0,M483=0,M484=0,M485=0,M486=0),1,0)))))</f>
        <v>4</v>
      </c>
      <c r="R482" s="732">
        <f>IF(AND(O482=0,Q482&gt;0),(SUM(M482:M486)/Q482),0)</f>
        <v>7.6428571428571423</v>
      </c>
    </row>
    <row r="483" spans="1:30" x14ac:dyDescent="0.25">
      <c r="L483" s="376" t="s">
        <v>422</v>
      </c>
      <c r="M483" s="371">
        <v>8</v>
      </c>
      <c r="N483" s="492" t="str">
        <f>+IF(AND(M483&lt;7,M483&gt;0),"INACEPTABLE",IF(M483=0,"No Valor","ACEPTABLE"))</f>
        <v>ACEPTABLE</v>
      </c>
      <c r="O483" s="730"/>
      <c r="P483" s="730"/>
      <c r="Q483" s="725"/>
      <c r="R483" s="733"/>
    </row>
    <row r="484" spans="1:30" x14ac:dyDescent="0.25">
      <c r="L484" s="377" t="s">
        <v>423</v>
      </c>
      <c r="M484" s="371">
        <f>$Q$443</f>
        <v>8.5714285714285712</v>
      </c>
      <c r="N484" s="492" t="str">
        <f>+IF(AND(M484&lt;7,M484&gt;0),"INACEPTABLE",IF(M484=0,"No Valor","ACEPTABLE"))</f>
        <v>ACEPTABLE</v>
      </c>
      <c r="O484" s="730"/>
      <c r="P484" s="730"/>
      <c r="Q484" s="725"/>
      <c r="R484" s="733"/>
    </row>
    <row r="485" spans="1:30" x14ac:dyDescent="0.25">
      <c r="L485" s="376" t="s">
        <v>424</v>
      </c>
      <c r="M485" s="371">
        <v>7</v>
      </c>
      <c r="N485" s="492" t="str">
        <f>+IF(AND(M485&lt;7,M485&gt;0),"INACEPTABLE",IF(M485=0,"No Valor","ACEPTABLE"))</f>
        <v>ACEPTABLE</v>
      </c>
      <c r="O485" s="730"/>
      <c r="P485" s="730"/>
      <c r="Q485" s="725"/>
      <c r="R485" s="733"/>
    </row>
    <row r="486" spans="1:30" ht="15.75" thickBot="1" x14ac:dyDescent="0.3">
      <c r="L486" s="378" t="s">
        <v>425</v>
      </c>
      <c r="M486" s="372"/>
      <c r="N486" s="705" t="str">
        <f>+IF(AND(M486&lt;7,M486&gt;0),"INACEPTABLE",IF(M486=0,"No Valor","ACEPTABLE"))</f>
        <v>No Valor</v>
      </c>
      <c r="O486" s="731"/>
      <c r="P486" s="731"/>
      <c r="Q486" s="726"/>
      <c r="R486" s="734"/>
    </row>
    <row r="487" spans="1:30" x14ac:dyDescent="0.25">
      <c r="M487" s="379" t="s">
        <v>426</v>
      </c>
    </row>
    <row r="488" spans="1:30" ht="15.75" thickBot="1" x14ac:dyDescent="0.3"/>
    <row r="489" spans="1:30" ht="15.75" thickBot="1" x14ac:dyDescent="0.3">
      <c r="A489" s="462" t="s">
        <v>233</v>
      </c>
      <c r="B489" s="384"/>
      <c r="C489" s="384"/>
      <c r="D489" s="384"/>
      <c r="E489" s="464"/>
      <c r="F489" s="396"/>
      <c r="G489" s="384"/>
      <c r="H489" s="384"/>
      <c r="I489" s="384"/>
      <c r="J489" s="384"/>
      <c r="K489" s="472" t="s">
        <v>1</v>
      </c>
      <c r="L489" s="497" t="s">
        <v>172</v>
      </c>
      <c r="M489" s="498" t="s">
        <v>1</v>
      </c>
      <c r="N489" s="498" t="s">
        <v>171</v>
      </c>
      <c r="O489" s="498" t="s">
        <v>173</v>
      </c>
      <c r="P489" s="499" t="s">
        <v>170</v>
      </c>
      <c r="Q489" s="736" t="s">
        <v>215</v>
      </c>
      <c r="R489" s="808"/>
      <c r="S489" s="503" t="s">
        <v>214</v>
      </c>
      <c r="AD489" s="529"/>
    </row>
    <row r="490" spans="1:30" x14ac:dyDescent="0.25">
      <c r="A490" s="390"/>
      <c r="B490" s="387"/>
      <c r="C490" s="387"/>
      <c r="D490" s="387"/>
      <c r="E490" s="435" t="s">
        <v>159</v>
      </c>
      <c r="F490" s="434" t="s">
        <v>123</v>
      </c>
      <c r="G490" s="437"/>
      <c r="H490" s="438"/>
      <c r="I490" s="439"/>
      <c r="J490" s="460"/>
      <c r="K490" s="466" t="s">
        <v>2</v>
      </c>
      <c r="L490" s="490">
        <v>2</v>
      </c>
      <c r="M490" s="491">
        <v>1</v>
      </c>
      <c r="N490" s="492">
        <f>+L490*M490</f>
        <v>2</v>
      </c>
      <c r="O490" s="492">
        <v>1</v>
      </c>
      <c r="P490" s="493">
        <f>+L490*O490</f>
        <v>2</v>
      </c>
      <c r="Q490" s="387"/>
      <c r="R490" s="389"/>
      <c r="S490" s="784" t="str">
        <f>+IF(R494="INACEPTABLE","PENALIZACIÓN","ACEPTABLE")</f>
        <v>PENALIZACIÓN</v>
      </c>
    </row>
    <row r="491" spans="1:30" x14ac:dyDescent="0.25">
      <c r="A491" s="390"/>
      <c r="B491" s="387"/>
      <c r="C491" s="387"/>
      <c r="D491" s="387"/>
      <c r="E491" s="436" t="s">
        <v>160</v>
      </c>
      <c r="F491" s="719" t="s">
        <v>121</v>
      </c>
      <c r="G491" s="720"/>
      <c r="H491" s="720"/>
      <c r="I491" s="721"/>
      <c r="J491" s="461"/>
      <c r="K491" s="466" t="s">
        <v>2</v>
      </c>
      <c r="L491" s="473">
        <v>5</v>
      </c>
      <c r="M491" s="433">
        <v>0</v>
      </c>
      <c r="N491" s="409">
        <f t="shared" ref="N491:N493" si="37">+L491*M491</f>
        <v>0</v>
      </c>
      <c r="O491" s="409">
        <v>1</v>
      </c>
      <c r="P491" s="466">
        <f t="shared" ref="P491:P493" si="38">+L491*O491</f>
        <v>5</v>
      </c>
      <c r="Q491" s="467"/>
      <c r="R491" s="480"/>
      <c r="S491" s="785"/>
    </row>
    <row r="492" spans="1:30" x14ac:dyDescent="0.25">
      <c r="A492" s="390"/>
      <c r="B492" s="387"/>
      <c r="C492" s="387"/>
      <c r="D492" s="387"/>
      <c r="E492" s="435" t="s">
        <v>161</v>
      </c>
      <c r="F492" s="434" t="s">
        <v>313</v>
      </c>
      <c r="G492" s="437"/>
      <c r="H492" s="438"/>
      <c r="I492" s="439"/>
      <c r="J492" s="460"/>
      <c r="K492" s="466" t="s">
        <v>2</v>
      </c>
      <c r="L492" s="473">
        <v>3</v>
      </c>
      <c r="M492" s="433">
        <v>1</v>
      </c>
      <c r="N492" s="409">
        <f t="shared" si="37"/>
        <v>3</v>
      </c>
      <c r="O492" s="409">
        <v>1</v>
      </c>
      <c r="P492" s="466">
        <f t="shared" si="38"/>
        <v>3</v>
      </c>
      <c r="Q492" s="467"/>
      <c r="R492" s="480"/>
      <c r="S492" s="785"/>
    </row>
    <row r="493" spans="1:30" x14ac:dyDescent="0.25">
      <c r="A493" s="390"/>
      <c r="B493" s="387"/>
      <c r="C493" s="387"/>
      <c r="D493" s="387"/>
      <c r="E493" s="436" t="s">
        <v>314</v>
      </c>
      <c r="F493" s="719" t="s">
        <v>124</v>
      </c>
      <c r="G493" s="720"/>
      <c r="H493" s="720"/>
      <c r="I493" s="721"/>
      <c r="J493" s="461"/>
      <c r="K493" s="466" t="s">
        <v>2</v>
      </c>
      <c r="L493" s="473">
        <v>3</v>
      </c>
      <c r="M493" s="433">
        <v>1</v>
      </c>
      <c r="N493" s="409">
        <f t="shared" si="37"/>
        <v>3</v>
      </c>
      <c r="O493" s="409">
        <v>1</v>
      </c>
      <c r="P493" s="466">
        <f t="shared" si="38"/>
        <v>3</v>
      </c>
      <c r="Q493" s="722" t="s">
        <v>215</v>
      </c>
      <c r="R493" s="723"/>
      <c r="S493" s="785"/>
    </row>
    <row r="494" spans="1:30" ht="15.75" thickBot="1" x14ac:dyDescent="0.3">
      <c r="A494" s="391"/>
      <c r="B494" s="392"/>
      <c r="C494" s="392"/>
      <c r="D494" s="392"/>
      <c r="E494" s="392"/>
      <c r="F494" s="392"/>
      <c r="G494" s="392"/>
      <c r="H494" s="392"/>
      <c r="I494" s="392"/>
      <c r="J494" s="392"/>
      <c r="K494" s="392"/>
      <c r="L494" s="392"/>
      <c r="M494" s="474" t="s">
        <v>174</v>
      </c>
      <c r="N494" s="475">
        <f>SUM(N490:N493)</f>
        <v>8</v>
      </c>
      <c r="O494" s="474" t="s">
        <v>175</v>
      </c>
      <c r="P494" s="476">
        <f>SUM(P490:P493)</f>
        <v>13</v>
      </c>
      <c r="Q494" s="508">
        <f>+N494/P494*10</f>
        <v>6.1538461538461542</v>
      </c>
      <c r="R494" s="509" t="str">
        <f>+IF(Q494&lt;7,"INACEPTABLE","ACEPTABLE")</f>
        <v>INACEPTABLE</v>
      </c>
      <c r="S494" s="786"/>
    </row>
    <row r="495" spans="1:30" ht="15.75" thickBot="1" x14ac:dyDescent="0.3"/>
    <row r="496" spans="1:30" ht="15.75" thickBot="1" x14ac:dyDescent="0.3">
      <c r="L496" s="727" t="s">
        <v>179</v>
      </c>
      <c r="M496" s="728"/>
      <c r="N496" s="728"/>
      <c r="O496" s="503" t="s">
        <v>180</v>
      </c>
      <c r="P496" s="503" t="s">
        <v>181</v>
      </c>
      <c r="Q496" s="503" t="s">
        <v>212</v>
      </c>
      <c r="R496" s="503" t="s">
        <v>215</v>
      </c>
    </row>
    <row r="497" spans="1:19" x14ac:dyDescent="0.25">
      <c r="L497" s="375" t="s">
        <v>427</v>
      </c>
      <c r="M497" s="370">
        <v>7</v>
      </c>
      <c r="N497" s="492" t="str">
        <f>+IF(AND(M497&lt;7,M497&gt;0),"INACEPTABLE",IF(M497=0,"No Valor","ACEPTABLE"))</f>
        <v>ACEPTABLE</v>
      </c>
      <c r="O497" s="729">
        <f>(COUNTIF(N497:N501,"INACEPTABLE"))</f>
        <v>0</v>
      </c>
      <c r="P497" s="729" t="str">
        <f>+IF(O497=1,"PENALIZACIÓN 1",IF(O497&gt;1,"PENALIZACIÓN 1 + 2","ACEPTABLE"))</f>
        <v>ACEPTABLE</v>
      </c>
      <c r="Q497" s="724">
        <f>+IF(AND(M497&gt;0,M498&gt;0,M499&gt;0,M500&gt;0,M501&gt;0),5,IF(AND(M497&gt;0,M498&gt;0,M499&gt;0,M500&gt;0,M501=0),4,IF(AND(M497&gt;0,M498&gt;0,M499&gt;0,M500=0,M501=0),3,IF(AND(M497&gt;0,M498&gt;0,M499=0,M500=0,M501=0),2,IF(AND(M497&gt;0,M498=0,M499=0,M500=0,M501=0),1,0)))))</f>
        <v>4</v>
      </c>
      <c r="R497" s="732">
        <f>IF(AND(O497=0,Q497&gt;0),(SUM(M497:M501)/Q497),0)</f>
        <v>7.6428571428571423</v>
      </c>
    </row>
    <row r="498" spans="1:19" x14ac:dyDescent="0.25">
      <c r="L498" s="376" t="s">
        <v>428</v>
      </c>
      <c r="M498" s="371">
        <v>8</v>
      </c>
      <c r="N498" s="492" t="str">
        <f>+IF(AND(M498&lt;7,M498&gt;0),"INACEPTABLE",IF(M498=0,"No Valor","ACEPTABLE"))</f>
        <v>ACEPTABLE</v>
      </c>
      <c r="O498" s="730"/>
      <c r="P498" s="730"/>
      <c r="Q498" s="725"/>
      <c r="R498" s="733"/>
    </row>
    <row r="499" spans="1:19" x14ac:dyDescent="0.25">
      <c r="L499" s="377" t="s">
        <v>429</v>
      </c>
      <c r="M499" s="371">
        <f>$Q$443</f>
        <v>8.5714285714285712</v>
      </c>
      <c r="N499" s="492" t="str">
        <f>+IF(AND(M499&lt;7,M499&gt;0),"INACEPTABLE",IF(M499=0,"No Valor","ACEPTABLE"))</f>
        <v>ACEPTABLE</v>
      </c>
      <c r="O499" s="730"/>
      <c r="P499" s="730"/>
      <c r="Q499" s="725"/>
      <c r="R499" s="733"/>
    </row>
    <row r="500" spans="1:19" x14ac:dyDescent="0.25">
      <c r="L500" s="376" t="s">
        <v>430</v>
      </c>
      <c r="M500" s="371">
        <v>7</v>
      </c>
      <c r="N500" s="492" t="str">
        <f>+IF(AND(M500&lt;7,M500&gt;0),"INACEPTABLE",IF(M500=0,"No Valor","ACEPTABLE"))</f>
        <v>ACEPTABLE</v>
      </c>
      <c r="O500" s="730"/>
      <c r="P500" s="730"/>
      <c r="Q500" s="725"/>
      <c r="R500" s="733"/>
    </row>
    <row r="501" spans="1:19" ht="15.75" thickBot="1" x14ac:dyDescent="0.3">
      <c r="L501" s="378" t="s">
        <v>431</v>
      </c>
      <c r="M501" s="372"/>
      <c r="N501" s="705" t="str">
        <f>+IF(AND(M501&lt;7,M501&gt;0),"INACEPTABLE",IF(M501=0,"No Valor","ACEPTABLE"))</f>
        <v>No Valor</v>
      </c>
      <c r="O501" s="731"/>
      <c r="P501" s="731"/>
      <c r="Q501" s="726"/>
      <c r="R501" s="734"/>
    </row>
    <row r="502" spans="1:19" x14ac:dyDescent="0.25">
      <c r="M502" s="379" t="s">
        <v>426</v>
      </c>
    </row>
    <row r="503" spans="1:19" ht="15.75" thickBot="1" x14ac:dyDescent="0.3"/>
    <row r="504" spans="1:19" ht="15.75" thickBot="1" x14ac:dyDescent="0.3">
      <c r="A504" s="548" t="s">
        <v>218</v>
      </c>
      <c r="B504" s="384"/>
      <c r="C504" s="384"/>
      <c r="D504" s="384"/>
      <c r="E504" s="384"/>
      <c r="F504" s="384"/>
      <c r="G504" s="384"/>
      <c r="H504" s="384"/>
      <c r="I504" s="384"/>
      <c r="J504" s="384"/>
      <c r="K504" s="549" t="s">
        <v>1</v>
      </c>
      <c r="L504" s="534" t="s">
        <v>172</v>
      </c>
      <c r="M504" s="534" t="s">
        <v>1</v>
      </c>
      <c r="N504" s="534" t="s">
        <v>171</v>
      </c>
      <c r="O504" s="534" t="s">
        <v>173</v>
      </c>
      <c r="P504" s="374" t="s">
        <v>170</v>
      </c>
      <c r="Q504" s="736" t="s">
        <v>217</v>
      </c>
      <c r="R504" s="737"/>
      <c r="S504" s="503" t="s">
        <v>214</v>
      </c>
    </row>
    <row r="505" spans="1:19" x14ac:dyDescent="0.25">
      <c r="A505" s="390"/>
      <c r="B505" s="387"/>
      <c r="C505" s="387"/>
      <c r="D505" s="387"/>
      <c r="E505" s="665" t="s">
        <v>328</v>
      </c>
      <c r="F505" s="546" t="s">
        <v>216</v>
      </c>
      <c r="G505" s="547"/>
      <c r="H505" s="547"/>
      <c r="I505" s="547"/>
      <c r="J505" s="460"/>
      <c r="K505" s="550" t="s">
        <v>2</v>
      </c>
      <c r="L505" s="544">
        <v>5</v>
      </c>
      <c r="M505" s="491">
        <v>1</v>
      </c>
      <c r="N505" s="492">
        <f>+L505*M505</f>
        <v>5</v>
      </c>
      <c r="O505" s="492">
        <v>1</v>
      </c>
      <c r="P505" s="623">
        <f>+L505*O505</f>
        <v>5</v>
      </c>
      <c r="Q505" s="467"/>
      <c r="R505" s="480"/>
      <c r="S505" s="784" t="str">
        <f>+IF(R508="INACEPTABLE","PENALIZACIÓN","ACEPTABLE")</f>
        <v>ACEPTABLE</v>
      </c>
    </row>
    <row r="506" spans="1:19" x14ac:dyDescent="0.25">
      <c r="A506" s="398"/>
      <c r="B506" s="387"/>
      <c r="C506" s="387"/>
      <c r="D506" s="387"/>
      <c r="E506" s="666" t="s">
        <v>329</v>
      </c>
      <c r="F506" s="774" t="s">
        <v>0</v>
      </c>
      <c r="G506" s="774"/>
      <c r="H506" s="774"/>
      <c r="I506" s="774"/>
      <c r="J506" s="461"/>
      <c r="K506" s="550" t="s">
        <v>2</v>
      </c>
      <c r="L506" s="545">
        <v>3</v>
      </c>
      <c r="M506" s="433">
        <v>0</v>
      </c>
      <c r="N506" s="409">
        <f t="shared" ref="N506:N507" si="39">+L506*M506</f>
        <v>0</v>
      </c>
      <c r="O506" s="409">
        <v>1</v>
      </c>
      <c r="P506" s="479">
        <f t="shared" ref="P506:P507" si="40">+L506*O506</f>
        <v>3</v>
      </c>
      <c r="Q506" s="467"/>
      <c r="R506" s="480"/>
      <c r="S506" s="785"/>
    </row>
    <row r="507" spans="1:19" x14ac:dyDescent="0.25">
      <c r="A507" s="390"/>
      <c r="B507" s="387"/>
      <c r="C507" s="387"/>
      <c r="D507" s="387"/>
      <c r="E507" s="665" t="s">
        <v>330</v>
      </c>
      <c r="F507" s="546" t="s">
        <v>320</v>
      </c>
      <c r="G507" s="547"/>
      <c r="H507" s="547"/>
      <c r="I507" s="547"/>
      <c r="J507" s="460"/>
      <c r="K507" s="550" t="s">
        <v>2</v>
      </c>
      <c r="L507" s="545">
        <v>4</v>
      </c>
      <c r="M507" s="433">
        <v>1</v>
      </c>
      <c r="N507" s="409">
        <f t="shared" si="39"/>
        <v>4</v>
      </c>
      <c r="O507" s="409">
        <v>1</v>
      </c>
      <c r="P507" s="479">
        <f t="shared" si="40"/>
        <v>4</v>
      </c>
      <c r="Q507" s="722" t="s">
        <v>217</v>
      </c>
      <c r="R507" s="723"/>
      <c r="S507" s="785"/>
    </row>
    <row r="508" spans="1:19" ht="15.75" thickBot="1" x14ac:dyDescent="0.3">
      <c r="A508" s="391"/>
      <c r="B508" s="392"/>
      <c r="C508" s="392"/>
      <c r="D508" s="392"/>
      <c r="E508" s="392"/>
      <c r="F508" s="392"/>
      <c r="G508" s="392"/>
      <c r="H508" s="392"/>
      <c r="I508" s="392"/>
      <c r="J508" s="392"/>
      <c r="K508" s="393"/>
      <c r="L508" s="392"/>
      <c r="M508" s="538" t="s">
        <v>174</v>
      </c>
      <c r="N508" s="539">
        <f>SUM(N505:N507)</f>
        <v>9</v>
      </c>
      <c r="O508" s="538" t="s">
        <v>175</v>
      </c>
      <c r="P508" s="539">
        <f>SUM(P505:P507)</f>
        <v>12</v>
      </c>
      <c r="Q508" s="508">
        <f>+N508/P508*10</f>
        <v>7.5</v>
      </c>
      <c r="R508" s="509" t="str">
        <f>+IF(Q508&lt;7,"INACEPTABLE","ACEPTABLE")</f>
        <v>ACEPTABLE</v>
      </c>
      <c r="S508" s="786"/>
    </row>
    <row r="509" spans="1:19" ht="15.75" thickBot="1" x14ac:dyDescent="0.3">
      <c r="L509" s="387"/>
      <c r="M509" s="533"/>
      <c r="N509" s="452"/>
      <c r="O509" s="533"/>
      <c r="P509" s="452"/>
      <c r="Q509" s="373"/>
      <c r="R509" s="452"/>
      <c r="S509" s="716"/>
    </row>
    <row r="510" spans="1:19" ht="15.75" thickBot="1" x14ac:dyDescent="0.3">
      <c r="L510" s="727" t="s">
        <v>179</v>
      </c>
      <c r="M510" s="728"/>
      <c r="N510" s="728"/>
      <c r="O510" s="503" t="s">
        <v>180</v>
      </c>
      <c r="P510" s="503" t="s">
        <v>181</v>
      </c>
      <c r="Q510" s="503" t="s">
        <v>212</v>
      </c>
      <c r="R510" s="503" t="s">
        <v>217</v>
      </c>
      <c r="S510" s="716"/>
    </row>
    <row r="511" spans="1:19" x14ac:dyDescent="0.25">
      <c r="L511" s="375" t="s">
        <v>328</v>
      </c>
      <c r="M511" s="370">
        <v>7</v>
      </c>
      <c r="N511" s="492" t="str">
        <f>+IF(AND(M511&lt;7,M511&gt;0),"INACEPTABLE",IF(M511=0,"No Valor","ACEPTABLE"))</f>
        <v>ACEPTABLE</v>
      </c>
      <c r="O511" s="729">
        <f>(COUNTIF(N511:N515,"INACEPTABLE"))</f>
        <v>0</v>
      </c>
      <c r="P511" s="729" t="str">
        <f>+IF(O511=1,"PENALIZACIÓN 1",IF(O511&gt;1,"PENALIZACIÓN 1 + 2","ACEPTABLE"))</f>
        <v>ACEPTABLE</v>
      </c>
      <c r="Q511" s="724">
        <f>+IF(AND(M511&gt;0,M512&gt;0,M513&gt;0,M514&gt;0,M515&gt;0),5,IF(AND(M511&gt;0,M512&gt;0,M513&gt;0,M514&gt;0,M515=0),4,IF(AND(M511&gt;0,M512&gt;0,M513&gt;0,M514=0,M515=0),3,IF(AND(M511&gt;0,M512&gt;0,M513=0,M514=0,M515=0),2,IF(AND(M511&gt;0,M512=0,M513=0,M514=0,M515=0),1,0)))))</f>
        <v>4</v>
      </c>
      <c r="R511" s="732">
        <f>IF(AND(O511=0,Q511&gt;0),(SUM(M511:M515)/Q511),0)</f>
        <v>7.6428571428571423</v>
      </c>
      <c r="S511" s="716"/>
    </row>
    <row r="512" spans="1:19" x14ac:dyDescent="0.25">
      <c r="L512" s="376" t="s">
        <v>329</v>
      </c>
      <c r="M512" s="371">
        <v>8</v>
      </c>
      <c r="N512" s="492" t="str">
        <f>+IF(AND(M512&lt;7,M512&gt;0),"INACEPTABLE",IF(M512=0,"No Valor","ACEPTABLE"))</f>
        <v>ACEPTABLE</v>
      </c>
      <c r="O512" s="730"/>
      <c r="P512" s="730"/>
      <c r="Q512" s="725"/>
      <c r="R512" s="733"/>
      <c r="S512" s="716"/>
    </row>
    <row r="513" spans="1:45" x14ac:dyDescent="0.25">
      <c r="L513" s="377" t="s">
        <v>330</v>
      </c>
      <c r="M513" s="371">
        <f>$Q$443</f>
        <v>8.5714285714285712</v>
      </c>
      <c r="N513" s="492" t="str">
        <f>+IF(AND(M513&lt;7,M513&gt;0),"INACEPTABLE",IF(M513=0,"No Valor","ACEPTABLE"))</f>
        <v>ACEPTABLE</v>
      </c>
      <c r="O513" s="730"/>
      <c r="P513" s="730"/>
      <c r="Q513" s="725"/>
      <c r="R513" s="733"/>
      <c r="S513" s="716"/>
    </row>
    <row r="514" spans="1:45" x14ac:dyDescent="0.25">
      <c r="L514" s="376" t="s">
        <v>432</v>
      </c>
      <c r="M514" s="371">
        <v>7</v>
      </c>
      <c r="N514" s="492" t="str">
        <f>+IF(AND(M514&lt;7,M514&gt;0),"INACEPTABLE",IF(M514=0,"No Valor","ACEPTABLE"))</f>
        <v>ACEPTABLE</v>
      </c>
      <c r="O514" s="730"/>
      <c r="P514" s="730"/>
      <c r="Q514" s="725"/>
      <c r="R514" s="733"/>
      <c r="S514" s="716"/>
    </row>
    <row r="515" spans="1:45" ht="15.75" thickBot="1" x14ac:dyDescent="0.3">
      <c r="L515" s="378" t="s">
        <v>433</v>
      </c>
      <c r="M515" s="372"/>
      <c r="N515" s="705" t="str">
        <f>+IF(AND(M515&lt;7,M515&gt;0),"INACEPTABLE",IF(M515=0,"No Valor","ACEPTABLE"))</f>
        <v>No Valor</v>
      </c>
      <c r="O515" s="731"/>
      <c r="P515" s="731"/>
      <c r="Q515" s="726"/>
      <c r="R515" s="734"/>
      <c r="S515" s="716"/>
    </row>
    <row r="516" spans="1:45" x14ac:dyDescent="0.25">
      <c r="M516" s="379" t="s">
        <v>426</v>
      </c>
      <c r="S516" s="716"/>
    </row>
    <row r="517" spans="1:45" ht="15.75" thickBot="1" x14ac:dyDescent="0.3">
      <c r="S517" s="716"/>
    </row>
    <row r="518" spans="1:45" ht="15.75" thickBot="1" x14ac:dyDescent="0.3">
      <c r="A518" s="395" t="s">
        <v>221</v>
      </c>
      <c r="B518" s="384"/>
      <c r="C518" s="384"/>
      <c r="D518" s="384"/>
      <c r="E518" s="384"/>
      <c r="F518" s="384"/>
      <c r="G518" s="384"/>
      <c r="H518" s="384"/>
      <c r="I518" s="384"/>
      <c r="J518" s="385"/>
      <c r="K518" s="655" t="s">
        <v>1</v>
      </c>
      <c r="L518" s="600" t="s">
        <v>172</v>
      </c>
      <c r="M518" s="600" t="s">
        <v>1</v>
      </c>
      <c r="N518" s="600" t="s">
        <v>171</v>
      </c>
      <c r="O518" s="600" t="s">
        <v>173</v>
      </c>
      <c r="P518" s="648" t="s">
        <v>170</v>
      </c>
      <c r="Q518" s="877" t="s">
        <v>220</v>
      </c>
      <c r="R518" s="878"/>
      <c r="S518" s="656" t="s">
        <v>214</v>
      </c>
      <c r="AA518" s="424"/>
      <c r="AB518" s="424"/>
      <c r="AC518" s="424"/>
      <c r="AD518" s="424"/>
      <c r="AE518" s="424"/>
      <c r="AF518" s="424"/>
      <c r="AG518" s="424"/>
      <c r="AH518" s="424"/>
      <c r="AI518" s="424"/>
      <c r="AJ518" s="424"/>
      <c r="AK518" s="424"/>
      <c r="AL518" s="424"/>
      <c r="AM518" s="424"/>
      <c r="AN518" s="424"/>
      <c r="AO518" s="424"/>
      <c r="AP518" s="424"/>
      <c r="AQ518" s="424"/>
      <c r="AR518" s="424"/>
      <c r="AS518" s="424"/>
    </row>
    <row r="519" spans="1:45" x14ac:dyDescent="0.25">
      <c r="A519" s="390"/>
      <c r="B519" s="387"/>
      <c r="C519" s="387"/>
      <c r="D519" s="387"/>
      <c r="E519" s="931" t="s">
        <v>327</v>
      </c>
      <c r="F519" s="929" t="s">
        <v>322</v>
      </c>
      <c r="G519" s="929"/>
      <c r="H519" s="929"/>
      <c r="I519" s="929"/>
      <c r="J519" s="930"/>
      <c r="K519" s="654" t="s">
        <v>2</v>
      </c>
      <c r="L519" s="570">
        <v>5</v>
      </c>
      <c r="M519" s="459">
        <v>1</v>
      </c>
      <c r="N519" s="458">
        <f>+L519*M519</f>
        <v>5</v>
      </c>
      <c r="O519" s="458">
        <v>1</v>
      </c>
      <c r="P519" s="571">
        <f>+L519*O519</f>
        <v>5</v>
      </c>
      <c r="Q519" s="387"/>
      <c r="R519" s="387"/>
      <c r="S519" s="791" t="str">
        <f>+IF(R528="INACEPTABLE","PENALIZACIÓN","ACEPTABLE")</f>
        <v>PENALIZACIÓN</v>
      </c>
      <c r="AA519" s="424"/>
      <c r="AB519" s="424"/>
      <c r="AC519" s="424"/>
      <c r="AD519" s="529"/>
      <c r="AE519" s="424"/>
      <c r="AF519" s="424"/>
      <c r="AG519" s="424"/>
      <c r="AH519" s="424"/>
      <c r="AI519" s="424"/>
      <c r="AJ519" s="424"/>
      <c r="AK519" s="424"/>
      <c r="AL519" s="424"/>
      <c r="AM519" s="424"/>
      <c r="AN519" s="424"/>
      <c r="AO519" s="424"/>
      <c r="AP519" s="424"/>
      <c r="AQ519" s="424"/>
      <c r="AR519" s="424"/>
      <c r="AS519" s="424"/>
    </row>
    <row r="520" spans="1:45" ht="36" customHeight="1" x14ac:dyDescent="0.25">
      <c r="A520" s="397"/>
      <c r="B520" s="387"/>
      <c r="C520" s="387"/>
      <c r="D520" s="387"/>
      <c r="E520" s="932" t="s">
        <v>331</v>
      </c>
      <c r="F520" s="925" t="s">
        <v>311</v>
      </c>
      <c r="G520" s="925"/>
      <c r="H520" s="925"/>
      <c r="I520" s="925"/>
      <c r="J520" s="926"/>
      <c r="K520" s="569" t="s">
        <v>2</v>
      </c>
      <c r="L520" s="572">
        <v>5</v>
      </c>
      <c r="M520" s="457">
        <v>0</v>
      </c>
      <c r="N520" s="456">
        <f t="shared" ref="N520:N521" si="41">+L520*M520</f>
        <v>0</v>
      </c>
      <c r="O520" s="456">
        <v>1</v>
      </c>
      <c r="P520" s="573">
        <f t="shared" ref="P520:P521" si="42">+L520*O520</f>
        <v>5</v>
      </c>
      <c r="Q520" s="387"/>
      <c r="R520" s="387"/>
      <c r="S520" s="791"/>
      <c r="AA520" s="424"/>
      <c r="AB520" s="424"/>
      <c r="AC520" s="424"/>
      <c r="AD520" s="424"/>
      <c r="AE520" s="424"/>
      <c r="AF520" s="424"/>
      <c r="AG520" s="424"/>
      <c r="AH520" s="424"/>
      <c r="AI520" s="424"/>
      <c r="AJ520" s="424"/>
      <c r="AK520" s="424"/>
      <c r="AL520" s="424"/>
      <c r="AM520" s="424"/>
      <c r="AN520" s="424"/>
      <c r="AO520" s="424"/>
      <c r="AP520" s="424"/>
      <c r="AQ520" s="424"/>
      <c r="AR520" s="424"/>
      <c r="AS520" s="424"/>
    </row>
    <row r="521" spans="1:45" ht="15" customHeight="1" x14ac:dyDescent="0.25">
      <c r="A521" s="390"/>
      <c r="B521" s="387"/>
      <c r="C521" s="387"/>
      <c r="D521" s="387"/>
      <c r="E521" s="931" t="s">
        <v>332</v>
      </c>
      <c r="F521" s="929" t="s">
        <v>317</v>
      </c>
      <c r="G521" s="929"/>
      <c r="H521" s="929"/>
      <c r="I521" s="929"/>
      <c r="J521" s="930"/>
      <c r="K521" s="569" t="s">
        <v>2</v>
      </c>
      <c r="L521" s="572">
        <v>4</v>
      </c>
      <c r="M521" s="457">
        <v>1</v>
      </c>
      <c r="N521" s="456">
        <f t="shared" si="41"/>
        <v>4</v>
      </c>
      <c r="O521" s="456">
        <v>1</v>
      </c>
      <c r="P521" s="573">
        <f t="shared" si="42"/>
        <v>4</v>
      </c>
      <c r="Q521" s="387"/>
      <c r="R521" s="387"/>
      <c r="S521" s="791"/>
      <c r="AA521" s="424"/>
      <c r="AB521" s="424"/>
      <c r="AC521" s="424"/>
      <c r="AD521" s="424"/>
      <c r="AE521" s="424"/>
      <c r="AF521" s="424"/>
      <c r="AG521" s="424"/>
      <c r="AH521" s="424"/>
      <c r="AI521" s="424"/>
      <c r="AJ521" s="424"/>
      <c r="AK521" s="424"/>
      <c r="AL521" s="424"/>
      <c r="AM521" s="424"/>
      <c r="AN521" s="424"/>
      <c r="AO521" s="424"/>
      <c r="AP521" s="424"/>
      <c r="AQ521" s="424"/>
      <c r="AR521" s="424"/>
      <c r="AS521" s="424"/>
    </row>
    <row r="522" spans="1:45" ht="15" customHeight="1" x14ac:dyDescent="0.25">
      <c r="A522" s="390"/>
      <c r="B522" s="387"/>
      <c r="C522" s="387"/>
      <c r="D522" s="387"/>
      <c r="E522" s="932" t="s">
        <v>333</v>
      </c>
      <c r="F522" s="925" t="s">
        <v>321</v>
      </c>
      <c r="G522" s="925"/>
      <c r="H522" s="925"/>
      <c r="I522" s="925"/>
      <c r="J522" s="926"/>
      <c r="K522" s="569" t="s">
        <v>2</v>
      </c>
      <c r="L522" s="570">
        <v>5</v>
      </c>
      <c r="M522" s="459">
        <v>1</v>
      </c>
      <c r="N522" s="458">
        <f>+L522*M522</f>
        <v>5</v>
      </c>
      <c r="O522" s="458">
        <v>1</v>
      </c>
      <c r="P522" s="571">
        <f>+L522*O522</f>
        <v>5</v>
      </c>
      <c r="Q522" s="399"/>
      <c r="R522" s="387"/>
      <c r="S522" s="791"/>
      <c r="AA522" s="424"/>
      <c r="AB522" s="424"/>
      <c r="AC522" s="424"/>
      <c r="AD522" s="424"/>
      <c r="AE522" s="424"/>
      <c r="AF522" s="424"/>
      <c r="AG522" s="424"/>
      <c r="AH522" s="424"/>
      <c r="AI522" s="424"/>
      <c r="AJ522" s="424"/>
      <c r="AK522" s="424"/>
      <c r="AL522" s="424"/>
      <c r="AM522" s="424"/>
      <c r="AN522" s="424"/>
      <c r="AO522" s="424"/>
      <c r="AP522" s="424"/>
      <c r="AQ522" s="424"/>
      <c r="AR522" s="424"/>
      <c r="AS522" s="424"/>
    </row>
    <row r="523" spans="1:45" ht="15" customHeight="1" x14ac:dyDescent="0.25">
      <c r="A523" s="390"/>
      <c r="B523" s="387"/>
      <c r="C523" s="387"/>
      <c r="D523" s="387"/>
      <c r="E523" s="931" t="s">
        <v>334</v>
      </c>
      <c r="F523" s="929" t="s">
        <v>318</v>
      </c>
      <c r="G523" s="929"/>
      <c r="H523" s="929"/>
      <c r="I523" s="929"/>
      <c r="J523" s="930"/>
      <c r="K523" s="569" t="s">
        <v>2</v>
      </c>
      <c r="L523" s="572">
        <v>3</v>
      </c>
      <c r="M523" s="457">
        <v>0</v>
      </c>
      <c r="N523" s="456">
        <f t="shared" ref="N523:N524" si="43">+L523*M523</f>
        <v>0</v>
      </c>
      <c r="O523" s="456">
        <v>1</v>
      </c>
      <c r="P523" s="573">
        <f t="shared" ref="P523:P524" si="44">+L523*O523</f>
        <v>3</v>
      </c>
      <c r="Q523" s="399"/>
      <c r="R523" s="387"/>
      <c r="S523" s="791"/>
      <c r="AA523" s="424"/>
      <c r="AB523" s="424"/>
      <c r="AC523" s="424"/>
      <c r="AD523" s="424"/>
      <c r="AE523" s="424"/>
      <c r="AF523" s="424"/>
      <c r="AG523" s="424"/>
      <c r="AH523" s="424"/>
      <c r="AI523" s="424"/>
      <c r="AJ523" s="424"/>
      <c r="AK523" s="424"/>
      <c r="AL523" s="424"/>
      <c r="AM523" s="424"/>
      <c r="AN523" s="424"/>
      <c r="AO523" s="424"/>
      <c r="AP523" s="424"/>
      <c r="AQ523" s="424"/>
      <c r="AR523" s="424"/>
      <c r="AS523" s="424"/>
    </row>
    <row r="524" spans="1:45" ht="25.5" customHeight="1" x14ac:dyDescent="0.25">
      <c r="A524" s="390"/>
      <c r="B524" s="387"/>
      <c r="C524" s="387"/>
      <c r="D524" s="387"/>
      <c r="E524" s="932" t="s">
        <v>335</v>
      </c>
      <c r="F524" s="925" t="s">
        <v>319</v>
      </c>
      <c r="G524" s="925"/>
      <c r="H524" s="925"/>
      <c r="I524" s="925"/>
      <c r="J524" s="926"/>
      <c r="K524" s="569" t="s">
        <v>2</v>
      </c>
      <c r="L524" s="572">
        <v>4</v>
      </c>
      <c r="M524" s="457">
        <v>1</v>
      </c>
      <c r="N524" s="456">
        <f t="shared" si="43"/>
        <v>4</v>
      </c>
      <c r="O524" s="456">
        <v>1</v>
      </c>
      <c r="P524" s="573">
        <f t="shared" si="44"/>
        <v>4</v>
      </c>
      <c r="Q524" s="399"/>
      <c r="R524" s="387"/>
      <c r="S524" s="791"/>
      <c r="AA524" s="424"/>
      <c r="AB524" s="424"/>
      <c r="AC524" s="424"/>
      <c r="AD524" s="424"/>
      <c r="AE524" s="424"/>
      <c r="AF524" s="424"/>
      <c r="AG524" s="424"/>
      <c r="AH524" s="424"/>
      <c r="AI524" s="424"/>
      <c r="AJ524" s="424"/>
      <c r="AK524" s="424"/>
      <c r="AL524" s="424"/>
      <c r="AM524" s="424"/>
      <c r="AN524" s="424"/>
      <c r="AO524" s="424"/>
      <c r="AP524" s="424"/>
      <c r="AQ524" s="424"/>
      <c r="AR524" s="424"/>
      <c r="AS524" s="424"/>
    </row>
    <row r="525" spans="1:45" ht="26.25" customHeight="1" x14ac:dyDescent="0.25">
      <c r="A525" s="390"/>
      <c r="B525" s="387"/>
      <c r="C525" s="387"/>
      <c r="D525" s="387"/>
      <c r="E525" s="931" t="s">
        <v>336</v>
      </c>
      <c r="F525" s="929" t="s">
        <v>323</v>
      </c>
      <c r="G525" s="929"/>
      <c r="H525" s="929"/>
      <c r="I525" s="929"/>
      <c r="J525" s="930"/>
      <c r="K525" s="569" t="s">
        <v>2</v>
      </c>
      <c r="L525" s="570">
        <v>3</v>
      </c>
      <c r="M525" s="459">
        <v>1</v>
      </c>
      <c r="N525" s="458">
        <f>+L525*M525</f>
        <v>3</v>
      </c>
      <c r="O525" s="458">
        <v>1</v>
      </c>
      <c r="P525" s="571">
        <f>+L525*O525</f>
        <v>3</v>
      </c>
      <c r="Q525" s="399"/>
      <c r="R525" s="387"/>
      <c r="S525" s="791"/>
      <c r="AA525" s="424"/>
      <c r="AB525" s="424"/>
      <c r="AC525" s="424"/>
      <c r="AD525" s="424"/>
      <c r="AE525" s="424"/>
      <c r="AF525" s="424"/>
      <c r="AG525" s="424"/>
      <c r="AH525" s="424"/>
      <c r="AI525" s="424"/>
      <c r="AJ525" s="424"/>
      <c r="AK525" s="424"/>
      <c r="AL525" s="424"/>
      <c r="AM525" s="424"/>
      <c r="AN525" s="424"/>
      <c r="AO525" s="424"/>
      <c r="AP525" s="424"/>
      <c r="AQ525" s="424"/>
      <c r="AR525" s="424"/>
      <c r="AS525" s="424"/>
    </row>
    <row r="526" spans="1:45" ht="33.75" customHeight="1" x14ac:dyDescent="0.25">
      <c r="A526" s="390"/>
      <c r="B526" s="387"/>
      <c r="C526" s="387"/>
      <c r="D526" s="387"/>
      <c r="E526" s="932" t="s">
        <v>337</v>
      </c>
      <c r="F526" s="925" t="s">
        <v>312</v>
      </c>
      <c r="G526" s="925"/>
      <c r="H526" s="925"/>
      <c r="I526" s="925"/>
      <c r="J526" s="926"/>
      <c r="K526" s="574" t="s">
        <v>2</v>
      </c>
      <c r="L526" s="572">
        <v>4</v>
      </c>
      <c r="M526" s="457">
        <v>0</v>
      </c>
      <c r="N526" s="456">
        <f t="shared" ref="N526:N527" si="45">+L526*M526</f>
        <v>0</v>
      </c>
      <c r="O526" s="456">
        <v>1</v>
      </c>
      <c r="P526" s="573">
        <f t="shared" ref="P526:P527" si="46">+L526*O526</f>
        <v>4</v>
      </c>
      <c r="Q526" s="467"/>
      <c r="R526" s="387"/>
      <c r="S526" s="791"/>
      <c r="AA526" s="424"/>
      <c r="AB526" s="424"/>
      <c r="AC526" s="424"/>
      <c r="AD526" s="424"/>
      <c r="AE526" s="424"/>
      <c r="AF526" s="424"/>
      <c r="AG526" s="424"/>
      <c r="AH526" s="424"/>
      <c r="AI526" s="424"/>
      <c r="AJ526" s="424"/>
      <c r="AK526" s="424"/>
      <c r="AL526" s="424"/>
      <c r="AM526" s="424"/>
      <c r="AN526" s="424"/>
      <c r="AO526" s="424"/>
      <c r="AP526" s="424"/>
      <c r="AQ526" s="424"/>
      <c r="AR526" s="424"/>
      <c r="AS526" s="424"/>
    </row>
    <row r="527" spans="1:45" ht="37.5" customHeight="1" x14ac:dyDescent="0.25">
      <c r="A527" s="390"/>
      <c r="B527" s="387"/>
      <c r="C527" s="387"/>
      <c r="D527" s="387"/>
      <c r="E527" s="931" t="s">
        <v>338</v>
      </c>
      <c r="F527" s="929" t="s">
        <v>316</v>
      </c>
      <c r="G527" s="929"/>
      <c r="H527" s="929"/>
      <c r="I527" s="929"/>
      <c r="J527" s="930"/>
      <c r="K527" s="575" t="s">
        <v>2</v>
      </c>
      <c r="L527" s="572">
        <v>5</v>
      </c>
      <c r="M527" s="457">
        <v>1</v>
      </c>
      <c r="N527" s="456">
        <f t="shared" si="45"/>
        <v>5</v>
      </c>
      <c r="O527" s="456">
        <v>1</v>
      </c>
      <c r="P527" s="573">
        <f t="shared" si="46"/>
        <v>5</v>
      </c>
      <c r="Q527" s="722" t="s">
        <v>220</v>
      </c>
      <c r="R527" s="788"/>
      <c r="S527" s="791"/>
      <c r="AA527" s="424"/>
      <c r="AB527" s="424"/>
      <c r="AC527" s="424"/>
      <c r="AD527" s="424"/>
      <c r="AE527" s="424"/>
      <c r="AF527" s="424"/>
      <c r="AG527" s="424"/>
      <c r="AH527" s="424"/>
      <c r="AI527" s="424"/>
      <c r="AJ527" s="424"/>
      <c r="AK527" s="424"/>
      <c r="AL527" s="424"/>
      <c r="AM527" s="424"/>
      <c r="AN527" s="424"/>
      <c r="AO527" s="424"/>
      <c r="AP527" s="424"/>
      <c r="AQ527" s="424"/>
      <c r="AR527" s="424"/>
      <c r="AS527" s="424"/>
    </row>
    <row r="528" spans="1:45" ht="18" customHeight="1" thickBot="1" x14ac:dyDescent="0.3">
      <c r="A528" s="391"/>
      <c r="B528" s="392"/>
      <c r="C528" s="392"/>
      <c r="D528" s="430"/>
      <c r="E528" s="551"/>
      <c r="F528" s="453"/>
      <c r="G528" s="552"/>
      <c r="H528" s="454"/>
      <c r="I528" s="454"/>
      <c r="J528" s="553"/>
      <c r="K528" s="455"/>
      <c r="L528" s="392"/>
      <c r="M528" s="538" t="s">
        <v>174</v>
      </c>
      <c r="N528" s="539">
        <f>SUM(N519:N527)</f>
        <v>26</v>
      </c>
      <c r="O528" s="538" t="s">
        <v>175</v>
      </c>
      <c r="P528" s="540">
        <f>SUM(P519:P527)</f>
        <v>38</v>
      </c>
      <c r="Q528" s="508">
        <f>+N528/P528*10</f>
        <v>6.8421052631578947</v>
      </c>
      <c r="R528" s="541" t="str">
        <f>+IF(Q528&lt;7,"INACEPTABLE","ACEPTABLE")</f>
        <v>INACEPTABLE</v>
      </c>
      <c r="S528" s="792"/>
      <c r="AA528" s="424"/>
      <c r="AB528" s="424"/>
      <c r="AC528" s="424"/>
      <c r="AD528" s="424"/>
      <c r="AE528" s="424"/>
      <c r="AF528" s="424"/>
      <c r="AG528" s="424"/>
      <c r="AH528" s="424"/>
      <c r="AI528" s="424"/>
      <c r="AJ528" s="424"/>
      <c r="AK528" s="424"/>
      <c r="AL528" s="424"/>
      <c r="AM528" s="424"/>
      <c r="AN528" s="424"/>
      <c r="AO528" s="424"/>
      <c r="AP528" s="424"/>
      <c r="AQ528" s="424"/>
      <c r="AR528" s="424"/>
      <c r="AS528" s="424"/>
    </row>
    <row r="529" spans="1:16384" ht="18" customHeight="1" thickBot="1" x14ac:dyDescent="0.3">
      <c r="A529" s="387"/>
      <c r="B529" s="387"/>
      <c r="C529" s="387"/>
      <c r="D529" s="399"/>
      <c r="E529" s="531"/>
      <c r="F529" s="423"/>
      <c r="G529" s="532"/>
      <c r="H529" s="451"/>
      <c r="I529" s="451"/>
      <c r="J529" s="399"/>
      <c r="K529" s="452"/>
      <c r="L529" s="387"/>
      <c r="M529" s="533"/>
      <c r="N529" s="452"/>
      <c r="O529" s="533"/>
      <c r="P529" s="452"/>
      <c r="Q529" s="399"/>
      <c r="R529" s="387"/>
      <c r="AA529" s="424"/>
      <c r="AB529" s="424"/>
      <c r="AC529" s="424"/>
      <c r="AD529" s="424"/>
      <c r="AE529" s="424"/>
      <c r="AF529" s="424"/>
      <c r="AG529" s="424"/>
      <c r="AH529" s="424"/>
      <c r="AI529" s="424"/>
      <c r="AJ529" s="424"/>
      <c r="AK529" s="424"/>
      <c r="AL529" s="424"/>
      <c r="AM529" s="424"/>
      <c r="AN529" s="424"/>
      <c r="AO529" s="424"/>
      <c r="AP529" s="424"/>
      <c r="AQ529" s="424"/>
      <c r="AR529" s="424"/>
      <c r="AS529" s="424"/>
    </row>
    <row r="530" spans="1:16384" ht="18" customHeight="1" thickBot="1" x14ac:dyDescent="0.3">
      <c r="A530" s="387"/>
      <c r="B530" s="387"/>
      <c r="C530" s="387"/>
      <c r="D530" s="399"/>
      <c r="E530" s="531"/>
      <c r="F530" s="423"/>
      <c r="G530" s="532"/>
      <c r="H530" s="451"/>
      <c r="I530" s="451"/>
      <c r="J530" s="399"/>
      <c r="K530" s="452"/>
      <c r="L530" s="727" t="s">
        <v>179</v>
      </c>
      <c r="M530" s="728"/>
      <c r="N530" s="728"/>
      <c r="O530" s="503" t="s">
        <v>180</v>
      </c>
      <c r="P530" s="503" t="s">
        <v>181</v>
      </c>
      <c r="Q530" s="503" t="s">
        <v>212</v>
      </c>
      <c r="R530" s="503" t="s">
        <v>434</v>
      </c>
      <c r="AA530" s="424"/>
      <c r="AB530" s="424"/>
      <c r="AC530" s="424"/>
      <c r="AD530" s="424"/>
      <c r="AE530" s="424"/>
      <c r="AF530" s="424"/>
      <c r="AG530" s="424"/>
      <c r="AH530" s="424"/>
      <c r="AI530" s="424"/>
      <c r="AJ530" s="424"/>
      <c r="AK530" s="424"/>
      <c r="AL530" s="424"/>
      <c r="AM530" s="424"/>
      <c r="AN530" s="424"/>
      <c r="AO530" s="424"/>
      <c r="AP530" s="424"/>
      <c r="AQ530" s="424"/>
      <c r="AR530" s="424"/>
      <c r="AS530" s="424"/>
    </row>
    <row r="531" spans="1:16384" ht="18" customHeight="1" x14ac:dyDescent="0.25">
      <c r="A531" s="387"/>
      <c r="B531" s="387"/>
      <c r="C531" s="387"/>
      <c r="D531" s="399"/>
      <c r="E531" s="531"/>
      <c r="F531" s="423"/>
      <c r="G531" s="532"/>
      <c r="H531" s="451"/>
      <c r="I531" s="451"/>
      <c r="J531" s="399"/>
      <c r="K531" s="452"/>
      <c r="L531" s="375" t="s">
        <v>435</v>
      </c>
      <c r="M531" s="370">
        <v>7</v>
      </c>
      <c r="N531" s="492" t="str">
        <f>+IF(AND(M531&lt;7,M531&gt;0),"INACEPTABLE",IF(M531=0,"No Valor","ACEPTABLE"))</f>
        <v>ACEPTABLE</v>
      </c>
      <c r="O531" s="729">
        <f>(COUNTIF(N531:N535,"INACEPTABLE"))</f>
        <v>0</v>
      </c>
      <c r="P531" s="729" t="str">
        <f>+IF(O531=1,"PENALIZACIÓN 1",IF(O531&gt;1,"PENALIZACIÓN 1 + 2","ACEPTABLE"))</f>
        <v>ACEPTABLE</v>
      </c>
      <c r="Q531" s="724">
        <f>+IF(AND(M531&gt;0,M532&gt;0,M533&gt;0,M534&gt;0,M535&gt;0),5,IF(AND(M531&gt;0,M532&gt;0,M533&gt;0,M534&gt;0,M535=0),4,IF(AND(M531&gt;0,M532&gt;0,M533&gt;0,M534=0,M535=0),3,IF(AND(M531&gt;0,M532&gt;0,M533=0,M534=0,M535=0),2,IF(AND(M531&gt;0,M532=0,M533=0,M534=0,M535=0),1,0)))))</f>
        <v>4</v>
      </c>
      <c r="R531" s="732">
        <f>IF(AND(O531=0,Q531&gt;0),(SUM(M531:M535)/Q531),0)</f>
        <v>7.6428571428571423</v>
      </c>
      <c r="AA531" s="424"/>
      <c r="AB531" s="424"/>
      <c r="AC531" s="424"/>
      <c r="AD531" s="424"/>
      <c r="AE531" s="424"/>
      <c r="AF531" s="424"/>
      <c r="AG531" s="424"/>
      <c r="AH531" s="424"/>
      <c r="AI531" s="424"/>
      <c r="AJ531" s="424"/>
      <c r="AK531" s="424"/>
      <c r="AL531" s="424"/>
      <c r="AM531" s="424"/>
      <c r="AN531" s="424"/>
      <c r="AO531" s="424"/>
      <c r="AP531" s="424"/>
      <c r="AQ531" s="424"/>
      <c r="AR531" s="424"/>
      <c r="AS531" s="424"/>
    </row>
    <row r="532" spans="1:16384" ht="18" customHeight="1" x14ac:dyDescent="0.25">
      <c r="A532" s="387"/>
      <c r="B532" s="387"/>
      <c r="C532" s="387"/>
      <c r="D532" s="399"/>
      <c r="E532" s="531"/>
      <c r="F532" s="423"/>
      <c r="G532" s="532"/>
      <c r="H532" s="451"/>
      <c r="I532" s="451"/>
      <c r="J532" s="399"/>
      <c r="K532" s="452"/>
      <c r="L532" s="376" t="s">
        <v>436</v>
      </c>
      <c r="M532" s="371">
        <v>8</v>
      </c>
      <c r="N532" s="492" t="str">
        <f>+IF(AND(M532&lt;7,M532&gt;0),"INACEPTABLE",IF(M532=0,"No Valor","ACEPTABLE"))</f>
        <v>ACEPTABLE</v>
      </c>
      <c r="O532" s="730"/>
      <c r="P532" s="730"/>
      <c r="Q532" s="725"/>
      <c r="R532" s="733"/>
      <c r="AA532" s="424"/>
      <c r="AB532" s="424"/>
      <c r="AC532" s="424"/>
      <c r="AD532" s="424"/>
      <c r="AE532" s="424"/>
      <c r="AF532" s="424"/>
      <c r="AG532" s="424"/>
      <c r="AH532" s="424"/>
      <c r="AI532" s="424"/>
      <c r="AJ532" s="424"/>
      <c r="AK532" s="424"/>
      <c r="AL532" s="424"/>
      <c r="AM532" s="424"/>
      <c r="AN532" s="424"/>
      <c r="AO532" s="424"/>
      <c r="AP532" s="424"/>
      <c r="AQ532" s="424"/>
      <c r="AR532" s="424"/>
      <c r="AS532" s="424"/>
    </row>
    <row r="533" spans="1:16384" ht="18" customHeight="1" x14ac:dyDescent="0.25">
      <c r="A533" s="387"/>
      <c r="B533" s="387"/>
      <c r="C533" s="387"/>
      <c r="D533" s="399"/>
      <c r="E533" s="531"/>
      <c r="F533" s="423"/>
      <c r="G533" s="532"/>
      <c r="H533" s="451"/>
      <c r="I533" s="451"/>
      <c r="J533" s="399"/>
      <c r="K533" s="452"/>
      <c r="L533" s="377" t="s">
        <v>437</v>
      </c>
      <c r="M533" s="371">
        <f>$Q$443</f>
        <v>8.5714285714285712</v>
      </c>
      <c r="N533" s="492" t="str">
        <f>+IF(AND(M533&lt;7,M533&gt;0),"INACEPTABLE",IF(M533=0,"No Valor","ACEPTABLE"))</f>
        <v>ACEPTABLE</v>
      </c>
      <c r="O533" s="730"/>
      <c r="P533" s="730"/>
      <c r="Q533" s="725"/>
      <c r="R533" s="733"/>
      <c r="AA533" s="424"/>
      <c r="AB533" s="424"/>
      <c r="AC533" s="424"/>
      <c r="AD533" s="424"/>
      <c r="AE533" s="424"/>
      <c r="AF533" s="424"/>
      <c r="AG533" s="424"/>
      <c r="AH533" s="424"/>
      <c r="AI533" s="424"/>
      <c r="AJ533" s="424"/>
      <c r="AK533" s="424"/>
      <c r="AL533" s="424"/>
      <c r="AM533" s="424"/>
      <c r="AN533" s="424"/>
      <c r="AO533" s="424"/>
      <c r="AP533" s="424"/>
      <c r="AQ533" s="424"/>
      <c r="AR533" s="424"/>
      <c r="AS533" s="424"/>
    </row>
    <row r="534" spans="1:16384" ht="18" customHeight="1" x14ac:dyDescent="0.25">
      <c r="A534" s="387"/>
      <c r="B534" s="387"/>
      <c r="C534" s="387"/>
      <c r="D534" s="399"/>
      <c r="E534" s="531"/>
      <c r="F534" s="423"/>
      <c r="G534" s="532"/>
      <c r="H534" s="451"/>
      <c r="I534" s="451"/>
      <c r="J534" s="399"/>
      <c r="K534" s="452"/>
      <c r="L534" s="376" t="s">
        <v>438</v>
      </c>
      <c r="M534" s="371">
        <v>7</v>
      </c>
      <c r="N534" s="492" t="str">
        <f>+IF(AND(M534&lt;7,M534&gt;0),"INACEPTABLE",IF(M534=0,"No Valor","ACEPTABLE"))</f>
        <v>ACEPTABLE</v>
      </c>
      <c r="O534" s="730"/>
      <c r="P534" s="730"/>
      <c r="Q534" s="725"/>
      <c r="R534" s="733"/>
      <c r="AA534" s="424"/>
      <c r="AB534" s="424"/>
      <c r="AC534" s="424"/>
      <c r="AD534" s="424"/>
      <c r="AE534" s="424"/>
      <c r="AF534" s="424"/>
      <c r="AG534" s="424"/>
      <c r="AH534" s="424"/>
      <c r="AI534" s="424"/>
      <c r="AJ534" s="424"/>
      <c r="AK534" s="424"/>
      <c r="AL534" s="424"/>
      <c r="AM534" s="424"/>
      <c r="AN534" s="424"/>
      <c r="AO534" s="424"/>
      <c r="AP534" s="424"/>
      <c r="AQ534" s="424"/>
      <c r="AR534" s="424"/>
      <c r="AS534" s="424"/>
    </row>
    <row r="535" spans="1:16384" ht="18" customHeight="1" thickBot="1" x14ac:dyDescent="0.3">
      <c r="A535" s="387"/>
      <c r="B535" s="387"/>
      <c r="C535" s="387"/>
      <c r="D535" s="399"/>
      <c r="E535" s="531"/>
      <c r="F535" s="423"/>
      <c r="G535" s="532"/>
      <c r="H535" s="451"/>
      <c r="I535" s="451"/>
      <c r="J535" s="399"/>
      <c r="K535" s="452"/>
      <c r="L535" s="378" t="s">
        <v>439</v>
      </c>
      <c r="M535" s="372"/>
      <c r="N535" s="705" t="str">
        <f>+IF(AND(M535&lt;7,M535&gt;0),"INACEPTABLE",IF(M535=0,"No Valor","ACEPTABLE"))</f>
        <v>No Valor</v>
      </c>
      <c r="O535" s="731"/>
      <c r="P535" s="731"/>
      <c r="Q535" s="726"/>
      <c r="R535" s="734"/>
      <c r="AA535" s="424"/>
      <c r="AB535" s="424"/>
      <c r="AC535" s="424"/>
      <c r="AD535" s="424"/>
      <c r="AE535" s="424"/>
      <c r="AF535" s="424"/>
      <c r="AG535" s="424"/>
      <c r="AH535" s="424"/>
      <c r="AI535" s="424"/>
      <c r="AJ535" s="424"/>
      <c r="AK535" s="424"/>
      <c r="AL535" s="424"/>
      <c r="AM535" s="424"/>
      <c r="AN535" s="424"/>
      <c r="AO535" s="424"/>
      <c r="AP535" s="424"/>
      <c r="AQ535" s="424"/>
      <c r="AR535" s="424"/>
      <c r="AS535" s="424"/>
    </row>
    <row r="536" spans="1:16384" ht="18" customHeight="1" x14ac:dyDescent="0.25">
      <c r="A536" s="387"/>
      <c r="B536" s="387"/>
      <c r="C536" s="387"/>
      <c r="D536" s="399"/>
      <c r="E536" s="531"/>
      <c r="F536" s="423"/>
      <c r="G536" s="532"/>
      <c r="H536" s="451"/>
      <c r="I536" s="451"/>
      <c r="J536" s="399"/>
      <c r="K536" s="452"/>
      <c r="M536" s="379" t="s">
        <v>426</v>
      </c>
      <c r="AA536" s="424"/>
      <c r="AB536" s="424"/>
      <c r="AC536" s="424"/>
      <c r="AD536" s="424"/>
      <c r="AE536" s="424"/>
      <c r="AF536" s="424"/>
      <c r="AG536" s="424"/>
      <c r="AH536" s="424"/>
      <c r="AI536" s="424"/>
      <c r="AJ536" s="424"/>
      <c r="AK536" s="424"/>
      <c r="AL536" s="424"/>
      <c r="AM536" s="424"/>
      <c r="AN536" s="424"/>
      <c r="AO536" s="424"/>
      <c r="AP536" s="424"/>
      <c r="AQ536" s="424"/>
      <c r="AR536" s="424"/>
      <c r="AS536" s="424"/>
    </row>
    <row r="537" spans="1:16384" ht="18" customHeight="1" thickBot="1" x14ac:dyDescent="0.3">
      <c r="A537" s="387"/>
      <c r="B537" s="387"/>
      <c r="C537" s="387"/>
      <c r="D537" s="399"/>
      <c r="E537" s="531"/>
      <c r="F537" s="423"/>
      <c r="G537" s="532"/>
      <c r="H537" s="451"/>
      <c r="I537" s="451"/>
      <c r="J537" s="399"/>
      <c r="K537" s="452"/>
      <c r="AA537" s="424"/>
      <c r="AB537" s="424"/>
      <c r="AC537" s="424"/>
      <c r="AD537" s="424"/>
      <c r="AE537" s="424"/>
      <c r="AF537" s="424"/>
      <c r="AG537" s="424"/>
      <c r="AH537" s="424"/>
      <c r="AI537" s="424"/>
      <c r="AJ537" s="424"/>
      <c r="AK537" s="424"/>
      <c r="AL537" s="424"/>
      <c r="AM537" s="424"/>
      <c r="AN537" s="424"/>
      <c r="AO537" s="424"/>
      <c r="AP537" s="424"/>
      <c r="AQ537" s="424"/>
      <c r="AR537" s="424"/>
      <c r="AS537" s="424"/>
    </row>
    <row r="538" spans="1:16384" ht="18" customHeight="1" thickBot="1" x14ac:dyDescent="0.3">
      <c r="A538" s="875" t="s">
        <v>237</v>
      </c>
      <c r="B538" s="876"/>
      <c r="C538" s="876"/>
      <c r="D538" s="876"/>
      <c r="E538" s="554"/>
      <c r="F538" s="555"/>
      <c r="G538" s="556"/>
      <c r="H538" s="557"/>
      <c r="I538" s="557"/>
      <c r="J538" s="650"/>
      <c r="K538" s="655" t="s">
        <v>1</v>
      </c>
      <c r="L538" s="600" t="s">
        <v>172</v>
      </c>
      <c r="M538" s="600" t="s">
        <v>1</v>
      </c>
      <c r="N538" s="600" t="s">
        <v>171</v>
      </c>
      <c r="O538" s="600" t="s">
        <v>173</v>
      </c>
      <c r="P538" s="657" t="s">
        <v>170</v>
      </c>
      <c r="Q538" s="873" t="s">
        <v>219</v>
      </c>
      <c r="R538" s="874"/>
      <c r="S538" s="658" t="s">
        <v>214</v>
      </c>
      <c r="T538" s="424"/>
      <c r="U538" s="424"/>
      <c r="V538" s="424"/>
      <c r="W538" s="424"/>
      <c r="X538" s="424"/>
      <c r="Y538" s="424"/>
      <c r="Z538" s="424"/>
      <c r="AA538" s="424"/>
      <c r="AB538" s="424"/>
      <c r="AC538" s="424"/>
      <c r="AD538" s="424"/>
      <c r="AE538" s="424"/>
      <c r="AF538" s="424"/>
      <c r="AG538" s="424"/>
      <c r="AH538" s="424"/>
      <c r="AI538" s="424"/>
      <c r="AJ538" s="424"/>
      <c r="AK538" s="424"/>
      <c r="AL538" s="424"/>
      <c r="AM538" s="424"/>
      <c r="AN538" s="424"/>
      <c r="AO538" s="424"/>
      <c r="AP538" s="424"/>
      <c r="AQ538" s="424"/>
      <c r="AR538" s="424"/>
      <c r="AS538" s="424"/>
      <c r="CJ538" s="424"/>
      <c r="CK538" s="424"/>
      <c r="CL538" s="424"/>
      <c r="CM538" s="424"/>
      <c r="CN538" s="424"/>
      <c r="CO538" s="424"/>
      <c r="CP538" s="424"/>
      <c r="CQ538" s="424"/>
      <c r="CR538" s="424"/>
      <c r="CS538" s="424"/>
      <c r="CT538" s="424"/>
      <c r="CU538" s="424"/>
      <c r="CV538" s="424"/>
      <c r="CW538" s="424"/>
      <c r="CX538" s="424"/>
      <c r="CY538" s="424"/>
      <c r="CZ538" s="424"/>
      <c r="DA538" s="424"/>
      <c r="DB538" s="424"/>
      <c r="DC538" s="424"/>
      <c r="DD538" s="424"/>
      <c r="DE538" s="424"/>
      <c r="DF538" s="424"/>
      <c r="DG538" s="424"/>
      <c r="DH538" s="424"/>
      <c r="DI538" s="424"/>
      <c r="DJ538" s="424"/>
      <c r="DK538" s="424"/>
      <c r="DL538" s="424"/>
      <c r="DM538" s="424"/>
      <c r="DN538" s="424"/>
      <c r="DO538" s="424"/>
      <c r="DP538" s="424"/>
      <c r="DQ538" s="424"/>
      <c r="DR538" s="424"/>
      <c r="DS538" s="424"/>
      <c r="DT538" s="424"/>
      <c r="DU538" s="424"/>
      <c r="DV538" s="424"/>
      <c r="DW538" s="424"/>
      <c r="DX538" s="424"/>
      <c r="DY538" s="424"/>
      <c r="DZ538" s="424"/>
      <c r="EA538" s="424"/>
      <c r="EB538" s="424"/>
      <c r="EC538" s="424"/>
      <c r="ED538" s="424"/>
      <c r="EE538" s="424"/>
      <c r="EF538" s="424"/>
      <c r="EG538" s="424"/>
      <c r="EH538" s="424"/>
      <c r="EI538" s="424"/>
      <c r="EJ538" s="424"/>
      <c r="EK538" s="424"/>
      <c r="EL538" s="424"/>
      <c r="EM538" s="424"/>
      <c r="EN538" s="424"/>
      <c r="EO538" s="424"/>
      <c r="EP538" s="424"/>
      <c r="EQ538" s="424"/>
      <c r="ER538" s="424"/>
      <c r="ES538" s="424"/>
      <c r="ET538" s="424"/>
      <c r="EU538" s="424"/>
      <c r="EV538" s="424"/>
      <c r="EW538" s="424"/>
      <c r="EX538" s="424"/>
      <c r="EY538" s="424"/>
      <c r="EZ538" s="424"/>
      <c r="FA538" s="424"/>
      <c r="FB538" s="424"/>
      <c r="FC538" s="424"/>
      <c r="FD538" s="424"/>
      <c r="FE538" s="424"/>
      <c r="FF538" s="424"/>
      <c r="FG538" s="424"/>
      <c r="FH538" s="424"/>
      <c r="FI538" s="424"/>
      <c r="FJ538" s="424"/>
      <c r="FK538" s="424"/>
      <c r="FL538" s="424"/>
      <c r="FM538" s="424"/>
      <c r="FN538" s="424"/>
      <c r="FO538" s="424"/>
      <c r="FP538" s="424"/>
      <c r="FQ538" s="424"/>
      <c r="FR538" s="424"/>
      <c r="FS538" s="424"/>
      <c r="FT538" s="424"/>
      <c r="FU538" s="424"/>
      <c r="FV538" s="424"/>
      <c r="FW538" s="424"/>
      <c r="FX538" s="424"/>
      <c r="FY538" s="424"/>
      <c r="FZ538" s="424"/>
      <c r="GA538" s="424"/>
      <c r="GB538" s="424"/>
      <c r="GC538" s="424"/>
      <c r="GD538" s="424"/>
      <c r="GE538" s="424"/>
      <c r="GF538" s="424"/>
      <c r="GG538" s="424"/>
      <c r="GH538" s="424"/>
      <c r="GI538" s="424"/>
      <c r="GJ538" s="424"/>
      <c r="GK538" s="424"/>
      <c r="GL538" s="424"/>
      <c r="GM538" s="424"/>
      <c r="GN538" s="424"/>
      <c r="GO538" s="424"/>
      <c r="GP538" s="424"/>
      <c r="GQ538" s="424"/>
      <c r="GR538" s="424"/>
      <c r="GS538" s="424"/>
      <c r="GT538" s="424"/>
      <c r="GU538" s="424"/>
      <c r="GV538" s="424"/>
      <c r="GW538" s="424"/>
      <c r="GX538" s="424"/>
      <c r="GY538" s="424"/>
      <c r="GZ538" s="424"/>
      <c r="HA538" s="424"/>
      <c r="HB538" s="424"/>
      <c r="HC538" s="424"/>
      <c r="HD538" s="424"/>
      <c r="HE538" s="424"/>
      <c r="HF538" s="424"/>
      <c r="HG538" s="424"/>
      <c r="HH538" s="424"/>
      <c r="HI538" s="424"/>
      <c r="HJ538" s="424"/>
      <c r="HK538" s="424"/>
      <c r="HL538" s="424"/>
      <c r="HM538" s="424"/>
      <c r="HN538" s="424"/>
      <c r="HO538" s="424"/>
      <c r="HP538" s="424"/>
      <c r="HQ538" s="424"/>
      <c r="HR538" s="424"/>
      <c r="HS538" s="424"/>
      <c r="HT538" s="424"/>
      <c r="HU538" s="424"/>
      <c r="HV538" s="424"/>
      <c r="HW538" s="424"/>
      <c r="HX538" s="424"/>
      <c r="HY538" s="424"/>
      <c r="HZ538" s="424"/>
      <c r="IA538" s="424"/>
      <c r="IB538" s="424"/>
      <c r="IC538" s="424"/>
      <c r="ID538" s="424"/>
      <c r="IE538" s="424"/>
      <c r="IF538" s="424"/>
      <c r="IG538" s="424"/>
      <c r="IH538" s="424"/>
      <c r="II538" s="424"/>
      <c r="IJ538" s="424"/>
      <c r="IK538" s="424"/>
      <c r="IL538" s="424"/>
      <c r="IM538" s="424"/>
      <c r="IN538" s="424"/>
      <c r="IO538" s="424"/>
      <c r="IP538" s="424"/>
      <c r="IQ538" s="424"/>
      <c r="IR538" s="424"/>
      <c r="IS538" s="424"/>
      <c r="IT538" s="424"/>
      <c r="IU538" s="424"/>
      <c r="IV538" s="424"/>
      <c r="IW538" s="424"/>
      <c r="IX538" s="424"/>
      <c r="IY538" s="424"/>
      <c r="IZ538" s="424"/>
      <c r="JA538" s="424"/>
      <c r="JB538" s="424"/>
      <c r="JC538" s="424"/>
      <c r="JD538" s="424"/>
      <c r="JE538" s="424"/>
      <c r="JF538" s="424"/>
      <c r="JG538" s="424"/>
      <c r="JH538" s="424"/>
      <c r="JI538" s="424"/>
      <c r="JJ538" s="424"/>
      <c r="JK538" s="424"/>
      <c r="JL538" s="424"/>
      <c r="JM538" s="424"/>
      <c r="JN538" s="424"/>
      <c r="JO538" s="424"/>
      <c r="JP538" s="424"/>
      <c r="JQ538" s="424"/>
      <c r="JR538" s="424"/>
      <c r="JS538" s="424"/>
      <c r="JT538" s="424"/>
      <c r="JU538" s="424"/>
      <c r="JV538" s="424"/>
      <c r="JW538" s="424"/>
      <c r="JX538" s="424"/>
      <c r="JY538" s="424"/>
      <c r="JZ538" s="424"/>
      <c r="KA538" s="424"/>
      <c r="KB538" s="424"/>
      <c r="KC538" s="424"/>
      <c r="KD538" s="424"/>
      <c r="KE538" s="424"/>
      <c r="KF538" s="424"/>
      <c r="KG538" s="424"/>
      <c r="KH538" s="424"/>
      <c r="KI538" s="424"/>
      <c r="KJ538" s="424"/>
      <c r="KK538" s="424"/>
      <c r="KL538" s="424"/>
      <c r="KM538" s="424"/>
      <c r="KN538" s="424"/>
      <c r="KO538" s="424"/>
      <c r="KP538" s="424"/>
      <c r="KQ538" s="424"/>
      <c r="KR538" s="424"/>
      <c r="KS538" s="424"/>
      <c r="KT538" s="424"/>
      <c r="KU538" s="424"/>
    </row>
    <row r="539" spans="1:16384" x14ac:dyDescent="0.25">
      <c r="A539" s="390"/>
      <c r="B539" s="524"/>
      <c r="C539" s="525"/>
      <c r="D539" s="526"/>
      <c r="E539" s="665" t="s">
        <v>339</v>
      </c>
      <c r="F539" s="863" t="s">
        <v>139</v>
      </c>
      <c r="G539" s="863"/>
      <c r="H539" s="863"/>
      <c r="I539" s="863"/>
      <c r="J539" s="864"/>
      <c r="K539" s="654" t="s">
        <v>2</v>
      </c>
      <c r="L539" s="544">
        <v>5</v>
      </c>
      <c r="M539" s="491">
        <v>1</v>
      </c>
      <c r="N539" s="492">
        <f>+L539*M539</f>
        <v>5</v>
      </c>
      <c r="O539" s="492">
        <v>1</v>
      </c>
      <c r="P539" s="493">
        <f>+L539*O539</f>
        <v>5</v>
      </c>
      <c r="S539" s="791" t="str">
        <f>+IF(R548="INACEPTABLE","PENALIZACIÓN","ACEPTABLE")</f>
        <v>ACEPTABLE</v>
      </c>
      <c r="T539" s="542"/>
      <c r="U539" s="525"/>
      <c r="V539" s="526"/>
      <c r="W539" s="527"/>
      <c r="X539" s="399"/>
      <c r="Y539" s="523"/>
      <c r="Z539" s="524"/>
      <c r="AA539" s="525"/>
      <c r="AB539" s="526"/>
      <c r="AC539" s="527"/>
      <c r="AD539" s="399"/>
      <c r="AE539" s="523"/>
      <c r="AF539" s="524"/>
      <c r="AG539" s="525"/>
      <c r="AH539" s="526"/>
      <c r="AI539" s="527"/>
      <c r="AJ539" s="399"/>
      <c r="AK539" s="523"/>
      <c r="AL539" s="524"/>
      <c r="AM539" s="525"/>
      <c r="AN539" s="526"/>
      <c r="AO539" s="527"/>
      <c r="AP539" s="399"/>
      <c r="AQ539" s="523"/>
      <c r="AR539" s="524"/>
      <c r="AS539" s="525"/>
      <c r="AT539" s="438"/>
      <c r="AU539" s="439"/>
      <c r="AV539" s="460"/>
      <c r="AW539" s="435"/>
      <c r="AX539" s="434"/>
      <c r="AY539" s="437"/>
      <c r="AZ539" s="438"/>
      <c r="BA539" s="439"/>
      <c r="BB539" s="460"/>
      <c r="BC539" s="435"/>
      <c r="BD539" s="434"/>
      <c r="BE539" s="437"/>
      <c r="BF539" s="438"/>
      <c r="BG539" s="439"/>
      <c r="BH539" s="460"/>
      <c r="BI539" s="435"/>
      <c r="BJ539" s="434"/>
      <c r="BK539" s="437"/>
      <c r="BL539" s="438"/>
      <c r="BM539" s="439"/>
      <c r="BN539" s="460"/>
      <c r="BO539" s="435"/>
      <c r="BP539" s="434"/>
      <c r="BQ539" s="437"/>
      <c r="BR539" s="438"/>
      <c r="BS539" s="439"/>
      <c r="BT539" s="460"/>
      <c r="BU539" s="435"/>
      <c r="BV539" s="434"/>
      <c r="BW539" s="437"/>
      <c r="BX539" s="438"/>
      <c r="BY539" s="439"/>
      <c r="BZ539" s="460"/>
      <c r="CA539" s="435"/>
      <c r="CB539" s="434"/>
      <c r="CC539" s="437"/>
      <c r="CD539" s="438"/>
      <c r="CE539" s="439"/>
      <c r="CF539" s="460"/>
      <c r="CG539" s="435"/>
      <c r="CH539" s="434"/>
      <c r="CI539" s="437"/>
      <c r="CJ539" s="526"/>
      <c r="CK539" s="527"/>
      <c r="CL539" s="399"/>
      <c r="CM539" s="523"/>
      <c r="CN539" s="524"/>
      <c r="CO539" s="525"/>
      <c r="CP539" s="526"/>
      <c r="CQ539" s="527"/>
      <c r="CR539" s="399"/>
      <c r="CS539" s="523"/>
      <c r="CT539" s="524"/>
      <c r="CU539" s="525"/>
      <c r="CV539" s="526"/>
      <c r="CW539" s="527"/>
      <c r="CX539" s="399"/>
      <c r="CY539" s="523"/>
      <c r="CZ539" s="524"/>
      <c r="DA539" s="525"/>
      <c r="DB539" s="526"/>
      <c r="DC539" s="527"/>
      <c r="DD539" s="399"/>
      <c r="DE539" s="523"/>
      <c r="DF539" s="524"/>
      <c r="DG539" s="525"/>
      <c r="DH539" s="526"/>
      <c r="DI539" s="527"/>
      <c r="DJ539" s="399"/>
      <c r="DK539" s="523"/>
      <c r="DL539" s="524"/>
      <c r="DM539" s="525"/>
      <c r="DN539" s="526"/>
      <c r="DO539" s="527"/>
      <c r="DP539" s="399"/>
      <c r="DQ539" s="523"/>
      <c r="DR539" s="524"/>
      <c r="DS539" s="525"/>
      <c r="DT539" s="526"/>
      <c r="DU539" s="527"/>
      <c r="DV539" s="399"/>
      <c r="DW539" s="523"/>
      <c r="DX539" s="524"/>
      <c r="DY539" s="525"/>
      <c r="DZ539" s="526"/>
      <c r="EA539" s="527"/>
      <c r="EB539" s="399"/>
      <c r="EC539" s="523"/>
      <c r="ED539" s="524"/>
      <c r="EE539" s="525"/>
      <c r="EF539" s="526"/>
      <c r="EG539" s="527"/>
      <c r="EH539" s="399"/>
      <c r="EI539" s="523"/>
      <c r="EJ539" s="524"/>
      <c r="EK539" s="525"/>
      <c r="EL539" s="526"/>
      <c r="EM539" s="527"/>
      <c r="EN539" s="399"/>
      <c r="EO539" s="523"/>
      <c r="EP539" s="524"/>
      <c r="EQ539" s="525"/>
      <c r="ER539" s="526"/>
      <c r="ES539" s="527"/>
      <c r="ET539" s="399"/>
      <c r="EU539" s="523"/>
      <c r="EV539" s="524"/>
      <c r="EW539" s="525"/>
      <c r="EX539" s="526"/>
      <c r="EY539" s="527"/>
      <c r="EZ539" s="399"/>
      <c r="FA539" s="523"/>
      <c r="FB539" s="524"/>
      <c r="FC539" s="525"/>
      <c r="FD539" s="526"/>
      <c r="FE539" s="527"/>
      <c r="FF539" s="399"/>
      <c r="FG539" s="523"/>
      <c r="FH539" s="524"/>
      <c r="FI539" s="525"/>
      <c r="FJ539" s="526"/>
      <c r="FK539" s="527"/>
      <c r="FL539" s="399"/>
      <c r="FM539" s="523"/>
      <c r="FN539" s="524"/>
      <c r="FO539" s="525"/>
      <c r="FP539" s="526"/>
      <c r="FQ539" s="527"/>
      <c r="FR539" s="399"/>
      <c r="FS539" s="523"/>
      <c r="FT539" s="524"/>
      <c r="FU539" s="525"/>
      <c r="FV539" s="526"/>
      <c r="FW539" s="527"/>
      <c r="FX539" s="399"/>
      <c r="FY539" s="523"/>
      <c r="FZ539" s="524"/>
      <c r="GA539" s="525"/>
      <c r="GB539" s="526"/>
      <c r="GC539" s="527"/>
      <c r="GD539" s="399"/>
      <c r="GE539" s="523"/>
      <c r="GF539" s="524"/>
      <c r="GG539" s="525"/>
      <c r="GH539" s="526"/>
      <c r="GI539" s="527"/>
      <c r="GJ539" s="399"/>
      <c r="GK539" s="523"/>
      <c r="GL539" s="524"/>
      <c r="GM539" s="525"/>
      <c r="GN539" s="526"/>
      <c r="GO539" s="527"/>
      <c r="GP539" s="399"/>
      <c r="GQ539" s="523"/>
      <c r="GR539" s="524"/>
      <c r="GS539" s="525"/>
      <c r="GT539" s="526"/>
      <c r="GU539" s="527"/>
      <c r="GV539" s="399"/>
      <c r="GW539" s="523"/>
      <c r="GX539" s="524"/>
      <c r="GY539" s="525"/>
      <c r="GZ539" s="526"/>
      <c r="HA539" s="527"/>
      <c r="HB539" s="399"/>
      <c r="HC539" s="523"/>
      <c r="HD539" s="524"/>
      <c r="HE539" s="525"/>
      <c r="HF539" s="526"/>
      <c r="HG539" s="527"/>
      <c r="HH539" s="399"/>
      <c r="HI539" s="523"/>
      <c r="HJ539" s="524"/>
      <c r="HK539" s="525"/>
      <c r="HL539" s="526"/>
      <c r="HM539" s="527"/>
      <c r="HN539" s="399"/>
      <c r="HO539" s="523"/>
      <c r="HP539" s="524"/>
      <c r="HQ539" s="525"/>
      <c r="HR539" s="526"/>
      <c r="HS539" s="527"/>
      <c r="HT539" s="399"/>
      <c r="HU539" s="523"/>
      <c r="HV539" s="524"/>
      <c r="HW539" s="525"/>
      <c r="HX539" s="526"/>
      <c r="HY539" s="527"/>
      <c r="HZ539" s="399"/>
      <c r="IA539" s="523"/>
      <c r="IB539" s="524"/>
      <c r="IC539" s="525"/>
      <c r="ID539" s="526"/>
      <c r="IE539" s="527"/>
      <c r="IF539" s="399"/>
      <c r="IG539" s="523"/>
      <c r="IH539" s="524"/>
      <c r="II539" s="525"/>
      <c r="IJ539" s="526"/>
      <c r="IK539" s="527"/>
      <c r="IL539" s="399"/>
      <c r="IM539" s="523"/>
      <c r="IN539" s="524"/>
      <c r="IO539" s="525"/>
      <c r="IP539" s="526"/>
      <c r="IQ539" s="527"/>
      <c r="IR539" s="399"/>
      <c r="IS539" s="523"/>
      <c r="IT539" s="524"/>
      <c r="IU539" s="525"/>
      <c r="IV539" s="526"/>
      <c r="IW539" s="527"/>
      <c r="IX539" s="399"/>
      <c r="IY539" s="523"/>
      <c r="IZ539" s="524"/>
      <c r="JA539" s="525"/>
      <c r="JB539" s="526"/>
      <c r="JC539" s="527"/>
      <c r="JD539" s="399"/>
      <c r="JE539" s="523"/>
      <c r="JF539" s="524"/>
      <c r="JG539" s="525"/>
      <c r="JH539" s="526"/>
      <c r="JI539" s="527"/>
      <c r="JJ539" s="399"/>
      <c r="JK539" s="523"/>
      <c r="JL539" s="524"/>
      <c r="JM539" s="525"/>
      <c r="JN539" s="526"/>
      <c r="JO539" s="527"/>
      <c r="JP539" s="399"/>
      <c r="JQ539" s="523"/>
      <c r="JR539" s="524"/>
      <c r="JS539" s="525"/>
      <c r="JT539" s="526"/>
      <c r="JU539" s="527"/>
      <c r="JV539" s="399"/>
      <c r="JW539" s="523"/>
      <c r="JX539" s="524"/>
      <c r="JY539" s="525"/>
      <c r="JZ539" s="526"/>
      <c r="KA539" s="527"/>
      <c r="KB539" s="399"/>
      <c r="KC539" s="523"/>
      <c r="KD539" s="524"/>
      <c r="KE539" s="525"/>
      <c r="KF539" s="526"/>
      <c r="KG539" s="527"/>
      <c r="KH539" s="399"/>
      <c r="KI539" s="523"/>
      <c r="KJ539" s="524"/>
      <c r="KK539" s="525"/>
      <c r="KL539" s="526"/>
      <c r="KM539" s="527"/>
      <c r="KN539" s="399"/>
      <c r="KO539" s="523"/>
      <c r="KP539" s="524"/>
      <c r="KQ539" s="525"/>
      <c r="KR539" s="526"/>
      <c r="KS539" s="527"/>
      <c r="KT539" s="399"/>
      <c r="KU539" s="523"/>
      <c r="KV539" s="434"/>
      <c r="KW539" s="437"/>
      <c r="KX539" s="438"/>
      <c r="KY539" s="439"/>
      <c r="KZ539" s="460"/>
      <c r="LA539" s="435"/>
      <c r="LB539" s="434"/>
      <c r="LC539" s="437"/>
      <c r="LD539" s="438"/>
      <c r="LE539" s="439"/>
      <c r="LF539" s="460"/>
      <c r="LG539" s="435"/>
      <c r="LH539" s="434"/>
      <c r="LI539" s="437"/>
      <c r="LJ539" s="438"/>
      <c r="LK539" s="439"/>
      <c r="LL539" s="460"/>
      <c r="LM539" s="435"/>
      <c r="LN539" s="434"/>
      <c r="LO539" s="437"/>
      <c r="LP539" s="438"/>
      <c r="LQ539" s="439"/>
      <c r="LR539" s="460"/>
      <c r="LS539" s="435"/>
      <c r="LT539" s="434"/>
      <c r="LU539" s="437"/>
      <c r="LV539" s="438"/>
      <c r="LW539" s="439"/>
      <c r="LX539" s="460"/>
      <c r="LY539" s="435"/>
      <c r="LZ539" s="434"/>
      <c r="MA539" s="437"/>
      <c r="MB539" s="438"/>
      <c r="MC539" s="439"/>
      <c r="MD539" s="460"/>
      <c r="ME539" s="435"/>
      <c r="MF539" s="434"/>
      <c r="MG539" s="437"/>
      <c r="MH539" s="438"/>
      <c r="MI539" s="439"/>
      <c r="MJ539" s="460"/>
      <c r="MK539" s="435"/>
      <c r="ML539" s="434"/>
      <c r="MM539" s="437"/>
      <c r="MN539" s="438"/>
      <c r="MO539" s="439"/>
      <c r="MP539" s="460"/>
      <c r="MQ539" s="435"/>
      <c r="MR539" s="434"/>
      <c r="MS539" s="437"/>
      <c r="MT539" s="438"/>
      <c r="MU539" s="439"/>
      <c r="MV539" s="460"/>
      <c r="MW539" s="435"/>
      <c r="MX539" s="434"/>
      <c r="MY539" s="437"/>
      <c r="MZ539" s="438"/>
      <c r="NA539" s="439"/>
      <c r="NB539" s="460"/>
      <c r="NC539" s="435"/>
      <c r="ND539" s="434"/>
      <c r="NE539" s="437"/>
      <c r="NF539" s="438"/>
      <c r="NG539" s="439"/>
      <c r="NH539" s="460"/>
      <c r="NI539" s="435"/>
      <c r="NJ539" s="434"/>
      <c r="NK539" s="437"/>
      <c r="NL539" s="438"/>
      <c r="NM539" s="439"/>
      <c r="NN539" s="460"/>
      <c r="NO539" s="435"/>
      <c r="NP539" s="434"/>
      <c r="NQ539" s="437"/>
      <c r="NR539" s="438"/>
      <c r="NS539" s="439"/>
      <c r="NT539" s="460"/>
      <c r="NU539" s="435"/>
      <c r="NV539" s="434"/>
      <c r="NW539" s="437"/>
      <c r="NX539" s="438"/>
      <c r="NY539" s="439"/>
      <c r="NZ539" s="460"/>
      <c r="OA539" s="435"/>
      <c r="OB539" s="434"/>
      <c r="OC539" s="437"/>
      <c r="OD539" s="438"/>
      <c r="OE539" s="439"/>
      <c r="OF539" s="460"/>
      <c r="OG539" s="435"/>
      <c r="OH539" s="434"/>
      <c r="OI539" s="437"/>
      <c r="OJ539" s="438"/>
      <c r="OK539" s="439"/>
      <c r="OL539" s="460"/>
      <c r="OM539" s="435"/>
      <c r="ON539" s="434"/>
      <c r="OO539" s="437"/>
      <c r="OP539" s="438"/>
      <c r="OQ539" s="439"/>
      <c r="OR539" s="460"/>
      <c r="OS539" s="435"/>
      <c r="OT539" s="434"/>
      <c r="OU539" s="437"/>
      <c r="OV539" s="438"/>
      <c r="OW539" s="439"/>
      <c r="OX539" s="460"/>
      <c r="OY539" s="435"/>
      <c r="OZ539" s="434"/>
      <c r="PA539" s="437"/>
      <c r="PB539" s="438"/>
      <c r="PC539" s="439"/>
      <c r="PD539" s="460"/>
      <c r="PE539" s="435"/>
      <c r="PF539" s="434"/>
      <c r="PG539" s="437"/>
      <c r="PH539" s="438"/>
      <c r="PI539" s="439"/>
      <c r="PJ539" s="460"/>
      <c r="PK539" s="435"/>
      <c r="PL539" s="434"/>
      <c r="PM539" s="437"/>
      <c r="PN539" s="438"/>
      <c r="PO539" s="439"/>
      <c r="PP539" s="460"/>
      <c r="PQ539" s="435"/>
      <c r="PR539" s="434"/>
      <c r="PS539" s="437"/>
      <c r="PT539" s="438"/>
      <c r="PU539" s="439"/>
      <c r="PV539" s="460"/>
      <c r="PW539" s="435"/>
      <c r="PX539" s="434"/>
      <c r="PY539" s="437"/>
      <c r="PZ539" s="438"/>
      <c r="QA539" s="439"/>
      <c r="QB539" s="460"/>
      <c r="QC539" s="435"/>
      <c r="QD539" s="434"/>
      <c r="QE539" s="437"/>
      <c r="QF539" s="438"/>
      <c r="QG539" s="439"/>
      <c r="QH539" s="460"/>
      <c r="QI539" s="435"/>
      <c r="QJ539" s="434"/>
      <c r="QK539" s="437"/>
      <c r="QL539" s="438"/>
      <c r="QM539" s="439"/>
      <c r="QN539" s="460"/>
      <c r="QO539" s="435"/>
      <c r="QP539" s="434"/>
      <c r="QQ539" s="437"/>
      <c r="QR539" s="438"/>
      <c r="QS539" s="439"/>
      <c r="QT539" s="460"/>
      <c r="QU539" s="435"/>
      <c r="QV539" s="434"/>
      <c r="QW539" s="437"/>
      <c r="QX539" s="438"/>
      <c r="QY539" s="439"/>
      <c r="QZ539" s="460"/>
      <c r="RA539" s="435"/>
      <c r="RB539" s="434"/>
      <c r="RC539" s="437"/>
      <c r="RD539" s="438"/>
      <c r="RE539" s="439"/>
      <c r="RF539" s="460"/>
      <c r="RG539" s="435"/>
      <c r="RH539" s="434"/>
      <c r="RI539" s="437"/>
      <c r="RJ539" s="438"/>
      <c r="RK539" s="439"/>
      <c r="RL539" s="460"/>
      <c r="RM539" s="435"/>
      <c r="RN539" s="434"/>
      <c r="RO539" s="437"/>
      <c r="RP539" s="438"/>
      <c r="RQ539" s="439"/>
      <c r="RR539" s="460"/>
      <c r="RS539" s="435"/>
      <c r="RT539" s="434"/>
      <c r="RU539" s="437"/>
      <c r="RV539" s="438"/>
      <c r="RW539" s="439"/>
      <c r="RX539" s="460"/>
      <c r="RY539" s="435"/>
      <c r="RZ539" s="434"/>
      <c r="SA539" s="437"/>
      <c r="SB539" s="438"/>
      <c r="SC539" s="439"/>
      <c r="SD539" s="460"/>
      <c r="SE539" s="435"/>
      <c r="SF539" s="434"/>
      <c r="SG539" s="437"/>
      <c r="SH539" s="438"/>
      <c r="SI539" s="439"/>
      <c r="SJ539" s="460"/>
      <c r="SK539" s="435"/>
      <c r="SL539" s="434"/>
      <c r="SM539" s="437"/>
      <c r="SN539" s="438"/>
      <c r="SO539" s="439"/>
      <c r="SP539" s="460"/>
      <c r="SQ539" s="435"/>
      <c r="SR539" s="434"/>
      <c r="SS539" s="437"/>
      <c r="ST539" s="438"/>
      <c r="SU539" s="439"/>
      <c r="SV539" s="460"/>
      <c r="SW539" s="435"/>
      <c r="SX539" s="434"/>
      <c r="SY539" s="437"/>
      <c r="SZ539" s="438"/>
      <c r="TA539" s="439"/>
      <c r="TB539" s="460"/>
      <c r="TC539" s="435"/>
      <c r="TD539" s="434"/>
      <c r="TE539" s="437"/>
      <c r="TF539" s="438"/>
      <c r="TG539" s="439"/>
      <c r="TH539" s="460"/>
      <c r="TI539" s="435"/>
      <c r="TJ539" s="434"/>
      <c r="TK539" s="437"/>
      <c r="TL539" s="438"/>
      <c r="TM539" s="439"/>
      <c r="TN539" s="460"/>
      <c r="TO539" s="435"/>
      <c r="TP539" s="434"/>
      <c r="TQ539" s="437"/>
      <c r="TR539" s="438"/>
      <c r="TS539" s="439"/>
      <c r="TT539" s="460"/>
      <c r="TU539" s="435"/>
      <c r="TV539" s="434"/>
      <c r="TW539" s="437"/>
      <c r="TX539" s="438"/>
      <c r="TY539" s="439"/>
      <c r="TZ539" s="460"/>
      <c r="UA539" s="435"/>
      <c r="UB539" s="434"/>
      <c r="UC539" s="437"/>
      <c r="UD539" s="438"/>
      <c r="UE539" s="439"/>
      <c r="UF539" s="460"/>
      <c r="UG539" s="435"/>
      <c r="UH539" s="434"/>
      <c r="UI539" s="437"/>
      <c r="UJ539" s="438"/>
      <c r="UK539" s="439"/>
      <c r="UL539" s="460"/>
      <c r="UM539" s="435"/>
      <c r="UN539" s="434"/>
      <c r="UO539" s="437"/>
      <c r="UP539" s="438"/>
      <c r="UQ539" s="439"/>
      <c r="UR539" s="460"/>
      <c r="US539" s="435"/>
      <c r="UT539" s="434"/>
      <c r="UU539" s="437"/>
      <c r="UV539" s="438"/>
      <c r="UW539" s="439"/>
      <c r="UX539" s="460"/>
      <c r="UY539" s="435"/>
      <c r="UZ539" s="434"/>
      <c r="VA539" s="437"/>
      <c r="VB539" s="438"/>
      <c r="VC539" s="439"/>
      <c r="VD539" s="460"/>
      <c r="VE539" s="435"/>
      <c r="VF539" s="434"/>
      <c r="VG539" s="437"/>
      <c r="VH539" s="438"/>
      <c r="VI539" s="439"/>
      <c r="VJ539" s="460"/>
      <c r="VK539" s="435"/>
      <c r="VL539" s="434"/>
      <c r="VM539" s="437"/>
      <c r="VN539" s="438"/>
      <c r="VO539" s="439"/>
      <c r="VP539" s="460"/>
      <c r="VQ539" s="435"/>
      <c r="VR539" s="434"/>
      <c r="VS539" s="437"/>
      <c r="VT539" s="438"/>
      <c r="VU539" s="439"/>
      <c r="VV539" s="460"/>
      <c r="VW539" s="435"/>
      <c r="VX539" s="434"/>
      <c r="VY539" s="437"/>
      <c r="VZ539" s="438"/>
      <c r="WA539" s="439"/>
      <c r="WB539" s="460"/>
      <c r="WC539" s="435"/>
      <c r="WD539" s="434"/>
      <c r="WE539" s="437"/>
      <c r="WF539" s="438"/>
      <c r="WG539" s="439"/>
      <c r="WH539" s="460"/>
      <c r="WI539" s="435"/>
      <c r="WJ539" s="434"/>
      <c r="WK539" s="437"/>
      <c r="WL539" s="438"/>
      <c r="WM539" s="439"/>
      <c r="WN539" s="460"/>
      <c r="WO539" s="435"/>
      <c r="WP539" s="434"/>
      <c r="WQ539" s="437"/>
      <c r="WR539" s="438"/>
      <c r="WS539" s="439"/>
      <c r="WT539" s="460"/>
      <c r="WU539" s="435"/>
      <c r="WV539" s="434"/>
      <c r="WW539" s="437"/>
      <c r="WX539" s="438"/>
      <c r="WY539" s="439"/>
      <c r="WZ539" s="460"/>
      <c r="XA539" s="435"/>
      <c r="XB539" s="434"/>
      <c r="XC539" s="437"/>
      <c r="XD539" s="438"/>
      <c r="XE539" s="439"/>
      <c r="XF539" s="460"/>
      <c r="XG539" s="435"/>
      <c r="XH539" s="434"/>
      <c r="XI539" s="437"/>
      <c r="XJ539" s="438"/>
      <c r="XK539" s="439"/>
      <c r="XL539" s="460"/>
      <c r="XM539" s="435"/>
      <c r="XN539" s="434"/>
      <c r="XO539" s="437"/>
      <c r="XP539" s="438"/>
      <c r="XQ539" s="439"/>
      <c r="XR539" s="460"/>
      <c r="XS539" s="435"/>
      <c r="XT539" s="434"/>
      <c r="XU539" s="437"/>
      <c r="XV539" s="438"/>
      <c r="XW539" s="439"/>
      <c r="XX539" s="460"/>
      <c r="XY539" s="435"/>
      <c r="XZ539" s="434"/>
      <c r="YA539" s="437"/>
      <c r="YB539" s="438"/>
      <c r="YC539" s="439"/>
      <c r="YD539" s="460"/>
      <c r="YE539" s="435"/>
      <c r="YF539" s="434"/>
      <c r="YG539" s="437"/>
      <c r="YH539" s="438"/>
      <c r="YI539" s="439"/>
      <c r="YJ539" s="460"/>
      <c r="YK539" s="435"/>
      <c r="YL539" s="434"/>
      <c r="YM539" s="437"/>
      <c r="YN539" s="438"/>
      <c r="YO539" s="439"/>
      <c r="YP539" s="460"/>
      <c r="YQ539" s="435"/>
      <c r="YR539" s="434"/>
      <c r="YS539" s="437"/>
      <c r="YT539" s="438"/>
      <c r="YU539" s="439"/>
      <c r="YV539" s="460"/>
      <c r="YW539" s="435"/>
      <c r="YX539" s="434"/>
      <c r="YY539" s="437"/>
      <c r="YZ539" s="438"/>
      <c r="ZA539" s="439"/>
      <c r="ZB539" s="460"/>
      <c r="ZC539" s="435"/>
      <c r="ZD539" s="434"/>
      <c r="ZE539" s="437"/>
      <c r="ZF539" s="438"/>
      <c r="ZG539" s="439"/>
      <c r="ZH539" s="460"/>
      <c r="ZI539" s="435"/>
      <c r="ZJ539" s="434"/>
      <c r="ZK539" s="437"/>
      <c r="ZL539" s="438"/>
      <c r="ZM539" s="439"/>
      <c r="ZN539" s="460"/>
      <c r="ZO539" s="435"/>
      <c r="ZP539" s="434"/>
      <c r="ZQ539" s="437"/>
      <c r="ZR539" s="438"/>
      <c r="ZS539" s="439"/>
      <c r="ZT539" s="460"/>
      <c r="ZU539" s="435"/>
      <c r="ZV539" s="434"/>
      <c r="ZW539" s="437"/>
      <c r="ZX539" s="438"/>
      <c r="ZY539" s="439"/>
      <c r="ZZ539" s="460"/>
      <c r="AAA539" s="435"/>
      <c r="AAB539" s="434"/>
      <c r="AAC539" s="437"/>
      <c r="AAD539" s="438"/>
      <c r="AAE539" s="439"/>
      <c r="AAF539" s="460"/>
      <c r="AAG539" s="435"/>
      <c r="AAH539" s="434"/>
      <c r="AAI539" s="437"/>
      <c r="AAJ539" s="438"/>
      <c r="AAK539" s="439"/>
      <c r="AAL539" s="460"/>
      <c r="AAM539" s="435"/>
      <c r="AAN539" s="434"/>
      <c r="AAO539" s="437"/>
      <c r="AAP539" s="438"/>
      <c r="AAQ539" s="439"/>
      <c r="AAR539" s="460"/>
      <c r="AAS539" s="435"/>
      <c r="AAT539" s="434"/>
      <c r="AAU539" s="437"/>
      <c r="AAV539" s="438"/>
      <c r="AAW539" s="439"/>
      <c r="AAX539" s="460"/>
      <c r="AAY539" s="435"/>
      <c r="AAZ539" s="434"/>
      <c r="ABA539" s="437"/>
      <c r="ABB539" s="438"/>
      <c r="ABC539" s="439"/>
      <c r="ABD539" s="460"/>
      <c r="ABE539" s="435"/>
      <c r="ABF539" s="434"/>
      <c r="ABG539" s="437"/>
      <c r="ABH539" s="438"/>
      <c r="ABI539" s="439"/>
      <c r="ABJ539" s="460"/>
      <c r="ABK539" s="435"/>
      <c r="ABL539" s="434"/>
      <c r="ABM539" s="437"/>
      <c r="ABN539" s="438"/>
      <c r="ABO539" s="439"/>
      <c r="ABP539" s="460"/>
      <c r="ABQ539" s="435"/>
      <c r="ABR539" s="434"/>
      <c r="ABS539" s="437"/>
      <c r="ABT539" s="438"/>
      <c r="ABU539" s="439"/>
      <c r="ABV539" s="460"/>
      <c r="ABW539" s="435"/>
      <c r="ABX539" s="434"/>
      <c r="ABY539" s="437"/>
      <c r="ABZ539" s="438"/>
      <c r="ACA539" s="439"/>
      <c r="ACB539" s="460"/>
      <c r="ACC539" s="435"/>
      <c r="ACD539" s="434"/>
      <c r="ACE539" s="437"/>
      <c r="ACF539" s="438"/>
      <c r="ACG539" s="439"/>
      <c r="ACH539" s="460"/>
      <c r="ACI539" s="435"/>
      <c r="ACJ539" s="434"/>
      <c r="ACK539" s="437"/>
      <c r="ACL539" s="438"/>
      <c r="ACM539" s="439"/>
      <c r="ACN539" s="460"/>
      <c r="ACO539" s="435"/>
      <c r="ACP539" s="434"/>
      <c r="ACQ539" s="437"/>
      <c r="ACR539" s="438"/>
      <c r="ACS539" s="439"/>
      <c r="ACT539" s="460"/>
      <c r="ACU539" s="435"/>
      <c r="ACV539" s="434"/>
      <c r="ACW539" s="437"/>
      <c r="ACX539" s="438"/>
      <c r="ACY539" s="439"/>
      <c r="ACZ539" s="460"/>
      <c r="ADA539" s="435"/>
      <c r="ADB539" s="434"/>
      <c r="ADC539" s="437"/>
      <c r="ADD539" s="438"/>
      <c r="ADE539" s="439"/>
      <c r="ADF539" s="460"/>
      <c r="ADG539" s="435"/>
      <c r="ADH539" s="434"/>
      <c r="ADI539" s="437"/>
      <c r="ADJ539" s="438"/>
      <c r="ADK539" s="439"/>
      <c r="ADL539" s="460"/>
      <c r="ADM539" s="435"/>
      <c r="ADN539" s="434"/>
      <c r="ADO539" s="437"/>
      <c r="ADP539" s="438"/>
      <c r="ADQ539" s="439"/>
      <c r="ADR539" s="460"/>
      <c r="ADS539" s="435"/>
      <c r="ADT539" s="434"/>
      <c r="ADU539" s="437"/>
      <c r="ADV539" s="438"/>
      <c r="ADW539" s="439"/>
      <c r="ADX539" s="460"/>
      <c r="ADY539" s="435"/>
      <c r="ADZ539" s="434"/>
      <c r="AEA539" s="437"/>
      <c r="AEB539" s="438"/>
      <c r="AEC539" s="439"/>
      <c r="AED539" s="460"/>
      <c r="AEE539" s="435"/>
      <c r="AEF539" s="434"/>
      <c r="AEG539" s="437"/>
      <c r="AEH539" s="438"/>
      <c r="AEI539" s="439"/>
      <c r="AEJ539" s="460"/>
      <c r="AEK539" s="435"/>
      <c r="AEL539" s="434"/>
      <c r="AEM539" s="437"/>
      <c r="AEN539" s="438"/>
      <c r="AEO539" s="439"/>
      <c r="AEP539" s="460"/>
      <c r="AEQ539" s="435"/>
      <c r="AER539" s="434"/>
      <c r="AES539" s="437"/>
      <c r="AET539" s="438"/>
      <c r="AEU539" s="439"/>
      <c r="AEV539" s="460"/>
      <c r="AEW539" s="435"/>
      <c r="AEX539" s="434"/>
      <c r="AEY539" s="437"/>
      <c r="AEZ539" s="438"/>
      <c r="AFA539" s="439"/>
      <c r="AFB539" s="460"/>
      <c r="AFC539" s="435"/>
      <c r="AFD539" s="434"/>
      <c r="AFE539" s="437"/>
      <c r="AFF539" s="438"/>
      <c r="AFG539" s="439"/>
      <c r="AFH539" s="460"/>
      <c r="AFI539" s="435"/>
      <c r="AFJ539" s="434"/>
      <c r="AFK539" s="437"/>
      <c r="AFL539" s="438"/>
      <c r="AFM539" s="439"/>
      <c r="AFN539" s="460"/>
      <c r="AFO539" s="435"/>
      <c r="AFP539" s="434"/>
      <c r="AFQ539" s="437"/>
      <c r="AFR539" s="438"/>
      <c r="AFS539" s="439"/>
      <c r="AFT539" s="460"/>
      <c r="AFU539" s="435"/>
      <c r="AFV539" s="434"/>
      <c r="AFW539" s="437"/>
      <c r="AFX539" s="438"/>
      <c r="AFY539" s="439"/>
      <c r="AFZ539" s="460"/>
      <c r="AGA539" s="435"/>
      <c r="AGB539" s="434"/>
      <c r="AGC539" s="437"/>
      <c r="AGD539" s="438"/>
      <c r="AGE539" s="439"/>
      <c r="AGF539" s="460"/>
      <c r="AGG539" s="435"/>
      <c r="AGH539" s="434"/>
      <c r="AGI539" s="437"/>
      <c r="AGJ539" s="438"/>
      <c r="AGK539" s="439"/>
      <c r="AGL539" s="460"/>
      <c r="AGM539" s="435"/>
      <c r="AGN539" s="434"/>
      <c r="AGO539" s="437"/>
      <c r="AGP539" s="438"/>
      <c r="AGQ539" s="439"/>
      <c r="AGR539" s="460"/>
      <c r="AGS539" s="435"/>
      <c r="AGT539" s="434"/>
      <c r="AGU539" s="437"/>
      <c r="AGV539" s="438"/>
      <c r="AGW539" s="439"/>
      <c r="AGX539" s="460"/>
      <c r="AGY539" s="435"/>
      <c r="AGZ539" s="434"/>
      <c r="AHA539" s="437"/>
      <c r="AHB539" s="438"/>
      <c r="AHC539" s="439"/>
      <c r="AHD539" s="460"/>
      <c r="AHE539" s="435"/>
      <c r="AHF539" s="434"/>
      <c r="AHG539" s="437"/>
      <c r="AHH539" s="438"/>
      <c r="AHI539" s="439"/>
      <c r="AHJ539" s="460"/>
      <c r="AHK539" s="435"/>
      <c r="AHL539" s="434"/>
      <c r="AHM539" s="437"/>
      <c r="AHN539" s="438"/>
      <c r="AHO539" s="439"/>
      <c r="AHP539" s="460"/>
      <c r="AHQ539" s="435"/>
      <c r="AHR539" s="434"/>
      <c r="AHS539" s="437"/>
      <c r="AHT539" s="438"/>
      <c r="AHU539" s="439"/>
      <c r="AHV539" s="460"/>
      <c r="AHW539" s="435"/>
      <c r="AHX539" s="434"/>
      <c r="AHY539" s="437"/>
      <c r="AHZ539" s="438"/>
      <c r="AIA539" s="439"/>
      <c r="AIB539" s="460"/>
      <c r="AIC539" s="435"/>
      <c r="AID539" s="434"/>
      <c r="AIE539" s="437"/>
      <c r="AIF539" s="438"/>
      <c r="AIG539" s="439"/>
      <c r="AIH539" s="460"/>
      <c r="AII539" s="435"/>
      <c r="AIJ539" s="434"/>
      <c r="AIK539" s="437"/>
      <c r="AIL539" s="438"/>
      <c r="AIM539" s="439"/>
      <c r="AIN539" s="460"/>
      <c r="AIO539" s="435"/>
      <c r="AIP539" s="434"/>
      <c r="AIQ539" s="437"/>
      <c r="AIR539" s="438"/>
      <c r="AIS539" s="439"/>
      <c r="AIT539" s="460"/>
      <c r="AIU539" s="435"/>
      <c r="AIV539" s="434"/>
      <c r="AIW539" s="437"/>
      <c r="AIX539" s="438"/>
      <c r="AIY539" s="439"/>
      <c r="AIZ539" s="460"/>
      <c r="AJA539" s="435"/>
      <c r="AJB539" s="434"/>
      <c r="AJC539" s="437"/>
      <c r="AJD539" s="438"/>
      <c r="AJE539" s="439"/>
      <c r="AJF539" s="460"/>
      <c r="AJG539" s="435"/>
      <c r="AJH539" s="434"/>
      <c r="AJI539" s="437"/>
      <c r="AJJ539" s="438"/>
      <c r="AJK539" s="439"/>
      <c r="AJL539" s="460"/>
      <c r="AJM539" s="435"/>
      <c r="AJN539" s="434"/>
      <c r="AJO539" s="437"/>
      <c r="AJP539" s="438"/>
      <c r="AJQ539" s="439"/>
      <c r="AJR539" s="460"/>
      <c r="AJS539" s="435"/>
      <c r="AJT539" s="434"/>
      <c r="AJU539" s="437"/>
      <c r="AJV539" s="438"/>
      <c r="AJW539" s="439"/>
      <c r="AJX539" s="460"/>
      <c r="AJY539" s="435"/>
      <c r="AJZ539" s="434"/>
      <c r="AKA539" s="437"/>
      <c r="AKB539" s="438"/>
      <c r="AKC539" s="439"/>
      <c r="AKD539" s="460"/>
      <c r="AKE539" s="435"/>
      <c r="AKF539" s="434"/>
      <c r="AKG539" s="437"/>
      <c r="AKH539" s="438"/>
      <c r="AKI539" s="439"/>
      <c r="AKJ539" s="460"/>
      <c r="AKK539" s="435"/>
      <c r="AKL539" s="434"/>
      <c r="AKM539" s="437"/>
      <c r="AKN539" s="438"/>
      <c r="AKO539" s="439"/>
      <c r="AKP539" s="460"/>
      <c r="AKQ539" s="435"/>
      <c r="AKR539" s="434"/>
      <c r="AKS539" s="437"/>
      <c r="AKT539" s="438"/>
      <c r="AKU539" s="439"/>
      <c r="AKV539" s="460"/>
      <c r="AKW539" s="435"/>
      <c r="AKX539" s="434"/>
      <c r="AKY539" s="437"/>
      <c r="AKZ539" s="438"/>
      <c r="ALA539" s="439"/>
      <c r="ALB539" s="460"/>
      <c r="ALC539" s="435"/>
      <c r="ALD539" s="434"/>
      <c r="ALE539" s="437"/>
      <c r="ALF539" s="438"/>
      <c r="ALG539" s="439"/>
      <c r="ALH539" s="460"/>
      <c r="ALI539" s="435"/>
      <c r="ALJ539" s="434"/>
      <c r="ALK539" s="437"/>
      <c r="ALL539" s="438"/>
      <c r="ALM539" s="439"/>
      <c r="ALN539" s="460"/>
      <c r="ALO539" s="435"/>
      <c r="ALP539" s="434"/>
      <c r="ALQ539" s="437"/>
      <c r="ALR539" s="438"/>
      <c r="ALS539" s="439"/>
      <c r="ALT539" s="460"/>
      <c r="ALU539" s="435"/>
      <c r="ALV539" s="434"/>
      <c r="ALW539" s="437"/>
      <c r="ALX539" s="438"/>
      <c r="ALY539" s="439"/>
      <c r="ALZ539" s="460"/>
      <c r="AMA539" s="435"/>
      <c r="AMB539" s="434"/>
      <c r="AMC539" s="437"/>
      <c r="AMD539" s="438"/>
      <c r="AME539" s="439"/>
      <c r="AMF539" s="460"/>
      <c r="AMG539" s="435"/>
      <c r="AMH539" s="434"/>
      <c r="AMI539" s="437"/>
      <c r="AMJ539" s="438"/>
      <c r="AMK539" s="439"/>
      <c r="AML539" s="460"/>
      <c r="AMM539" s="435"/>
      <c r="AMN539" s="434"/>
      <c r="AMO539" s="437"/>
      <c r="AMP539" s="438"/>
      <c r="AMQ539" s="439"/>
      <c r="AMR539" s="460"/>
      <c r="AMS539" s="435"/>
      <c r="AMT539" s="434"/>
      <c r="AMU539" s="437"/>
      <c r="AMV539" s="438"/>
      <c r="AMW539" s="439"/>
      <c r="AMX539" s="460"/>
      <c r="AMY539" s="435"/>
      <c r="AMZ539" s="434"/>
      <c r="ANA539" s="437"/>
      <c r="ANB539" s="438"/>
      <c r="ANC539" s="439"/>
      <c r="AND539" s="460"/>
      <c r="ANE539" s="435"/>
      <c r="ANF539" s="434"/>
      <c r="ANG539" s="437"/>
      <c r="ANH539" s="438"/>
      <c r="ANI539" s="439"/>
      <c r="ANJ539" s="460"/>
      <c r="ANK539" s="435"/>
      <c r="ANL539" s="434"/>
      <c r="ANM539" s="437"/>
      <c r="ANN539" s="438"/>
      <c r="ANO539" s="439"/>
      <c r="ANP539" s="460"/>
      <c r="ANQ539" s="435"/>
      <c r="ANR539" s="434"/>
      <c r="ANS539" s="437"/>
      <c r="ANT539" s="438"/>
      <c r="ANU539" s="439"/>
      <c r="ANV539" s="460"/>
      <c r="ANW539" s="435"/>
      <c r="ANX539" s="434"/>
      <c r="ANY539" s="437"/>
      <c r="ANZ539" s="438"/>
      <c r="AOA539" s="439"/>
      <c r="AOB539" s="460"/>
      <c r="AOC539" s="435"/>
      <c r="AOD539" s="434"/>
      <c r="AOE539" s="437"/>
      <c r="AOF539" s="438"/>
      <c r="AOG539" s="439"/>
      <c r="AOH539" s="460"/>
      <c r="AOI539" s="435"/>
      <c r="AOJ539" s="434"/>
      <c r="AOK539" s="437"/>
      <c r="AOL539" s="438"/>
      <c r="AOM539" s="439"/>
      <c r="AON539" s="460"/>
      <c r="AOO539" s="435"/>
      <c r="AOP539" s="434"/>
      <c r="AOQ539" s="437"/>
      <c r="AOR539" s="438"/>
      <c r="AOS539" s="439"/>
      <c r="AOT539" s="460"/>
      <c r="AOU539" s="435"/>
      <c r="AOV539" s="434"/>
      <c r="AOW539" s="437"/>
      <c r="AOX539" s="438"/>
      <c r="AOY539" s="439"/>
      <c r="AOZ539" s="460"/>
      <c r="APA539" s="435"/>
      <c r="APB539" s="434"/>
      <c r="APC539" s="437"/>
      <c r="APD539" s="438"/>
      <c r="APE539" s="439"/>
      <c r="APF539" s="460"/>
      <c r="APG539" s="435"/>
      <c r="APH539" s="434"/>
      <c r="API539" s="437"/>
      <c r="APJ539" s="438"/>
      <c r="APK539" s="439"/>
      <c r="APL539" s="460"/>
      <c r="APM539" s="435"/>
      <c r="APN539" s="434"/>
      <c r="APO539" s="437"/>
      <c r="APP539" s="438"/>
      <c r="APQ539" s="439"/>
      <c r="APR539" s="460"/>
      <c r="APS539" s="435"/>
      <c r="APT539" s="434"/>
      <c r="APU539" s="437"/>
      <c r="APV539" s="438"/>
      <c r="APW539" s="439"/>
      <c r="APX539" s="460"/>
      <c r="APY539" s="435"/>
      <c r="APZ539" s="434"/>
      <c r="AQA539" s="437"/>
      <c r="AQB539" s="438"/>
      <c r="AQC539" s="439"/>
      <c r="AQD539" s="460"/>
      <c r="AQE539" s="435"/>
      <c r="AQF539" s="434"/>
      <c r="AQG539" s="437"/>
      <c r="AQH539" s="438"/>
      <c r="AQI539" s="439"/>
      <c r="AQJ539" s="460"/>
      <c r="AQK539" s="435"/>
      <c r="AQL539" s="434"/>
      <c r="AQM539" s="437"/>
      <c r="AQN539" s="438"/>
      <c r="AQO539" s="439"/>
      <c r="AQP539" s="460"/>
      <c r="AQQ539" s="435"/>
      <c r="AQR539" s="434"/>
      <c r="AQS539" s="437"/>
      <c r="AQT539" s="438"/>
      <c r="AQU539" s="439"/>
      <c r="AQV539" s="460"/>
      <c r="AQW539" s="435"/>
      <c r="AQX539" s="434"/>
      <c r="AQY539" s="437"/>
      <c r="AQZ539" s="438"/>
      <c r="ARA539" s="439"/>
      <c r="ARB539" s="460"/>
      <c r="ARC539" s="435"/>
      <c r="ARD539" s="434"/>
      <c r="ARE539" s="437"/>
      <c r="ARF539" s="438"/>
      <c r="ARG539" s="439"/>
      <c r="ARH539" s="460"/>
      <c r="ARI539" s="435"/>
      <c r="ARJ539" s="434"/>
      <c r="ARK539" s="437"/>
      <c r="ARL539" s="438"/>
      <c r="ARM539" s="439"/>
      <c r="ARN539" s="460"/>
      <c r="ARO539" s="435"/>
      <c r="ARP539" s="434"/>
      <c r="ARQ539" s="437"/>
      <c r="ARR539" s="438"/>
      <c r="ARS539" s="439"/>
      <c r="ART539" s="460"/>
      <c r="ARU539" s="435"/>
      <c r="ARV539" s="434"/>
      <c r="ARW539" s="437"/>
      <c r="ARX539" s="438"/>
      <c r="ARY539" s="439"/>
      <c r="ARZ539" s="460"/>
      <c r="ASA539" s="435"/>
      <c r="ASB539" s="434"/>
      <c r="ASC539" s="437"/>
      <c r="ASD539" s="438"/>
      <c r="ASE539" s="439"/>
      <c r="ASF539" s="460"/>
      <c r="ASG539" s="435"/>
      <c r="ASH539" s="434"/>
      <c r="ASI539" s="437"/>
      <c r="ASJ539" s="438"/>
      <c r="ASK539" s="439"/>
      <c r="ASL539" s="460"/>
      <c r="ASM539" s="435"/>
      <c r="ASN539" s="434"/>
      <c r="ASO539" s="437"/>
      <c r="ASP539" s="438"/>
      <c r="ASQ539" s="439"/>
      <c r="ASR539" s="460"/>
      <c r="ASS539" s="435"/>
      <c r="AST539" s="434"/>
      <c r="ASU539" s="437"/>
      <c r="ASV539" s="438"/>
      <c r="ASW539" s="439"/>
      <c r="ASX539" s="460"/>
      <c r="ASY539" s="435"/>
      <c r="ASZ539" s="434"/>
      <c r="ATA539" s="437"/>
      <c r="ATB539" s="438"/>
      <c r="ATC539" s="439"/>
      <c r="ATD539" s="460"/>
      <c r="ATE539" s="435"/>
      <c r="ATF539" s="434"/>
      <c r="ATG539" s="437"/>
      <c r="ATH539" s="438"/>
      <c r="ATI539" s="439"/>
      <c r="ATJ539" s="460"/>
      <c r="ATK539" s="435"/>
      <c r="ATL539" s="434"/>
      <c r="ATM539" s="437"/>
      <c r="ATN539" s="438"/>
      <c r="ATO539" s="439"/>
      <c r="ATP539" s="460"/>
      <c r="ATQ539" s="435"/>
      <c r="ATR539" s="434"/>
      <c r="ATS539" s="437"/>
      <c r="ATT539" s="438"/>
      <c r="ATU539" s="439"/>
      <c r="ATV539" s="460"/>
      <c r="ATW539" s="435"/>
      <c r="ATX539" s="434"/>
      <c r="ATY539" s="437"/>
      <c r="ATZ539" s="438"/>
      <c r="AUA539" s="439"/>
      <c r="AUB539" s="460"/>
      <c r="AUC539" s="435"/>
      <c r="AUD539" s="434"/>
      <c r="AUE539" s="437"/>
      <c r="AUF539" s="438"/>
      <c r="AUG539" s="439"/>
      <c r="AUH539" s="460"/>
      <c r="AUI539" s="435"/>
      <c r="AUJ539" s="434"/>
      <c r="AUK539" s="437"/>
      <c r="AUL539" s="438"/>
      <c r="AUM539" s="439"/>
      <c r="AUN539" s="460"/>
      <c r="AUO539" s="435"/>
      <c r="AUP539" s="434"/>
      <c r="AUQ539" s="437"/>
      <c r="AUR539" s="438"/>
      <c r="AUS539" s="439"/>
      <c r="AUT539" s="460"/>
      <c r="AUU539" s="435"/>
      <c r="AUV539" s="434"/>
      <c r="AUW539" s="437"/>
      <c r="AUX539" s="438"/>
      <c r="AUY539" s="439"/>
      <c r="AUZ539" s="460"/>
      <c r="AVA539" s="435"/>
      <c r="AVB539" s="434"/>
      <c r="AVC539" s="437"/>
      <c r="AVD539" s="438"/>
      <c r="AVE539" s="439"/>
      <c r="AVF539" s="460"/>
      <c r="AVG539" s="435"/>
      <c r="AVH539" s="434"/>
      <c r="AVI539" s="437"/>
      <c r="AVJ539" s="438"/>
      <c r="AVK539" s="439"/>
      <c r="AVL539" s="460"/>
      <c r="AVM539" s="435"/>
      <c r="AVN539" s="434"/>
      <c r="AVO539" s="437"/>
      <c r="AVP539" s="438"/>
      <c r="AVQ539" s="439"/>
      <c r="AVR539" s="460"/>
      <c r="AVS539" s="435"/>
      <c r="AVT539" s="434"/>
      <c r="AVU539" s="437"/>
      <c r="AVV539" s="438"/>
      <c r="AVW539" s="439"/>
      <c r="AVX539" s="460"/>
      <c r="AVY539" s="435"/>
      <c r="AVZ539" s="434"/>
      <c r="AWA539" s="437"/>
      <c r="AWB539" s="438"/>
      <c r="AWC539" s="439"/>
      <c r="AWD539" s="460"/>
      <c r="AWE539" s="435"/>
      <c r="AWF539" s="434"/>
      <c r="AWG539" s="437"/>
      <c r="AWH539" s="438"/>
      <c r="AWI539" s="439"/>
      <c r="AWJ539" s="460"/>
      <c r="AWK539" s="435"/>
      <c r="AWL539" s="434"/>
      <c r="AWM539" s="437"/>
      <c r="AWN539" s="438"/>
      <c r="AWO539" s="439"/>
      <c r="AWP539" s="460"/>
      <c r="AWQ539" s="435"/>
      <c r="AWR539" s="434"/>
      <c r="AWS539" s="437"/>
      <c r="AWT539" s="438"/>
      <c r="AWU539" s="439"/>
      <c r="AWV539" s="460"/>
      <c r="AWW539" s="435"/>
      <c r="AWX539" s="434"/>
      <c r="AWY539" s="437"/>
      <c r="AWZ539" s="438"/>
      <c r="AXA539" s="439"/>
      <c r="AXB539" s="460"/>
      <c r="AXC539" s="435"/>
      <c r="AXD539" s="434"/>
      <c r="AXE539" s="437"/>
      <c r="AXF539" s="438"/>
      <c r="AXG539" s="439"/>
      <c r="AXH539" s="460"/>
      <c r="AXI539" s="435"/>
      <c r="AXJ539" s="434"/>
      <c r="AXK539" s="437"/>
      <c r="AXL539" s="438"/>
      <c r="AXM539" s="439"/>
      <c r="AXN539" s="460"/>
      <c r="AXO539" s="435"/>
      <c r="AXP539" s="434"/>
      <c r="AXQ539" s="437"/>
      <c r="AXR539" s="438"/>
      <c r="AXS539" s="439"/>
      <c r="AXT539" s="460"/>
      <c r="AXU539" s="435"/>
      <c r="AXV539" s="434"/>
      <c r="AXW539" s="437"/>
      <c r="AXX539" s="438"/>
      <c r="AXY539" s="439"/>
      <c r="AXZ539" s="460"/>
      <c r="AYA539" s="435"/>
      <c r="AYB539" s="434"/>
      <c r="AYC539" s="437"/>
      <c r="AYD539" s="438"/>
      <c r="AYE539" s="439"/>
      <c r="AYF539" s="460"/>
      <c r="AYG539" s="435"/>
      <c r="AYH539" s="434"/>
      <c r="AYI539" s="437"/>
      <c r="AYJ539" s="438"/>
      <c r="AYK539" s="439"/>
      <c r="AYL539" s="460"/>
      <c r="AYM539" s="435"/>
      <c r="AYN539" s="434"/>
      <c r="AYO539" s="437"/>
      <c r="AYP539" s="438"/>
      <c r="AYQ539" s="439"/>
      <c r="AYR539" s="460"/>
      <c r="AYS539" s="435"/>
      <c r="AYT539" s="434"/>
      <c r="AYU539" s="437"/>
      <c r="AYV539" s="438"/>
      <c r="AYW539" s="439"/>
      <c r="AYX539" s="460"/>
      <c r="AYY539" s="435"/>
      <c r="AYZ539" s="434"/>
      <c r="AZA539" s="437"/>
      <c r="AZB539" s="438"/>
      <c r="AZC539" s="439"/>
      <c r="AZD539" s="460"/>
      <c r="AZE539" s="435"/>
      <c r="AZF539" s="434"/>
      <c r="AZG539" s="437"/>
      <c r="AZH539" s="438"/>
      <c r="AZI539" s="439"/>
      <c r="AZJ539" s="460"/>
      <c r="AZK539" s="435"/>
      <c r="AZL539" s="434"/>
      <c r="AZM539" s="437"/>
      <c r="AZN539" s="438"/>
      <c r="AZO539" s="439"/>
      <c r="AZP539" s="460"/>
      <c r="AZQ539" s="435"/>
      <c r="AZR539" s="434"/>
      <c r="AZS539" s="437"/>
      <c r="AZT539" s="438"/>
      <c r="AZU539" s="439"/>
      <c r="AZV539" s="460"/>
      <c r="AZW539" s="435"/>
      <c r="AZX539" s="434"/>
      <c r="AZY539" s="437"/>
      <c r="AZZ539" s="438"/>
      <c r="BAA539" s="439"/>
      <c r="BAB539" s="460"/>
      <c r="BAC539" s="435"/>
      <c r="BAD539" s="434"/>
      <c r="BAE539" s="437"/>
      <c r="BAF539" s="438"/>
      <c r="BAG539" s="439"/>
      <c r="BAH539" s="460"/>
      <c r="BAI539" s="435"/>
      <c r="BAJ539" s="434"/>
      <c r="BAK539" s="437"/>
      <c r="BAL539" s="438"/>
      <c r="BAM539" s="439"/>
      <c r="BAN539" s="460"/>
      <c r="BAO539" s="435"/>
      <c r="BAP539" s="434"/>
      <c r="BAQ539" s="437"/>
      <c r="BAR539" s="438"/>
      <c r="BAS539" s="439"/>
      <c r="BAT539" s="460"/>
      <c r="BAU539" s="435"/>
      <c r="BAV539" s="434"/>
      <c r="BAW539" s="437"/>
      <c r="BAX539" s="438"/>
      <c r="BAY539" s="439"/>
      <c r="BAZ539" s="460"/>
      <c r="BBA539" s="435"/>
      <c r="BBB539" s="434"/>
      <c r="BBC539" s="437"/>
      <c r="BBD539" s="438"/>
      <c r="BBE539" s="439"/>
      <c r="BBF539" s="460"/>
      <c r="BBG539" s="435"/>
      <c r="BBH539" s="434"/>
      <c r="BBI539" s="437"/>
      <c r="BBJ539" s="438"/>
      <c r="BBK539" s="439"/>
      <c r="BBL539" s="460"/>
      <c r="BBM539" s="435"/>
      <c r="BBN539" s="434"/>
      <c r="BBO539" s="437"/>
      <c r="BBP539" s="438"/>
      <c r="BBQ539" s="439"/>
      <c r="BBR539" s="460"/>
      <c r="BBS539" s="435"/>
      <c r="BBT539" s="434"/>
      <c r="BBU539" s="437"/>
      <c r="BBV539" s="438"/>
      <c r="BBW539" s="439"/>
      <c r="BBX539" s="460"/>
      <c r="BBY539" s="435"/>
      <c r="BBZ539" s="434"/>
      <c r="BCA539" s="437"/>
      <c r="BCB539" s="438"/>
      <c r="BCC539" s="439"/>
      <c r="BCD539" s="460"/>
      <c r="BCE539" s="435"/>
      <c r="BCF539" s="434"/>
      <c r="BCG539" s="437"/>
      <c r="BCH539" s="438"/>
      <c r="BCI539" s="439"/>
      <c r="BCJ539" s="460"/>
      <c r="BCK539" s="435"/>
      <c r="BCL539" s="434"/>
      <c r="BCM539" s="437"/>
      <c r="BCN539" s="438"/>
      <c r="BCO539" s="439"/>
      <c r="BCP539" s="460"/>
      <c r="BCQ539" s="435"/>
      <c r="BCR539" s="434"/>
      <c r="BCS539" s="437"/>
      <c r="BCT539" s="438"/>
      <c r="BCU539" s="439"/>
      <c r="BCV539" s="460"/>
      <c r="BCW539" s="435"/>
      <c r="BCX539" s="434"/>
      <c r="BCY539" s="437"/>
      <c r="BCZ539" s="438"/>
      <c r="BDA539" s="439"/>
      <c r="BDB539" s="460"/>
      <c r="BDC539" s="435"/>
      <c r="BDD539" s="434"/>
      <c r="BDE539" s="437"/>
      <c r="BDF539" s="438"/>
      <c r="BDG539" s="439"/>
      <c r="BDH539" s="460"/>
      <c r="BDI539" s="435"/>
      <c r="BDJ539" s="434"/>
      <c r="BDK539" s="437"/>
      <c r="BDL539" s="438"/>
      <c r="BDM539" s="439"/>
      <c r="BDN539" s="460"/>
      <c r="BDO539" s="435"/>
      <c r="BDP539" s="434"/>
      <c r="BDQ539" s="437"/>
      <c r="BDR539" s="438"/>
      <c r="BDS539" s="439"/>
      <c r="BDT539" s="460"/>
      <c r="BDU539" s="435"/>
      <c r="BDV539" s="434"/>
      <c r="BDW539" s="437"/>
      <c r="BDX539" s="438"/>
      <c r="BDY539" s="439"/>
      <c r="BDZ539" s="460"/>
      <c r="BEA539" s="435"/>
      <c r="BEB539" s="434"/>
      <c r="BEC539" s="437"/>
      <c r="BED539" s="438"/>
      <c r="BEE539" s="439"/>
      <c r="BEF539" s="460"/>
      <c r="BEG539" s="435"/>
      <c r="BEH539" s="434"/>
      <c r="BEI539" s="437"/>
      <c r="BEJ539" s="438"/>
      <c r="BEK539" s="439"/>
      <c r="BEL539" s="460"/>
      <c r="BEM539" s="435"/>
      <c r="BEN539" s="434"/>
      <c r="BEO539" s="437"/>
      <c r="BEP539" s="438"/>
      <c r="BEQ539" s="439"/>
      <c r="BER539" s="460"/>
      <c r="BES539" s="435"/>
      <c r="BET539" s="434"/>
      <c r="BEU539" s="437"/>
      <c r="BEV539" s="438"/>
      <c r="BEW539" s="439"/>
      <c r="BEX539" s="460"/>
      <c r="BEY539" s="435"/>
      <c r="BEZ539" s="434"/>
      <c r="BFA539" s="437"/>
      <c r="BFB539" s="438"/>
      <c r="BFC539" s="439"/>
      <c r="BFD539" s="460"/>
      <c r="BFE539" s="435"/>
      <c r="BFF539" s="434"/>
      <c r="BFG539" s="437"/>
      <c r="BFH539" s="438"/>
      <c r="BFI539" s="439"/>
      <c r="BFJ539" s="460"/>
      <c r="BFK539" s="435"/>
      <c r="BFL539" s="434"/>
      <c r="BFM539" s="437"/>
      <c r="BFN539" s="438"/>
      <c r="BFO539" s="439"/>
      <c r="BFP539" s="460"/>
      <c r="BFQ539" s="435"/>
      <c r="BFR539" s="434"/>
      <c r="BFS539" s="437"/>
      <c r="BFT539" s="438"/>
      <c r="BFU539" s="439"/>
      <c r="BFV539" s="460"/>
      <c r="BFW539" s="435"/>
      <c r="BFX539" s="434"/>
      <c r="BFY539" s="437"/>
      <c r="BFZ539" s="438"/>
      <c r="BGA539" s="439"/>
      <c r="BGB539" s="460"/>
      <c r="BGC539" s="435"/>
      <c r="BGD539" s="434"/>
      <c r="BGE539" s="437"/>
      <c r="BGF539" s="438"/>
      <c r="BGG539" s="439"/>
      <c r="BGH539" s="460"/>
      <c r="BGI539" s="435"/>
      <c r="BGJ539" s="434"/>
      <c r="BGK539" s="437"/>
      <c r="BGL539" s="438"/>
      <c r="BGM539" s="439"/>
      <c r="BGN539" s="460"/>
      <c r="BGO539" s="435"/>
      <c r="BGP539" s="434"/>
      <c r="BGQ539" s="437"/>
      <c r="BGR539" s="438"/>
      <c r="BGS539" s="439"/>
      <c r="BGT539" s="460"/>
      <c r="BGU539" s="435"/>
      <c r="BGV539" s="434"/>
      <c r="BGW539" s="437"/>
      <c r="BGX539" s="438"/>
      <c r="BGY539" s="439"/>
      <c r="BGZ539" s="460"/>
      <c r="BHA539" s="435"/>
      <c r="BHB539" s="434"/>
      <c r="BHC539" s="437"/>
      <c r="BHD539" s="438"/>
      <c r="BHE539" s="439"/>
      <c r="BHF539" s="460"/>
      <c r="BHG539" s="435"/>
      <c r="BHH539" s="434"/>
      <c r="BHI539" s="437"/>
      <c r="BHJ539" s="438"/>
      <c r="BHK539" s="439"/>
      <c r="BHL539" s="460"/>
      <c r="BHM539" s="435"/>
      <c r="BHN539" s="434"/>
      <c r="BHO539" s="437"/>
      <c r="BHP539" s="438"/>
      <c r="BHQ539" s="439"/>
      <c r="BHR539" s="460"/>
      <c r="BHS539" s="435"/>
      <c r="BHT539" s="434"/>
      <c r="BHU539" s="437"/>
      <c r="BHV539" s="438"/>
      <c r="BHW539" s="439"/>
      <c r="BHX539" s="460"/>
      <c r="BHY539" s="435"/>
      <c r="BHZ539" s="434"/>
      <c r="BIA539" s="437"/>
      <c r="BIB539" s="438"/>
      <c r="BIC539" s="439"/>
      <c r="BID539" s="460"/>
      <c r="BIE539" s="435"/>
      <c r="BIF539" s="434"/>
      <c r="BIG539" s="437"/>
      <c r="BIH539" s="438"/>
      <c r="BII539" s="439"/>
      <c r="BIJ539" s="460"/>
      <c r="BIK539" s="435"/>
      <c r="BIL539" s="434"/>
      <c r="BIM539" s="437"/>
      <c r="BIN539" s="438"/>
      <c r="BIO539" s="439"/>
      <c r="BIP539" s="460"/>
      <c r="BIQ539" s="435"/>
      <c r="BIR539" s="434"/>
      <c r="BIS539" s="437"/>
      <c r="BIT539" s="438"/>
      <c r="BIU539" s="439"/>
      <c r="BIV539" s="460"/>
      <c r="BIW539" s="435"/>
      <c r="BIX539" s="434"/>
      <c r="BIY539" s="437"/>
      <c r="BIZ539" s="438"/>
      <c r="BJA539" s="439"/>
      <c r="BJB539" s="460"/>
      <c r="BJC539" s="435"/>
      <c r="BJD539" s="434"/>
      <c r="BJE539" s="437"/>
      <c r="BJF539" s="438"/>
      <c r="BJG539" s="439"/>
      <c r="BJH539" s="460"/>
      <c r="BJI539" s="435"/>
      <c r="BJJ539" s="434"/>
      <c r="BJK539" s="437"/>
      <c r="BJL539" s="438"/>
      <c r="BJM539" s="439"/>
      <c r="BJN539" s="460"/>
      <c r="BJO539" s="435"/>
      <c r="BJP539" s="434"/>
      <c r="BJQ539" s="437"/>
      <c r="BJR539" s="438"/>
      <c r="BJS539" s="439"/>
      <c r="BJT539" s="460"/>
      <c r="BJU539" s="435"/>
      <c r="BJV539" s="434"/>
      <c r="BJW539" s="437"/>
      <c r="BJX539" s="438"/>
      <c r="BJY539" s="439"/>
      <c r="BJZ539" s="460"/>
      <c r="BKA539" s="435"/>
      <c r="BKB539" s="434"/>
      <c r="BKC539" s="437"/>
      <c r="BKD539" s="438"/>
      <c r="BKE539" s="439"/>
      <c r="BKF539" s="460"/>
      <c r="BKG539" s="435"/>
      <c r="BKH539" s="434"/>
      <c r="BKI539" s="437"/>
      <c r="BKJ539" s="438"/>
      <c r="BKK539" s="439"/>
      <c r="BKL539" s="460"/>
      <c r="BKM539" s="435"/>
      <c r="BKN539" s="434"/>
      <c r="BKO539" s="437"/>
      <c r="BKP539" s="438"/>
      <c r="BKQ539" s="439"/>
      <c r="BKR539" s="460"/>
      <c r="BKS539" s="435"/>
      <c r="BKT539" s="434"/>
      <c r="BKU539" s="437"/>
      <c r="BKV539" s="438"/>
      <c r="BKW539" s="439"/>
      <c r="BKX539" s="460"/>
      <c r="BKY539" s="435"/>
      <c r="BKZ539" s="434"/>
      <c r="BLA539" s="437"/>
      <c r="BLB539" s="438"/>
      <c r="BLC539" s="439"/>
      <c r="BLD539" s="460"/>
      <c r="BLE539" s="435"/>
      <c r="BLF539" s="434"/>
      <c r="BLG539" s="437"/>
      <c r="BLH539" s="438"/>
      <c r="BLI539" s="439"/>
      <c r="BLJ539" s="460"/>
      <c r="BLK539" s="435"/>
      <c r="BLL539" s="434"/>
      <c r="BLM539" s="437"/>
      <c r="BLN539" s="438"/>
      <c r="BLO539" s="439"/>
      <c r="BLP539" s="460"/>
      <c r="BLQ539" s="435"/>
      <c r="BLR539" s="434"/>
      <c r="BLS539" s="437"/>
      <c r="BLT539" s="438"/>
      <c r="BLU539" s="439"/>
      <c r="BLV539" s="460"/>
      <c r="BLW539" s="435"/>
      <c r="BLX539" s="434"/>
      <c r="BLY539" s="437"/>
      <c r="BLZ539" s="438"/>
      <c r="BMA539" s="439"/>
      <c r="BMB539" s="460"/>
      <c r="BMC539" s="435"/>
      <c r="BMD539" s="434"/>
      <c r="BME539" s="437"/>
      <c r="BMF539" s="438"/>
      <c r="BMG539" s="439"/>
      <c r="BMH539" s="460"/>
      <c r="BMI539" s="435"/>
      <c r="BMJ539" s="434"/>
      <c r="BMK539" s="437"/>
      <c r="BML539" s="438"/>
      <c r="BMM539" s="439"/>
      <c r="BMN539" s="460"/>
      <c r="BMO539" s="435"/>
      <c r="BMP539" s="434"/>
      <c r="BMQ539" s="437"/>
      <c r="BMR539" s="438"/>
      <c r="BMS539" s="439"/>
      <c r="BMT539" s="460"/>
      <c r="BMU539" s="435"/>
      <c r="BMV539" s="434"/>
      <c r="BMW539" s="437"/>
      <c r="BMX539" s="438"/>
      <c r="BMY539" s="439"/>
      <c r="BMZ539" s="460"/>
      <c r="BNA539" s="435"/>
      <c r="BNB539" s="434"/>
      <c r="BNC539" s="437"/>
      <c r="BND539" s="438"/>
      <c r="BNE539" s="439"/>
      <c r="BNF539" s="460"/>
      <c r="BNG539" s="435"/>
      <c r="BNH539" s="434"/>
      <c r="BNI539" s="437"/>
      <c r="BNJ539" s="438"/>
      <c r="BNK539" s="439"/>
      <c r="BNL539" s="460"/>
      <c r="BNM539" s="435"/>
      <c r="BNN539" s="434"/>
      <c r="BNO539" s="437"/>
      <c r="BNP539" s="438"/>
      <c r="BNQ539" s="439"/>
      <c r="BNR539" s="460"/>
      <c r="BNS539" s="435"/>
      <c r="BNT539" s="434"/>
      <c r="BNU539" s="437"/>
      <c r="BNV539" s="438"/>
      <c r="BNW539" s="439"/>
      <c r="BNX539" s="460"/>
      <c r="BNY539" s="435"/>
      <c r="BNZ539" s="434"/>
      <c r="BOA539" s="437"/>
      <c r="BOB539" s="438"/>
      <c r="BOC539" s="439"/>
      <c r="BOD539" s="460"/>
      <c r="BOE539" s="435"/>
      <c r="BOF539" s="434"/>
      <c r="BOG539" s="437"/>
      <c r="BOH539" s="438"/>
      <c r="BOI539" s="439"/>
      <c r="BOJ539" s="460"/>
      <c r="BOK539" s="435"/>
      <c r="BOL539" s="434"/>
      <c r="BOM539" s="437"/>
      <c r="BON539" s="438"/>
      <c r="BOO539" s="439"/>
      <c r="BOP539" s="460"/>
      <c r="BOQ539" s="435"/>
      <c r="BOR539" s="434"/>
      <c r="BOS539" s="437"/>
      <c r="BOT539" s="438"/>
      <c r="BOU539" s="439"/>
      <c r="BOV539" s="460"/>
      <c r="BOW539" s="435"/>
      <c r="BOX539" s="434"/>
      <c r="BOY539" s="437"/>
      <c r="BOZ539" s="438"/>
      <c r="BPA539" s="439"/>
      <c r="BPB539" s="460"/>
      <c r="BPC539" s="435"/>
      <c r="BPD539" s="434"/>
      <c r="BPE539" s="437"/>
      <c r="BPF539" s="438"/>
      <c r="BPG539" s="439"/>
      <c r="BPH539" s="460"/>
      <c r="BPI539" s="435"/>
      <c r="BPJ539" s="434"/>
      <c r="BPK539" s="437"/>
      <c r="BPL539" s="438"/>
      <c r="BPM539" s="439"/>
      <c r="BPN539" s="460"/>
      <c r="BPO539" s="435"/>
      <c r="BPP539" s="434"/>
      <c r="BPQ539" s="437"/>
      <c r="BPR539" s="438"/>
      <c r="BPS539" s="439"/>
      <c r="BPT539" s="460"/>
      <c r="BPU539" s="435"/>
      <c r="BPV539" s="434"/>
      <c r="BPW539" s="437"/>
      <c r="BPX539" s="438"/>
      <c r="BPY539" s="439"/>
      <c r="BPZ539" s="460"/>
      <c r="BQA539" s="435"/>
      <c r="BQB539" s="434"/>
      <c r="BQC539" s="437"/>
      <c r="BQD539" s="438"/>
      <c r="BQE539" s="439"/>
      <c r="BQF539" s="460"/>
      <c r="BQG539" s="435"/>
      <c r="BQH539" s="434"/>
      <c r="BQI539" s="437"/>
      <c r="BQJ539" s="438"/>
      <c r="BQK539" s="439"/>
      <c r="BQL539" s="460"/>
      <c r="BQM539" s="435"/>
      <c r="BQN539" s="434"/>
      <c r="BQO539" s="437"/>
      <c r="BQP539" s="438"/>
      <c r="BQQ539" s="439"/>
      <c r="BQR539" s="460"/>
      <c r="BQS539" s="435"/>
      <c r="BQT539" s="434"/>
      <c r="BQU539" s="437"/>
      <c r="BQV539" s="438"/>
      <c r="BQW539" s="439"/>
      <c r="BQX539" s="460"/>
      <c r="BQY539" s="435"/>
      <c r="BQZ539" s="434"/>
      <c r="BRA539" s="437"/>
      <c r="BRB539" s="438"/>
      <c r="BRC539" s="439"/>
      <c r="BRD539" s="460"/>
      <c r="BRE539" s="435"/>
      <c r="BRF539" s="434"/>
      <c r="BRG539" s="437"/>
      <c r="BRH539" s="438"/>
      <c r="BRI539" s="439"/>
      <c r="BRJ539" s="460"/>
      <c r="BRK539" s="435"/>
      <c r="BRL539" s="434"/>
      <c r="BRM539" s="437"/>
      <c r="BRN539" s="438"/>
      <c r="BRO539" s="439"/>
      <c r="BRP539" s="460"/>
      <c r="BRQ539" s="435"/>
      <c r="BRR539" s="434"/>
      <c r="BRS539" s="437"/>
      <c r="BRT539" s="438"/>
      <c r="BRU539" s="439"/>
      <c r="BRV539" s="460"/>
      <c r="BRW539" s="435"/>
      <c r="BRX539" s="434"/>
      <c r="BRY539" s="437"/>
      <c r="BRZ539" s="438"/>
      <c r="BSA539" s="439"/>
      <c r="BSB539" s="460"/>
      <c r="BSC539" s="435"/>
      <c r="BSD539" s="434"/>
      <c r="BSE539" s="437"/>
      <c r="BSF539" s="438"/>
      <c r="BSG539" s="439"/>
      <c r="BSH539" s="460"/>
      <c r="BSI539" s="435"/>
      <c r="BSJ539" s="434"/>
      <c r="BSK539" s="437"/>
      <c r="BSL539" s="438"/>
      <c r="BSM539" s="439"/>
      <c r="BSN539" s="460"/>
      <c r="BSO539" s="435"/>
      <c r="BSP539" s="434"/>
      <c r="BSQ539" s="437"/>
      <c r="BSR539" s="438"/>
      <c r="BSS539" s="439"/>
      <c r="BST539" s="460"/>
      <c r="BSU539" s="435"/>
      <c r="BSV539" s="434"/>
      <c r="BSW539" s="437"/>
      <c r="BSX539" s="438"/>
      <c r="BSY539" s="439"/>
      <c r="BSZ539" s="460"/>
      <c r="BTA539" s="435"/>
      <c r="BTB539" s="434"/>
      <c r="BTC539" s="437"/>
      <c r="BTD539" s="438"/>
      <c r="BTE539" s="439"/>
      <c r="BTF539" s="460"/>
      <c r="BTG539" s="435"/>
      <c r="BTH539" s="434"/>
      <c r="BTI539" s="437"/>
      <c r="BTJ539" s="438"/>
      <c r="BTK539" s="439"/>
      <c r="BTL539" s="460"/>
      <c r="BTM539" s="435"/>
      <c r="BTN539" s="434"/>
      <c r="BTO539" s="437"/>
      <c r="BTP539" s="438"/>
      <c r="BTQ539" s="439"/>
      <c r="BTR539" s="460"/>
      <c r="BTS539" s="435"/>
      <c r="BTT539" s="434"/>
      <c r="BTU539" s="437"/>
      <c r="BTV539" s="438"/>
      <c r="BTW539" s="439"/>
      <c r="BTX539" s="460"/>
      <c r="BTY539" s="435"/>
      <c r="BTZ539" s="434"/>
      <c r="BUA539" s="437"/>
      <c r="BUB539" s="438"/>
      <c r="BUC539" s="439"/>
      <c r="BUD539" s="460"/>
      <c r="BUE539" s="435"/>
      <c r="BUF539" s="434"/>
      <c r="BUG539" s="437"/>
      <c r="BUH539" s="438"/>
      <c r="BUI539" s="439"/>
      <c r="BUJ539" s="460"/>
      <c r="BUK539" s="435"/>
      <c r="BUL539" s="434"/>
      <c r="BUM539" s="437"/>
      <c r="BUN539" s="438"/>
      <c r="BUO539" s="439"/>
      <c r="BUP539" s="460"/>
      <c r="BUQ539" s="435"/>
      <c r="BUR539" s="434"/>
      <c r="BUS539" s="437"/>
      <c r="BUT539" s="438"/>
      <c r="BUU539" s="439"/>
      <c r="BUV539" s="460"/>
      <c r="BUW539" s="435"/>
      <c r="BUX539" s="434"/>
      <c r="BUY539" s="437"/>
      <c r="BUZ539" s="438"/>
      <c r="BVA539" s="439"/>
      <c r="BVB539" s="460"/>
      <c r="BVC539" s="435"/>
      <c r="BVD539" s="434"/>
      <c r="BVE539" s="437"/>
      <c r="BVF539" s="438"/>
      <c r="BVG539" s="439"/>
      <c r="BVH539" s="460"/>
      <c r="BVI539" s="435"/>
      <c r="BVJ539" s="434"/>
      <c r="BVK539" s="437"/>
      <c r="BVL539" s="438"/>
      <c r="BVM539" s="439"/>
      <c r="BVN539" s="460"/>
      <c r="BVO539" s="435"/>
      <c r="BVP539" s="434"/>
      <c r="BVQ539" s="437"/>
      <c r="BVR539" s="438"/>
      <c r="BVS539" s="439"/>
      <c r="BVT539" s="460"/>
      <c r="BVU539" s="435"/>
      <c r="BVV539" s="434"/>
      <c r="BVW539" s="437"/>
      <c r="BVX539" s="438"/>
      <c r="BVY539" s="439"/>
      <c r="BVZ539" s="460"/>
      <c r="BWA539" s="435"/>
      <c r="BWB539" s="434"/>
      <c r="BWC539" s="437"/>
      <c r="BWD539" s="438"/>
      <c r="BWE539" s="439"/>
      <c r="BWF539" s="460"/>
      <c r="BWG539" s="435"/>
      <c r="BWH539" s="434"/>
      <c r="BWI539" s="437"/>
      <c r="BWJ539" s="438"/>
      <c r="BWK539" s="439"/>
      <c r="BWL539" s="460"/>
      <c r="BWM539" s="435"/>
      <c r="BWN539" s="434"/>
      <c r="BWO539" s="437"/>
      <c r="BWP539" s="438"/>
      <c r="BWQ539" s="439"/>
      <c r="BWR539" s="460"/>
      <c r="BWS539" s="435"/>
      <c r="BWT539" s="434"/>
      <c r="BWU539" s="437"/>
      <c r="BWV539" s="438"/>
      <c r="BWW539" s="439"/>
      <c r="BWX539" s="460"/>
      <c r="BWY539" s="435"/>
      <c r="BWZ539" s="434"/>
      <c r="BXA539" s="437"/>
      <c r="BXB539" s="438"/>
      <c r="BXC539" s="439"/>
      <c r="BXD539" s="460"/>
      <c r="BXE539" s="435"/>
      <c r="BXF539" s="434"/>
      <c r="BXG539" s="437"/>
      <c r="BXH539" s="438"/>
      <c r="BXI539" s="439"/>
      <c r="BXJ539" s="460"/>
      <c r="BXK539" s="435"/>
      <c r="BXL539" s="434"/>
      <c r="BXM539" s="437"/>
      <c r="BXN539" s="438"/>
      <c r="BXO539" s="439"/>
      <c r="BXP539" s="460"/>
      <c r="BXQ539" s="435"/>
      <c r="BXR539" s="434"/>
      <c r="BXS539" s="437"/>
      <c r="BXT539" s="438"/>
      <c r="BXU539" s="439"/>
      <c r="BXV539" s="460"/>
      <c r="BXW539" s="435"/>
      <c r="BXX539" s="434"/>
      <c r="BXY539" s="437"/>
      <c r="BXZ539" s="438"/>
      <c r="BYA539" s="439"/>
      <c r="BYB539" s="460"/>
      <c r="BYC539" s="435"/>
      <c r="BYD539" s="434"/>
      <c r="BYE539" s="437"/>
      <c r="BYF539" s="438"/>
      <c r="BYG539" s="439"/>
      <c r="BYH539" s="460"/>
      <c r="BYI539" s="435"/>
      <c r="BYJ539" s="434"/>
      <c r="BYK539" s="437"/>
      <c r="BYL539" s="438"/>
      <c r="BYM539" s="439"/>
      <c r="BYN539" s="460"/>
      <c r="BYO539" s="435"/>
      <c r="BYP539" s="434"/>
      <c r="BYQ539" s="437"/>
      <c r="BYR539" s="438"/>
      <c r="BYS539" s="439"/>
      <c r="BYT539" s="460"/>
      <c r="BYU539" s="435"/>
      <c r="BYV539" s="434"/>
      <c r="BYW539" s="437"/>
      <c r="BYX539" s="438"/>
      <c r="BYY539" s="439"/>
      <c r="BYZ539" s="460"/>
      <c r="BZA539" s="435"/>
      <c r="BZB539" s="434"/>
      <c r="BZC539" s="437"/>
      <c r="BZD539" s="438"/>
      <c r="BZE539" s="439"/>
      <c r="BZF539" s="460"/>
      <c r="BZG539" s="435"/>
      <c r="BZH539" s="434"/>
      <c r="BZI539" s="437"/>
      <c r="BZJ539" s="438"/>
      <c r="BZK539" s="439"/>
      <c r="BZL539" s="460"/>
      <c r="BZM539" s="435"/>
      <c r="BZN539" s="434"/>
      <c r="BZO539" s="437"/>
      <c r="BZP539" s="438"/>
      <c r="BZQ539" s="439"/>
      <c r="BZR539" s="460"/>
      <c r="BZS539" s="435"/>
      <c r="BZT539" s="434"/>
      <c r="BZU539" s="437"/>
      <c r="BZV539" s="438"/>
      <c r="BZW539" s="439"/>
      <c r="BZX539" s="460"/>
      <c r="BZY539" s="435"/>
      <c r="BZZ539" s="434"/>
      <c r="CAA539" s="437"/>
      <c r="CAB539" s="438"/>
      <c r="CAC539" s="439"/>
      <c r="CAD539" s="460"/>
      <c r="CAE539" s="435"/>
      <c r="CAF539" s="434"/>
      <c r="CAG539" s="437"/>
      <c r="CAH539" s="438"/>
      <c r="CAI539" s="439"/>
      <c r="CAJ539" s="460"/>
      <c r="CAK539" s="435"/>
      <c r="CAL539" s="434"/>
      <c r="CAM539" s="437"/>
      <c r="CAN539" s="438"/>
      <c r="CAO539" s="439"/>
      <c r="CAP539" s="460"/>
      <c r="CAQ539" s="435"/>
      <c r="CAR539" s="434"/>
      <c r="CAS539" s="437"/>
      <c r="CAT539" s="438"/>
      <c r="CAU539" s="439"/>
      <c r="CAV539" s="460"/>
      <c r="CAW539" s="435"/>
      <c r="CAX539" s="434"/>
      <c r="CAY539" s="437"/>
      <c r="CAZ539" s="438"/>
      <c r="CBA539" s="439"/>
      <c r="CBB539" s="460"/>
      <c r="CBC539" s="435"/>
      <c r="CBD539" s="434"/>
      <c r="CBE539" s="437"/>
      <c r="CBF539" s="438"/>
      <c r="CBG539" s="439"/>
      <c r="CBH539" s="460"/>
      <c r="CBI539" s="435"/>
      <c r="CBJ539" s="434"/>
      <c r="CBK539" s="437"/>
      <c r="CBL539" s="438"/>
      <c r="CBM539" s="439"/>
      <c r="CBN539" s="460"/>
      <c r="CBO539" s="435"/>
      <c r="CBP539" s="434"/>
      <c r="CBQ539" s="437"/>
      <c r="CBR539" s="438"/>
      <c r="CBS539" s="439"/>
      <c r="CBT539" s="460"/>
      <c r="CBU539" s="435"/>
      <c r="CBV539" s="434"/>
      <c r="CBW539" s="437"/>
      <c r="CBX539" s="438"/>
      <c r="CBY539" s="439"/>
      <c r="CBZ539" s="460"/>
      <c r="CCA539" s="435"/>
      <c r="CCB539" s="434"/>
      <c r="CCC539" s="437"/>
      <c r="CCD539" s="438"/>
      <c r="CCE539" s="439"/>
      <c r="CCF539" s="460"/>
      <c r="CCG539" s="435"/>
      <c r="CCH539" s="434"/>
      <c r="CCI539" s="437"/>
      <c r="CCJ539" s="438"/>
      <c r="CCK539" s="439"/>
      <c r="CCL539" s="460"/>
      <c r="CCM539" s="435"/>
      <c r="CCN539" s="434"/>
      <c r="CCO539" s="437"/>
      <c r="CCP539" s="438"/>
      <c r="CCQ539" s="439"/>
      <c r="CCR539" s="460"/>
      <c r="CCS539" s="435"/>
      <c r="CCT539" s="434"/>
      <c r="CCU539" s="437"/>
      <c r="CCV539" s="438"/>
      <c r="CCW539" s="439"/>
      <c r="CCX539" s="460"/>
      <c r="CCY539" s="435"/>
      <c r="CCZ539" s="434"/>
      <c r="CDA539" s="437"/>
      <c r="CDB539" s="438"/>
      <c r="CDC539" s="439"/>
      <c r="CDD539" s="460"/>
      <c r="CDE539" s="435"/>
      <c r="CDF539" s="434"/>
      <c r="CDG539" s="437"/>
      <c r="CDH539" s="438"/>
      <c r="CDI539" s="439"/>
      <c r="CDJ539" s="460"/>
      <c r="CDK539" s="435"/>
      <c r="CDL539" s="434"/>
      <c r="CDM539" s="437"/>
      <c r="CDN539" s="438"/>
      <c r="CDO539" s="439"/>
      <c r="CDP539" s="460"/>
      <c r="CDQ539" s="435"/>
      <c r="CDR539" s="434"/>
      <c r="CDS539" s="437"/>
      <c r="CDT539" s="438"/>
      <c r="CDU539" s="439"/>
      <c r="CDV539" s="460"/>
      <c r="CDW539" s="435"/>
      <c r="CDX539" s="434"/>
      <c r="CDY539" s="437"/>
      <c r="CDZ539" s="438"/>
      <c r="CEA539" s="439"/>
      <c r="CEB539" s="460"/>
      <c r="CEC539" s="435"/>
      <c r="CED539" s="434"/>
      <c r="CEE539" s="437"/>
      <c r="CEF539" s="438"/>
      <c r="CEG539" s="439"/>
      <c r="CEH539" s="460"/>
      <c r="CEI539" s="435"/>
      <c r="CEJ539" s="434"/>
      <c r="CEK539" s="437"/>
      <c r="CEL539" s="438"/>
      <c r="CEM539" s="439"/>
      <c r="CEN539" s="460"/>
      <c r="CEO539" s="435"/>
      <c r="CEP539" s="434"/>
      <c r="CEQ539" s="437"/>
      <c r="CER539" s="438"/>
      <c r="CES539" s="439"/>
      <c r="CET539" s="460"/>
      <c r="CEU539" s="435"/>
      <c r="CEV539" s="434"/>
      <c r="CEW539" s="437"/>
      <c r="CEX539" s="438"/>
      <c r="CEY539" s="439"/>
      <c r="CEZ539" s="460"/>
      <c r="CFA539" s="435"/>
      <c r="CFB539" s="434"/>
      <c r="CFC539" s="437"/>
      <c r="CFD539" s="438"/>
      <c r="CFE539" s="439"/>
      <c r="CFF539" s="460"/>
      <c r="CFG539" s="435"/>
      <c r="CFH539" s="434"/>
      <c r="CFI539" s="437"/>
      <c r="CFJ539" s="438"/>
      <c r="CFK539" s="439"/>
      <c r="CFL539" s="460"/>
      <c r="CFM539" s="435"/>
      <c r="CFN539" s="434"/>
      <c r="CFO539" s="437"/>
      <c r="CFP539" s="438"/>
      <c r="CFQ539" s="439"/>
      <c r="CFR539" s="460"/>
      <c r="CFS539" s="435"/>
      <c r="CFT539" s="434"/>
      <c r="CFU539" s="437"/>
      <c r="CFV539" s="438"/>
      <c r="CFW539" s="439"/>
      <c r="CFX539" s="460"/>
      <c r="CFY539" s="435"/>
      <c r="CFZ539" s="434"/>
      <c r="CGA539" s="437"/>
      <c r="CGB539" s="438"/>
      <c r="CGC539" s="439"/>
      <c r="CGD539" s="460"/>
      <c r="CGE539" s="435"/>
      <c r="CGF539" s="434"/>
      <c r="CGG539" s="437"/>
      <c r="CGH539" s="438"/>
      <c r="CGI539" s="439"/>
      <c r="CGJ539" s="460"/>
      <c r="CGK539" s="435"/>
      <c r="CGL539" s="434"/>
      <c r="CGM539" s="437"/>
      <c r="CGN539" s="438"/>
      <c r="CGO539" s="439"/>
      <c r="CGP539" s="460"/>
      <c r="CGQ539" s="435"/>
      <c r="CGR539" s="434"/>
      <c r="CGS539" s="437"/>
      <c r="CGT539" s="438"/>
      <c r="CGU539" s="439"/>
      <c r="CGV539" s="460"/>
      <c r="CGW539" s="435"/>
      <c r="CGX539" s="434"/>
      <c r="CGY539" s="437"/>
      <c r="CGZ539" s="438"/>
      <c r="CHA539" s="439"/>
      <c r="CHB539" s="460"/>
      <c r="CHC539" s="435"/>
      <c r="CHD539" s="434"/>
      <c r="CHE539" s="437"/>
      <c r="CHF539" s="438"/>
      <c r="CHG539" s="439"/>
      <c r="CHH539" s="460"/>
      <c r="CHI539" s="435"/>
      <c r="CHJ539" s="434"/>
      <c r="CHK539" s="437"/>
      <c r="CHL539" s="438"/>
      <c r="CHM539" s="439"/>
      <c r="CHN539" s="460"/>
      <c r="CHO539" s="435"/>
      <c r="CHP539" s="434"/>
      <c r="CHQ539" s="437"/>
      <c r="CHR539" s="438"/>
      <c r="CHS539" s="439"/>
      <c r="CHT539" s="460"/>
      <c r="CHU539" s="435"/>
      <c r="CHV539" s="434"/>
      <c r="CHW539" s="437"/>
      <c r="CHX539" s="438"/>
      <c r="CHY539" s="439"/>
      <c r="CHZ539" s="460"/>
      <c r="CIA539" s="435"/>
      <c r="CIB539" s="434"/>
      <c r="CIC539" s="437"/>
      <c r="CID539" s="438"/>
      <c r="CIE539" s="439"/>
      <c r="CIF539" s="460"/>
      <c r="CIG539" s="435"/>
      <c r="CIH539" s="434"/>
      <c r="CII539" s="437"/>
      <c r="CIJ539" s="438"/>
      <c r="CIK539" s="439"/>
      <c r="CIL539" s="460"/>
      <c r="CIM539" s="435"/>
      <c r="CIN539" s="434"/>
      <c r="CIO539" s="437"/>
      <c r="CIP539" s="438"/>
      <c r="CIQ539" s="439"/>
      <c r="CIR539" s="460"/>
      <c r="CIS539" s="435"/>
      <c r="CIT539" s="434"/>
      <c r="CIU539" s="437"/>
      <c r="CIV539" s="438"/>
      <c r="CIW539" s="439"/>
      <c r="CIX539" s="460"/>
      <c r="CIY539" s="435"/>
      <c r="CIZ539" s="434"/>
      <c r="CJA539" s="437"/>
      <c r="CJB539" s="438"/>
      <c r="CJC539" s="439"/>
      <c r="CJD539" s="460"/>
      <c r="CJE539" s="435"/>
      <c r="CJF539" s="434"/>
      <c r="CJG539" s="437"/>
      <c r="CJH539" s="438"/>
      <c r="CJI539" s="439"/>
      <c r="CJJ539" s="460"/>
      <c r="CJK539" s="435"/>
      <c r="CJL539" s="434"/>
      <c r="CJM539" s="437"/>
      <c r="CJN539" s="438"/>
      <c r="CJO539" s="439"/>
      <c r="CJP539" s="460"/>
      <c r="CJQ539" s="435"/>
      <c r="CJR539" s="434"/>
      <c r="CJS539" s="437"/>
      <c r="CJT539" s="438"/>
      <c r="CJU539" s="439"/>
      <c r="CJV539" s="460"/>
      <c r="CJW539" s="435"/>
      <c r="CJX539" s="434"/>
      <c r="CJY539" s="437"/>
      <c r="CJZ539" s="438"/>
      <c r="CKA539" s="439"/>
      <c r="CKB539" s="460"/>
      <c r="CKC539" s="435"/>
      <c r="CKD539" s="434"/>
      <c r="CKE539" s="437"/>
      <c r="CKF539" s="438"/>
      <c r="CKG539" s="439"/>
      <c r="CKH539" s="460"/>
      <c r="CKI539" s="435"/>
      <c r="CKJ539" s="434"/>
      <c r="CKK539" s="437"/>
      <c r="CKL539" s="438"/>
      <c r="CKM539" s="439"/>
      <c r="CKN539" s="460"/>
      <c r="CKO539" s="435"/>
      <c r="CKP539" s="434"/>
      <c r="CKQ539" s="437"/>
      <c r="CKR539" s="438"/>
      <c r="CKS539" s="439"/>
      <c r="CKT539" s="460"/>
      <c r="CKU539" s="435"/>
      <c r="CKV539" s="434"/>
      <c r="CKW539" s="437"/>
      <c r="CKX539" s="438"/>
      <c r="CKY539" s="439"/>
      <c r="CKZ539" s="460"/>
      <c r="CLA539" s="435"/>
      <c r="CLB539" s="434"/>
      <c r="CLC539" s="437"/>
      <c r="CLD539" s="438"/>
      <c r="CLE539" s="439"/>
      <c r="CLF539" s="460"/>
      <c r="CLG539" s="435"/>
      <c r="CLH539" s="434"/>
      <c r="CLI539" s="437"/>
      <c r="CLJ539" s="438"/>
      <c r="CLK539" s="439"/>
      <c r="CLL539" s="460"/>
      <c r="CLM539" s="435"/>
      <c r="CLN539" s="434"/>
      <c r="CLO539" s="437"/>
      <c r="CLP539" s="438"/>
      <c r="CLQ539" s="439"/>
      <c r="CLR539" s="460"/>
      <c r="CLS539" s="435"/>
      <c r="CLT539" s="434"/>
      <c r="CLU539" s="437"/>
      <c r="CLV539" s="438"/>
      <c r="CLW539" s="439"/>
      <c r="CLX539" s="460"/>
      <c r="CLY539" s="435"/>
      <c r="CLZ539" s="434"/>
      <c r="CMA539" s="437"/>
      <c r="CMB539" s="438"/>
      <c r="CMC539" s="439"/>
      <c r="CMD539" s="460"/>
      <c r="CME539" s="435"/>
      <c r="CMF539" s="434"/>
      <c r="CMG539" s="437"/>
      <c r="CMH539" s="438"/>
      <c r="CMI539" s="439"/>
      <c r="CMJ539" s="460"/>
      <c r="CMK539" s="435"/>
      <c r="CML539" s="434"/>
      <c r="CMM539" s="437"/>
      <c r="CMN539" s="438"/>
      <c r="CMO539" s="439"/>
      <c r="CMP539" s="460"/>
      <c r="CMQ539" s="435"/>
      <c r="CMR539" s="434"/>
      <c r="CMS539" s="437"/>
      <c r="CMT539" s="438"/>
      <c r="CMU539" s="439"/>
      <c r="CMV539" s="460"/>
      <c r="CMW539" s="435"/>
      <c r="CMX539" s="434"/>
      <c r="CMY539" s="437"/>
      <c r="CMZ539" s="438"/>
      <c r="CNA539" s="439"/>
      <c r="CNB539" s="460"/>
      <c r="CNC539" s="435"/>
      <c r="CND539" s="434"/>
      <c r="CNE539" s="437"/>
      <c r="CNF539" s="438"/>
      <c r="CNG539" s="439"/>
      <c r="CNH539" s="460"/>
      <c r="CNI539" s="435"/>
      <c r="CNJ539" s="434"/>
      <c r="CNK539" s="437"/>
      <c r="CNL539" s="438"/>
      <c r="CNM539" s="439"/>
      <c r="CNN539" s="460"/>
      <c r="CNO539" s="435"/>
      <c r="CNP539" s="434"/>
      <c r="CNQ539" s="437"/>
      <c r="CNR539" s="438"/>
      <c r="CNS539" s="439"/>
      <c r="CNT539" s="460"/>
      <c r="CNU539" s="435"/>
      <c r="CNV539" s="434"/>
      <c r="CNW539" s="437"/>
      <c r="CNX539" s="438"/>
      <c r="CNY539" s="439"/>
      <c r="CNZ539" s="460"/>
      <c r="COA539" s="435"/>
      <c r="COB539" s="434"/>
      <c r="COC539" s="437"/>
      <c r="COD539" s="438"/>
      <c r="COE539" s="439"/>
      <c r="COF539" s="460"/>
      <c r="COG539" s="435"/>
      <c r="COH539" s="434"/>
      <c r="COI539" s="437"/>
      <c r="COJ539" s="438"/>
      <c r="COK539" s="439"/>
      <c r="COL539" s="460"/>
      <c r="COM539" s="435"/>
      <c r="CON539" s="434"/>
      <c r="COO539" s="437"/>
      <c r="COP539" s="438"/>
      <c r="COQ539" s="439"/>
      <c r="COR539" s="460"/>
      <c r="COS539" s="435"/>
      <c r="COT539" s="434"/>
      <c r="COU539" s="437"/>
      <c r="COV539" s="438"/>
      <c r="COW539" s="439"/>
      <c r="COX539" s="460"/>
      <c r="COY539" s="435"/>
      <c r="COZ539" s="434"/>
      <c r="CPA539" s="437"/>
      <c r="CPB539" s="438"/>
      <c r="CPC539" s="439"/>
      <c r="CPD539" s="460"/>
      <c r="CPE539" s="435"/>
      <c r="CPF539" s="434"/>
      <c r="CPG539" s="437"/>
      <c r="CPH539" s="438"/>
      <c r="CPI539" s="439"/>
      <c r="CPJ539" s="460"/>
      <c r="CPK539" s="435"/>
      <c r="CPL539" s="434"/>
      <c r="CPM539" s="437"/>
      <c r="CPN539" s="438"/>
      <c r="CPO539" s="439"/>
      <c r="CPP539" s="460"/>
      <c r="CPQ539" s="435"/>
      <c r="CPR539" s="434"/>
      <c r="CPS539" s="437"/>
      <c r="CPT539" s="438"/>
      <c r="CPU539" s="439"/>
      <c r="CPV539" s="460"/>
      <c r="CPW539" s="435"/>
      <c r="CPX539" s="434"/>
      <c r="CPY539" s="437"/>
      <c r="CPZ539" s="438"/>
      <c r="CQA539" s="439"/>
      <c r="CQB539" s="460"/>
      <c r="CQC539" s="435"/>
      <c r="CQD539" s="434"/>
      <c r="CQE539" s="437"/>
      <c r="CQF539" s="438"/>
      <c r="CQG539" s="439"/>
      <c r="CQH539" s="460"/>
      <c r="CQI539" s="435"/>
      <c r="CQJ539" s="434"/>
      <c r="CQK539" s="437"/>
      <c r="CQL539" s="438"/>
      <c r="CQM539" s="439"/>
      <c r="CQN539" s="460"/>
      <c r="CQO539" s="435"/>
      <c r="CQP539" s="434"/>
      <c r="CQQ539" s="437"/>
      <c r="CQR539" s="438"/>
      <c r="CQS539" s="439"/>
      <c r="CQT539" s="460"/>
      <c r="CQU539" s="435"/>
      <c r="CQV539" s="434"/>
      <c r="CQW539" s="437"/>
      <c r="CQX539" s="438"/>
      <c r="CQY539" s="439"/>
      <c r="CQZ539" s="460"/>
      <c r="CRA539" s="435"/>
      <c r="CRB539" s="434"/>
      <c r="CRC539" s="437"/>
      <c r="CRD539" s="438"/>
      <c r="CRE539" s="439"/>
      <c r="CRF539" s="460"/>
      <c r="CRG539" s="435"/>
      <c r="CRH539" s="434"/>
      <c r="CRI539" s="437"/>
      <c r="CRJ539" s="438"/>
      <c r="CRK539" s="439"/>
      <c r="CRL539" s="460"/>
      <c r="CRM539" s="435"/>
      <c r="CRN539" s="434"/>
      <c r="CRO539" s="437"/>
      <c r="CRP539" s="438"/>
      <c r="CRQ539" s="439"/>
      <c r="CRR539" s="460"/>
      <c r="CRS539" s="435"/>
      <c r="CRT539" s="434"/>
      <c r="CRU539" s="437"/>
      <c r="CRV539" s="438"/>
      <c r="CRW539" s="439"/>
      <c r="CRX539" s="460"/>
      <c r="CRY539" s="435"/>
      <c r="CRZ539" s="434"/>
      <c r="CSA539" s="437"/>
      <c r="CSB539" s="438"/>
      <c r="CSC539" s="439"/>
      <c r="CSD539" s="460"/>
      <c r="CSE539" s="435"/>
      <c r="CSF539" s="434"/>
      <c r="CSG539" s="437"/>
      <c r="CSH539" s="438"/>
      <c r="CSI539" s="439"/>
      <c r="CSJ539" s="460"/>
      <c r="CSK539" s="435"/>
      <c r="CSL539" s="434"/>
      <c r="CSM539" s="437"/>
      <c r="CSN539" s="438"/>
      <c r="CSO539" s="439"/>
      <c r="CSP539" s="460"/>
      <c r="CSQ539" s="435"/>
      <c r="CSR539" s="434"/>
      <c r="CSS539" s="437"/>
      <c r="CST539" s="438"/>
      <c r="CSU539" s="439"/>
      <c r="CSV539" s="460"/>
      <c r="CSW539" s="435"/>
      <c r="CSX539" s="434"/>
      <c r="CSY539" s="437"/>
      <c r="CSZ539" s="438"/>
      <c r="CTA539" s="439"/>
      <c r="CTB539" s="460"/>
      <c r="CTC539" s="435"/>
      <c r="CTD539" s="434"/>
      <c r="CTE539" s="437"/>
      <c r="CTF539" s="438"/>
      <c r="CTG539" s="439"/>
      <c r="CTH539" s="460"/>
      <c r="CTI539" s="435"/>
      <c r="CTJ539" s="434"/>
      <c r="CTK539" s="437"/>
      <c r="CTL539" s="438"/>
      <c r="CTM539" s="439"/>
      <c r="CTN539" s="460"/>
      <c r="CTO539" s="435"/>
      <c r="CTP539" s="434"/>
      <c r="CTQ539" s="437"/>
      <c r="CTR539" s="438"/>
      <c r="CTS539" s="439"/>
      <c r="CTT539" s="460"/>
      <c r="CTU539" s="435"/>
      <c r="CTV539" s="434"/>
      <c r="CTW539" s="437"/>
      <c r="CTX539" s="438"/>
      <c r="CTY539" s="439"/>
      <c r="CTZ539" s="460"/>
      <c r="CUA539" s="435"/>
      <c r="CUB539" s="434"/>
      <c r="CUC539" s="437"/>
      <c r="CUD539" s="438"/>
      <c r="CUE539" s="439"/>
      <c r="CUF539" s="460"/>
      <c r="CUG539" s="435"/>
      <c r="CUH539" s="434"/>
      <c r="CUI539" s="437"/>
      <c r="CUJ539" s="438"/>
      <c r="CUK539" s="439"/>
      <c r="CUL539" s="460"/>
      <c r="CUM539" s="435"/>
      <c r="CUN539" s="434"/>
      <c r="CUO539" s="437"/>
      <c r="CUP539" s="438"/>
      <c r="CUQ539" s="439"/>
      <c r="CUR539" s="460"/>
      <c r="CUS539" s="435"/>
      <c r="CUT539" s="434"/>
      <c r="CUU539" s="437"/>
      <c r="CUV539" s="438"/>
      <c r="CUW539" s="439"/>
      <c r="CUX539" s="460"/>
      <c r="CUY539" s="435"/>
      <c r="CUZ539" s="434"/>
      <c r="CVA539" s="437"/>
      <c r="CVB539" s="438"/>
      <c r="CVC539" s="439"/>
      <c r="CVD539" s="460"/>
      <c r="CVE539" s="435"/>
      <c r="CVF539" s="434"/>
      <c r="CVG539" s="437"/>
      <c r="CVH539" s="438"/>
      <c r="CVI539" s="439"/>
      <c r="CVJ539" s="460"/>
      <c r="CVK539" s="435"/>
      <c r="CVL539" s="434"/>
      <c r="CVM539" s="437"/>
      <c r="CVN539" s="438"/>
      <c r="CVO539" s="439"/>
      <c r="CVP539" s="460"/>
      <c r="CVQ539" s="435"/>
      <c r="CVR539" s="434"/>
      <c r="CVS539" s="437"/>
      <c r="CVT539" s="438"/>
      <c r="CVU539" s="439"/>
      <c r="CVV539" s="460"/>
      <c r="CVW539" s="435"/>
      <c r="CVX539" s="434"/>
      <c r="CVY539" s="437"/>
      <c r="CVZ539" s="438"/>
      <c r="CWA539" s="439"/>
      <c r="CWB539" s="460"/>
      <c r="CWC539" s="435"/>
      <c r="CWD539" s="434"/>
      <c r="CWE539" s="437"/>
      <c r="CWF539" s="438"/>
      <c r="CWG539" s="439"/>
      <c r="CWH539" s="460"/>
      <c r="CWI539" s="435"/>
      <c r="CWJ539" s="434"/>
      <c r="CWK539" s="437"/>
      <c r="CWL539" s="438"/>
      <c r="CWM539" s="439"/>
      <c r="CWN539" s="460"/>
      <c r="CWO539" s="435"/>
      <c r="CWP539" s="434"/>
      <c r="CWQ539" s="437"/>
      <c r="CWR539" s="438"/>
      <c r="CWS539" s="439"/>
      <c r="CWT539" s="460"/>
      <c r="CWU539" s="435"/>
      <c r="CWV539" s="434"/>
      <c r="CWW539" s="437"/>
      <c r="CWX539" s="438"/>
      <c r="CWY539" s="439"/>
      <c r="CWZ539" s="460"/>
      <c r="CXA539" s="435"/>
      <c r="CXB539" s="434"/>
      <c r="CXC539" s="437"/>
      <c r="CXD539" s="438"/>
      <c r="CXE539" s="439"/>
      <c r="CXF539" s="460"/>
      <c r="CXG539" s="435"/>
      <c r="CXH539" s="434"/>
      <c r="CXI539" s="437"/>
      <c r="CXJ539" s="438"/>
      <c r="CXK539" s="439"/>
      <c r="CXL539" s="460"/>
      <c r="CXM539" s="435"/>
      <c r="CXN539" s="434"/>
      <c r="CXO539" s="437"/>
      <c r="CXP539" s="438"/>
      <c r="CXQ539" s="439"/>
      <c r="CXR539" s="460"/>
      <c r="CXS539" s="435"/>
      <c r="CXT539" s="434"/>
      <c r="CXU539" s="437"/>
      <c r="CXV539" s="438"/>
      <c r="CXW539" s="439"/>
      <c r="CXX539" s="460"/>
      <c r="CXY539" s="435"/>
      <c r="CXZ539" s="434"/>
      <c r="CYA539" s="437"/>
      <c r="CYB539" s="438"/>
      <c r="CYC539" s="439"/>
      <c r="CYD539" s="460"/>
      <c r="CYE539" s="435"/>
      <c r="CYF539" s="434"/>
      <c r="CYG539" s="437"/>
      <c r="CYH539" s="438"/>
      <c r="CYI539" s="439"/>
      <c r="CYJ539" s="460"/>
      <c r="CYK539" s="435"/>
      <c r="CYL539" s="434"/>
      <c r="CYM539" s="437"/>
      <c r="CYN539" s="438"/>
      <c r="CYO539" s="439"/>
      <c r="CYP539" s="460"/>
      <c r="CYQ539" s="435"/>
      <c r="CYR539" s="434"/>
      <c r="CYS539" s="437"/>
      <c r="CYT539" s="438"/>
      <c r="CYU539" s="439"/>
      <c r="CYV539" s="460"/>
      <c r="CYW539" s="435"/>
      <c r="CYX539" s="434"/>
      <c r="CYY539" s="437"/>
      <c r="CYZ539" s="438"/>
      <c r="CZA539" s="439"/>
      <c r="CZB539" s="460"/>
      <c r="CZC539" s="435"/>
      <c r="CZD539" s="434"/>
      <c r="CZE539" s="437"/>
      <c r="CZF539" s="438"/>
      <c r="CZG539" s="439"/>
      <c r="CZH539" s="460"/>
      <c r="CZI539" s="435"/>
      <c r="CZJ539" s="434"/>
      <c r="CZK539" s="437"/>
      <c r="CZL539" s="438"/>
      <c r="CZM539" s="439"/>
      <c r="CZN539" s="460"/>
      <c r="CZO539" s="435"/>
      <c r="CZP539" s="434"/>
      <c r="CZQ539" s="437"/>
      <c r="CZR539" s="438"/>
      <c r="CZS539" s="439"/>
      <c r="CZT539" s="460"/>
      <c r="CZU539" s="435"/>
      <c r="CZV539" s="434"/>
      <c r="CZW539" s="437"/>
      <c r="CZX539" s="438"/>
      <c r="CZY539" s="439"/>
      <c r="CZZ539" s="460"/>
      <c r="DAA539" s="435"/>
      <c r="DAB539" s="434"/>
      <c r="DAC539" s="437"/>
      <c r="DAD539" s="438"/>
      <c r="DAE539" s="439"/>
      <c r="DAF539" s="460"/>
      <c r="DAG539" s="435"/>
      <c r="DAH539" s="434"/>
      <c r="DAI539" s="437"/>
      <c r="DAJ539" s="438"/>
      <c r="DAK539" s="439"/>
      <c r="DAL539" s="460"/>
      <c r="DAM539" s="435"/>
      <c r="DAN539" s="434"/>
      <c r="DAO539" s="437"/>
      <c r="DAP539" s="438"/>
      <c r="DAQ539" s="439"/>
      <c r="DAR539" s="460"/>
      <c r="DAS539" s="435"/>
      <c r="DAT539" s="434"/>
      <c r="DAU539" s="437"/>
      <c r="DAV539" s="438"/>
      <c r="DAW539" s="439"/>
      <c r="DAX539" s="460"/>
      <c r="DAY539" s="435"/>
      <c r="DAZ539" s="434"/>
      <c r="DBA539" s="437"/>
      <c r="DBB539" s="438"/>
      <c r="DBC539" s="439"/>
      <c r="DBD539" s="460"/>
      <c r="DBE539" s="435"/>
      <c r="DBF539" s="434"/>
      <c r="DBG539" s="437"/>
      <c r="DBH539" s="438"/>
      <c r="DBI539" s="439"/>
      <c r="DBJ539" s="460"/>
      <c r="DBK539" s="435"/>
      <c r="DBL539" s="434"/>
      <c r="DBM539" s="437"/>
      <c r="DBN539" s="438"/>
      <c r="DBO539" s="439"/>
      <c r="DBP539" s="460"/>
      <c r="DBQ539" s="435"/>
      <c r="DBR539" s="434"/>
      <c r="DBS539" s="437"/>
      <c r="DBT539" s="438"/>
      <c r="DBU539" s="439"/>
      <c r="DBV539" s="460"/>
      <c r="DBW539" s="435"/>
      <c r="DBX539" s="434"/>
      <c r="DBY539" s="437"/>
      <c r="DBZ539" s="438"/>
      <c r="DCA539" s="439"/>
      <c r="DCB539" s="460"/>
      <c r="DCC539" s="435"/>
      <c r="DCD539" s="434"/>
      <c r="DCE539" s="437"/>
      <c r="DCF539" s="438"/>
      <c r="DCG539" s="439"/>
      <c r="DCH539" s="460"/>
      <c r="DCI539" s="435"/>
      <c r="DCJ539" s="434"/>
      <c r="DCK539" s="437"/>
      <c r="DCL539" s="438"/>
      <c r="DCM539" s="439"/>
      <c r="DCN539" s="460"/>
      <c r="DCO539" s="435"/>
      <c r="DCP539" s="434"/>
      <c r="DCQ539" s="437"/>
      <c r="DCR539" s="438"/>
      <c r="DCS539" s="439"/>
      <c r="DCT539" s="460"/>
      <c r="DCU539" s="435"/>
      <c r="DCV539" s="434"/>
      <c r="DCW539" s="437"/>
      <c r="DCX539" s="438"/>
      <c r="DCY539" s="439"/>
      <c r="DCZ539" s="460"/>
      <c r="DDA539" s="435"/>
      <c r="DDB539" s="434"/>
      <c r="DDC539" s="437"/>
      <c r="DDD539" s="438"/>
      <c r="DDE539" s="439"/>
      <c r="DDF539" s="460"/>
      <c r="DDG539" s="435"/>
      <c r="DDH539" s="434"/>
      <c r="DDI539" s="437"/>
      <c r="DDJ539" s="438"/>
      <c r="DDK539" s="439"/>
      <c r="DDL539" s="460"/>
      <c r="DDM539" s="435"/>
      <c r="DDN539" s="434"/>
      <c r="DDO539" s="437"/>
      <c r="DDP539" s="438"/>
      <c r="DDQ539" s="439"/>
      <c r="DDR539" s="460"/>
      <c r="DDS539" s="435"/>
      <c r="DDT539" s="434"/>
      <c r="DDU539" s="437"/>
      <c r="DDV539" s="438"/>
      <c r="DDW539" s="439"/>
      <c r="DDX539" s="460"/>
      <c r="DDY539" s="435"/>
      <c r="DDZ539" s="434"/>
      <c r="DEA539" s="437"/>
      <c r="DEB539" s="438"/>
      <c r="DEC539" s="439"/>
      <c r="DED539" s="460"/>
      <c r="DEE539" s="435"/>
      <c r="DEF539" s="434"/>
      <c r="DEG539" s="437"/>
      <c r="DEH539" s="438"/>
      <c r="DEI539" s="439"/>
      <c r="DEJ539" s="460"/>
      <c r="DEK539" s="435"/>
      <c r="DEL539" s="434"/>
      <c r="DEM539" s="437"/>
      <c r="DEN539" s="438"/>
      <c r="DEO539" s="439"/>
      <c r="DEP539" s="460"/>
      <c r="DEQ539" s="435"/>
      <c r="DER539" s="434"/>
      <c r="DES539" s="437"/>
      <c r="DET539" s="438"/>
      <c r="DEU539" s="439"/>
      <c r="DEV539" s="460"/>
      <c r="DEW539" s="435"/>
      <c r="DEX539" s="434"/>
      <c r="DEY539" s="437"/>
      <c r="DEZ539" s="438"/>
      <c r="DFA539" s="439"/>
      <c r="DFB539" s="460"/>
      <c r="DFC539" s="435"/>
      <c r="DFD539" s="434"/>
      <c r="DFE539" s="437"/>
      <c r="DFF539" s="438"/>
      <c r="DFG539" s="439"/>
      <c r="DFH539" s="460"/>
      <c r="DFI539" s="435"/>
      <c r="DFJ539" s="434"/>
      <c r="DFK539" s="437"/>
      <c r="DFL539" s="438"/>
      <c r="DFM539" s="439"/>
      <c r="DFN539" s="460"/>
      <c r="DFO539" s="435"/>
      <c r="DFP539" s="434"/>
      <c r="DFQ539" s="437"/>
      <c r="DFR539" s="438"/>
      <c r="DFS539" s="439"/>
      <c r="DFT539" s="460"/>
      <c r="DFU539" s="435"/>
      <c r="DFV539" s="434"/>
      <c r="DFW539" s="437"/>
      <c r="DFX539" s="438"/>
      <c r="DFY539" s="439"/>
      <c r="DFZ539" s="460"/>
      <c r="DGA539" s="435"/>
      <c r="DGB539" s="434"/>
      <c r="DGC539" s="437"/>
      <c r="DGD539" s="438"/>
      <c r="DGE539" s="439"/>
      <c r="DGF539" s="460"/>
      <c r="DGG539" s="435"/>
      <c r="DGH539" s="434"/>
      <c r="DGI539" s="437"/>
      <c r="DGJ539" s="438"/>
      <c r="DGK539" s="439"/>
      <c r="DGL539" s="460"/>
      <c r="DGM539" s="435"/>
      <c r="DGN539" s="434"/>
      <c r="DGO539" s="437"/>
      <c r="DGP539" s="438"/>
      <c r="DGQ539" s="439"/>
      <c r="DGR539" s="460"/>
      <c r="DGS539" s="435"/>
      <c r="DGT539" s="434"/>
      <c r="DGU539" s="437"/>
      <c r="DGV539" s="438"/>
      <c r="DGW539" s="439"/>
      <c r="DGX539" s="460"/>
      <c r="DGY539" s="435"/>
      <c r="DGZ539" s="434"/>
      <c r="DHA539" s="437"/>
      <c r="DHB539" s="438"/>
      <c r="DHC539" s="439"/>
      <c r="DHD539" s="460"/>
      <c r="DHE539" s="435"/>
      <c r="DHF539" s="434"/>
      <c r="DHG539" s="437"/>
      <c r="DHH539" s="438"/>
      <c r="DHI539" s="439"/>
      <c r="DHJ539" s="460"/>
      <c r="DHK539" s="435"/>
      <c r="DHL539" s="434"/>
      <c r="DHM539" s="437"/>
      <c r="DHN539" s="438"/>
      <c r="DHO539" s="439"/>
      <c r="DHP539" s="460"/>
      <c r="DHQ539" s="435"/>
      <c r="DHR539" s="434"/>
      <c r="DHS539" s="437"/>
      <c r="DHT539" s="438"/>
      <c r="DHU539" s="439"/>
      <c r="DHV539" s="460"/>
      <c r="DHW539" s="435"/>
      <c r="DHX539" s="434"/>
      <c r="DHY539" s="437"/>
      <c r="DHZ539" s="438"/>
      <c r="DIA539" s="439"/>
      <c r="DIB539" s="460"/>
      <c r="DIC539" s="435"/>
      <c r="DID539" s="434"/>
      <c r="DIE539" s="437"/>
      <c r="DIF539" s="438"/>
      <c r="DIG539" s="439"/>
      <c r="DIH539" s="460"/>
      <c r="DII539" s="435"/>
      <c r="DIJ539" s="434"/>
      <c r="DIK539" s="437"/>
      <c r="DIL539" s="438"/>
      <c r="DIM539" s="439"/>
      <c r="DIN539" s="460"/>
      <c r="DIO539" s="435"/>
      <c r="DIP539" s="434"/>
      <c r="DIQ539" s="437"/>
      <c r="DIR539" s="438"/>
      <c r="DIS539" s="439"/>
      <c r="DIT539" s="460"/>
      <c r="DIU539" s="435"/>
      <c r="DIV539" s="434"/>
      <c r="DIW539" s="437"/>
      <c r="DIX539" s="438"/>
      <c r="DIY539" s="439"/>
      <c r="DIZ539" s="460"/>
      <c r="DJA539" s="435"/>
      <c r="DJB539" s="434"/>
      <c r="DJC539" s="437"/>
      <c r="DJD539" s="438"/>
      <c r="DJE539" s="439"/>
      <c r="DJF539" s="460"/>
      <c r="DJG539" s="435"/>
      <c r="DJH539" s="434"/>
      <c r="DJI539" s="437"/>
      <c r="DJJ539" s="438"/>
      <c r="DJK539" s="439"/>
      <c r="DJL539" s="460"/>
      <c r="DJM539" s="435"/>
      <c r="DJN539" s="434"/>
      <c r="DJO539" s="437"/>
      <c r="DJP539" s="438"/>
      <c r="DJQ539" s="439"/>
      <c r="DJR539" s="460"/>
      <c r="DJS539" s="435"/>
      <c r="DJT539" s="434"/>
      <c r="DJU539" s="437"/>
      <c r="DJV539" s="438"/>
      <c r="DJW539" s="439"/>
      <c r="DJX539" s="460"/>
      <c r="DJY539" s="435"/>
      <c r="DJZ539" s="434"/>
      <c r="DKA539" s="437"/>
      <c r="DKB539" s="438"/>
      <c r="DKC539" s="439"/>
      <c r="DKD539" s="460"/>
      <c r="DKE539" s="435"/>
      <c r="DKF539" s="434"/>
      <c r="DKG539" s="437"/>
      <c r="DKH539" s="438"/>
      <c r="DKI539" s="439"/>
      <c r="DKJ539" s="460"/>
      <c r="DKK539" s="435"/>
      <c r="DKL539" s="434"/>
      <c r="DKM539" s="437"/>
      <c r="DKN539" s="438"/>
      <c r="DKO539" s="439"/>
      <c r="DKP539" s="460"/>
      <c r="DKQ539" s="435"/>
      <c r="DKR539" s="434"/>
      <c r="DKS539" s="437"/>
      <c r="DKT539" s="438"/>
      <c r="DKU539" s="439"/>
      <c r="DKV539" s="460"/>
      <c r="DKW539" s="435"/>
      <c r="DKX539" s="434"/>
      <c r="DKY539" s="437"/>
      <c r="DKZ539" s="438"/>
      <c r="DLA539" s="439"/>
      <c r="DLB539" s="460"/>
      <c r="DLC539" s="435"/>
      <c r="DLD539" s="434"/>
      <c r="DLE539" s="437"/>
      <c r="DLF539" s="438"/>
      <c r="DLG539" s="439"/>
      <c r="DLH539" s="460"/>
      <c r="DLI539" s="435"/>
      <c r="DLJ539" s="434"/>
      <c r="DLK539" s="437"/>
      <c r="DLL539" s="438"/>
      <c r="DLM539" s="439"/>
      <c r="DLN539" s="460"/>
      <c r="DLO539" s="435"/>
      <c r="DLP539" s="434"/>
      <c r="DLQ539" s="437"/>
      <c r="DLR539" s="438"/>
      <c r="DLS539" s="439"/>
      <c r="DLT539" s="460"/>
      <c r="DLU539" s="435"/>
      <c r="DLV539" s="434"/>
      <c r="DLW539" s="437"/>
      <c r="DLX539" s="438"/>
      <c r="DLY539" s="439"/>
      <c r="DLZ539" s="460"/>
      <c r="DMA539" s="435"/>
      <c r="DMB539" s="434"/>
      <c r="DMC539" s="437"/>
      <c r="DMD539" s="438"/>
      <c r="DME539" s="439"/>
      <c r="DMF539" s="460"/>
      <c r="DMG539" s="435"/>
      <c r="DMH539" s="434"/>
      <c r="DMI539" s="437"/>
      <c r="DMJ539" s="438"/>
      <c r="DMK539" s="439"/>
      <c r="DML539" s="460"/>
      <c r="DMM539" s="435"/>
      <c r="DMN539" s="434"/>
      <c r="DMO539" s="437"/>
      <c r="DMP539" s="438"/>
      <c r="DMQ539" s="439"/>
      <c r="DMR539" s="460"/>
      <c r="DMS539" s="435"/>
      <c r="DMT539" s="434"/>
      <c r="DMU539" s="437"/>
      <c r="DMV539" s="438"/>
      <c r="DMW539" s="439"/>
      <c r="DMX539" s="460"/>
      <c r="DMY539" s="435"/>
      <c r="DMZ539" s="434"/>
      <c r="DNA539" s="437"/>
      <c r="DNB539" s="438"/>
      <c r="DNC539" s="439"/>
      <c r="DND539" s="460"/>
      <c r="DNE539" s="435"/>
      <c r="DNF539" s="434"/>
      <c r="DNG539" s="437"/>
      <c r="DNH539" s="438"/>
      <c r="DNI539" s="439"/>
      <c r="DNJ539" s="460"/>
      <c r="DNK539" s="435"/>
      <c r="DNL539" s="434"/>
      <c r="DNM539" s="437"/>
      <c r="DNN539" s="438"/>
      <c r="DNO539" s="439"/>
      <c r="DNP539" s="460"/>
      <c r="DNQ539" s="435"/>
      <c r="DNR539" s="434"/>
      <c r="DNS539" s="437"/>
      <c r="DNT539" s="438"/>
      <c r="DNU539" s="439"/>
      <c r="DNV539" s="460"/>
      <c r="DNW539" s="435"/>
      <c r="DNX539" s="434"/>
      <c r="DNY539" s="437"/>
      <c r="DNZ539" s="438"/>
      <c r="DOA539" s="439"/>
      <c r="DOB539" s="460"/>
      <c r="DOC539" s="435"/>
      <c r="DOD539" s="434"/>
      <c r="DOE539" s="437"/>
      <c r="DOF539" s="438"/>
      <c r="DOG539" s="439"/>
      <c r="DOH539" s="460"/>
      <c r="DOI539" s="435"/>
      <c r="DOJ539" s="434"/>
      <c r="DOK539" s="437"/>
      <c r="DOL539" s="438"/>
      <c r="DOM539" s="439"/>
      <c r="DON539" s="460"/>
      <c r="DOO539" s="435"/>
      <c r="DOP539" s="434"/>
      <c r="DOQ539" s="437"/>
      <c r="DOR539" s="438"/>
      <c r="DOS539" s="439"/>
      <c r="DOT539" s="460"/>
      <c r="DOU539" s="435"/>
      <c r="DOV539" s="434"/>
      <c r="DOW539" s="437"/>
      <c r="DOX539" s="438"/>
      <c r="DOY539" s="439"/>
      <c r="DOZ539" s="460"/>
      <c r="DPA539" s="435"/>
      <c r="DPB539" s="434"/>
      <c r="DPC539" s="437"/>
      <c r="DPD539" s="438"/>
      <c r="DPE539" s="439"/>
      <c r="DPF539" s="460"/>
      <c r="DPG539" s="435"/>
      <c r="DPH539" s="434"/>
      <c r="DPI539" s="437"/>
      <c r="DPJ539" s="438"/>
      <c r="DPK539" s="439"/>
      <c r="DPL539" s="460"/>
      <c r="DPM539" s="435"/>
      <c r="DPN539" s="434"/>
      <c r="DPO539" s="437"/>
      <c r="DPP539" s="438"/>
      <c r="DPQ539" s="439"/>
      <c r="DPR539" s="460"/>
      <c r="DPS539" s="435"/>
      <c r="DPT539" s="434"/>
      <c r="DPU539" s="437"/>
      <c r="DPV539" s="438"/>
      <c r="DPW539" s="439"/>
      <c r="DPX539" s="460"/>
      <c r="DPY539" s="435"/>
      <c r="DPZ539" s="434"/>
      <c r="DQA539" s="437"/>
      <c r="DQB539" s="438"/>
      <c r="DQC539" s="439"/>
      <c r="DQD539" s="460"/>
      <c r="DQE539" s="435"/>
      <c r="DQF539" s="434"/>
      <c r="DQG539" s="437"/>
      <c r="DQH539" s="438"/>
      <c r="DQI539" s="439"/>
      <c r="DQJ539" s="460"/>
      <c r="DQK539" s="435"/>
      <c r="DQL539" s="434"/>
      <c r="DQM539" s="437"/>
      <c r="DQN539" s="438"/>
      <c r="DQO539" s="439"/>
      <c r="DQP539" s="460"/>
      <c r="DQQ539" s="435"/>
      <c r="DQR539" s="434"/>
      <c r="DQS539" s="437"/>
      <c r="DQT539" s="438"/>
      <c r="DQU539" s="439"/>
      <c r="DQV539" s="460"/>
      <c r="DQW539" s="435"/>
      <c r="DQX539" s="434"/>
      <c r="DQY539" s="437"/>
      <c r="DQZ539" s="438"/>
      <c r="DRA539" s="439"/>
      <c r="DRB539" s="460"/>
      <c r="DRC539" s="435"/>
      <c r="DRD539" s="434"/>
      <c r="DRE539" s="437"/>
      <c r="DRF539" s="438"/>
      <c r="DRG539" s="439"/>
      <c r="DRH539" s="460"/>
      <c r="DRI539" s="435"/>
      <c r="DRJ539" s="434"/>
      <c r="DRK539" s="437"/>
      <c r="DRL539" s="438"/>
      <c r="DRM539" s="439"/>
      <c r="DRN539" s="460"/>
      <c r="DRO539" s="435"/>
      <c r="DRP539" s="434"/>
      <c r="DRQ539" s="437"/>
      <c r="DRR539" s="438"/>
      <c r="DRS539" s="439"/>
      <c r="DRT539" s="460"/>
      <c r="DRU539" s="435"/>
      <c r="DRV539" s="434"/>
      <c r="DRW539" s="437"/>
      <c r="DRX539" s="438"/>
      <c r="DRY539" s="439"/>
      <c r="DRZ539" s="460"/>
      <c r="DSA539" s="435"/>
      <c r="DSB539" s="434"/>
      <c r="DSC539" s="437"/>
      <c r="DSD539" s="438"/>
      <c r="DSE539" s="439"/>
      <c r="DSF539" s="460"/>
      <c r="DSG539" s="435"/>
      <c r="DSH539" s="434"/>
      <c r="DSI539" s="437"/>
      <c r="DSJ539" s="438"/>
      <c r="DSK539" s="439"/>
      <c r="DSL539" s="460"/>
      <c r="DSM539" s="435"/>
      <c r="DSN539" s="434"/>
      <c r="DSO539" s="437"/>
      <c r="DSP539" s="438"/>
      <c r="DSQ539" s="439"/>
      <c r="DSR539" s="460"/>
      <c r="DSS539" s="435"/>
      <c r="DST539" s="434"/>
      <c r="DSU539" s="437"/>
      <c r="DSV539" s="438"/>
      <c r="DSW539" s="439"/>
      <c r="DSX539" s="460"/>
      <c r="DSY539" s="435"/>
      <c r="DSZ539" s="434"/>
      <c r="DTA539" s="437"/>
      <c r="DTB539" s="438"/>
      <c r="DTC539" s="439"/>
      <c r="DTD539" s="460"/>
      <c r="DTE539" s="435"/>
      <c r="DTF539" s="434"/>
      <c r="DTG539" s="437"/>
      <c r="DTH539" s="438"/>
      <c r="DTI539" s="439"/>
      <c r="DTJ539" s="460"/>
      <c r="DTK539" s="435"/>
      <c r="DTL539" s="434"/>
      <c r="DTM539" s="437"/>
      <c r="DTN539" s="438"/>
      <c r="DTO539" s="439"/>
      <c r="DTP539" s="460"/>
      <c r="DTQ539" s="435"/>
      <c r="DTR539" s="434"/>
      <c r="DTS539" s="437"/>
      <c r="DTT539" s="438"/>
      <c r="DTU539" s="439"/>
      <c r="DTV539" s="460"/>
      <c r="DTW539" s="435"/>
      <c r="DTX539" s="434"/>
      <c r="DTY539" s="437"/>
      <c r="DTZ539" s="438"/>
      <c r="DUA539" s="439"/>
      <c r="DUB539" s="460"/>
      <c r="DUC539" s="435"/>
      <c r="DUD539" s="434"/>
      <c r="DUE539" s="437"/>
      <c r="DUF539" s="438"/>
      <c r="DUG539" s="439"/>
      <c r="DUH539" s="460"/>
      <c r="DUI539" s="435"/>
      <c r="DUJ539" s="434"/>
      <c r="DUK539" s="437"/>
      <c r="DUL539" s="438"/>
      <c r="DUM539" s="439"/>
      <c r="DUN539" s="460"/>
      <c r="DUO539" s="435"/>
      <c r="DUP539" s="434"/>
      <c r="DUQ539" s="437"/>
      <c r="DUR539" s="438"/>
      <c r="DUS539" s="439"/>
      <c r="DUT539" s="460"/>
      <c r="DUU539" s="435"/>
      <c r="DUV539" s="434"/>
      <c r="DUW539" s="437"/>
      <c r="DUX539" s="438"/>
      <c r="DUY539" s="439"/>
      <c r="DUZ539" s="460"/>
      <c r="DVA539" s="435"/>
      <c r="DVB539" s="434"/>
      <c r="DVC539" s="437"/>
      <c r="DVD539" s="438"/>
      <c r="DVE539" s="439"/>
      <c r="DVF539" s="460"/>
      <c r="DVG539" s="435"/>
      <c r="DVH539" s="434"/>
      <c r="DVI539" s="437"/>
      <c r="DVJ539" s="438"/>
      <c r="DVK539" s="439"/>
      <c r="DVL539" s="460"/>
      <c r="DVM539" s="435"/>
      <c r="DVN539" s="434"/>
      <c r="DVO539" s="437"/>
      <c r="DVP539" s="438"/>
      <c r="DVQ539" s="439"/>
      <c r="DVR539" s="460"/>
      <c r="DVS539" s="435"/>
      <c r="DVT539" s="434"/>
      <c r="DVU539" s="437"/>
      <c r="DVV539" s="438"/>
      <c r="DVW539" s="439"/>
      <c r="DVX539" s="460"/>
      <c r="DVY539" s="435"/>
      <c r="DVZ539" s="434"/>
      <c r="DWA539" s="437"/>
      <c r="DWB539" s="438"/>
      <c r="DWC539" s="439"/>
      <c r="DWD539" s="460"/>
      <c r="DWE539" s="435"/>
      <c r="DWF539" s="434"/>
      <c r="DWG539" s="437"/>
      <c r="DWH539" s="438"/>
      <c r="DWI539" s="439"/>
      <c r="DWJ539" s="460"/>
      <c r="DWK539" s="435"/>
      <c r="DWL539" s="434"/>
      <c r="DWM539" s="437"/>
      <c r="DWN539" s="438"/>
      <c r="DWO539" s="439"/>
      <c r="DWP539" s="460"/>
      <c r="DWQ539" s="435"/>
      <c r="DWR539" s="434"/>
      <c r="DWS539" s="437"/>
      <c r="DWT539" s="438"/>
      <c r="DWU539" s="439"/>
      <c r="DWV539" s="460"/>
      <c r="DWW539" s="435"/>
      <c r="DWX539" s="434"/>
      <c r="DWY539" s="437"/>
      <c r="DWZ539" s="438"/>
      <c r="DXA539" s="439"/>
      <c r="DXB539" s="460"/>
      <c r="DXC539" s="435"/>
      <c r="DXD539" s="434"/>
      <c r="DXE539" s="437"/>
      <c r="DXF539" s="438"/>
      <c r="DXG539" s="439"/>
      <c r="DXH539" s="460"/>
      <c r="DXI539" s="435"/>
      <c r="DXJ539" s="434"/>
      <c r="DXK539" s="437"/>
      <c r="DXL539" s="438"/>
      <c r="DXM539" s="439"/>
      <c r="DXN539" s="460"/>
      <c r="DXO539" s="435"/>
      <c r="DXP539" s="434"/>
      <c r="DXQ539" s="437"/>
      <c r="DXR539" s="438"/>
      <c r="DXS539" s="439"/>
      <c r="DXT539" s="460"/>
      <c r="DXU539" s="435"/>
      <c r="DXV539" s="434"/>
      <c r="DXW539" s="437"/>
      <c r="DXX539" s="438"/>
      <c r="DXY539" s="439"/>
      <c r="DXZ539" s="460"/>
      <c r="DYA539" s="435"/>
      <c r="DYB539" s="434"/>
      <c r="DYC539" s="437"/>
      <c r="DYD539" s="438"/>
      <c r="DYE539" s="439"/>
      <c r="DYF539" s="460"/>
      <c r="DYG539" s="435"/>
      <c r="DYH539" s="434"/>
      <c r="DYI539" s="437"/>
      <c r="DYJ539" s="438"/>
      <c r="DYK539" s="439"/>
      <c r="DYL539" s="460"/>
      <c r="DYM539" s="435"/>
      <c r="DYN539" s="434"/>
      <c r="DYO539" s="437"/>
      <c r="DYP539" s="438"/>
      <c r="DYQ539" s="439"/>
      <c r="DYR539" s="460"/>
      <c r="DYS539" s="435"/>
      <c r="DYT539" s="434"/>
      <c r="DYU539" s="437"/>
      <c r="DYV539" s="438"/>
      <c r="DYW539" s="439"/>
      <c r="DYX539" s="460"/>
      <c r="DYY539" s="435"/>
      <c r="DYZ539" s="434"/>
      <c r="DZA539" s="437"/>
      <c r="DZB539" s="438"/>
      <c r="DZC539" s="439"/>
      <c r="DZD539" s="460"/>
      <c r="DZE539" s="435"/>
      <c r="DZF539" s="434"/>
      <c r="DZG539" s="437"/>
      <c r="DZH539" s="438"/>
      <c r="DZI539" s="439"/>
      <c r="DZJ539" s="460"/>
      <c r="DZK539" s="435"/>
      <c r="DZL539" s="434"/>
      <c r="DZM539" s="437"/>
      <c r="DZN539" s="438"/>
      <c r="DZO539" s="439"/>
      <c r="DZP539" s="460"/>
      <c r="DZQ539" s="435"/>
      <c r="DZR539" s="434"/>
      <c r="DZS539" s="437"/>
      <c r="DZT539" s="438"/>
      <c r="DZU539" s="439"/>
      <c r="DZV539" s="460"/>
      <c r="DZW539" s="435"/>
      <c r="DZX539" s="434"/>
      <c r="DZY539" s="437"/>
      <c r="DZZ539" s="438"/>
      <c r="EAA539" s="439"/>
      <c r="EAB539" s="460"/>
      <c r="EAC539" s="435"/>
      <c r="EAD539" s="434"/>
      <c r="EAE539" s="437"/>
      <c r="EAF539" s="438"/>
      <c r="EAG539" s="439"/>
      <c r="EAH539" s="460"/>
      <c r="EAI539" s="435"/>
      <c r="EAJ539" s="434"/>
      <c r="EAK539" s="437"/>
      <c r="EAL539" s="438"/>
      <c r="EAM539" s="439"/>
      <c r="EAN539" s="460"/>
      <c r="EAO539" s="435"/>
      <c r="EAP539" s="434"/>
      <c r="EAQ539" s="437"/>
      <c r="EAR539" s="438"/>
      <c r="EAS539" s="439"/>
      <c r="EAT539" s="460"/>
      <c r="EAU539" s="435"/>
      <c r="EAV539" s="434"/>
      <c r="EAW539" s="437"/>
      <c r="EAX539" s="438"/>
      <c r="EAY539" s="439"/>
      <c r="EAZ539" s="460"/>
      <c r="EBA539" s="435"/>
      <c r="EBB539" s="434"/>
      <c r="EBC539" s="437"/>
      <c r="EBD539" s="438"/>
      <c r="EBE539" s="439"/>
      <c r="EBF539" s="460"/>
      <c r="EBG539" s="435"/>
      <c r="EBH539" s="434"/>
      <c r="EBI539" s="437"/>
      <c r="EBJ539" s="438"/>
      <c r="EBK539" s="439"/>
      <c r="EBL539" s="460"/>
      <c r="EBM539" s="435"/>
      <c r="EBN539" s="434"/>
      <c r="EBO539" s="437"/>
      <c r="EBP539" s="438"/>
      <c r="EBQ539" s="439"/>
      <c r="EBR539" s="460"/>
      <c r="EBS539" s="435"/>
      <c r="EBT539" s="434"/>
      <c r="EBU539" s="437"/>
      <c r="EBV539" s="438"/>
      <c r="EBW539" s="439"/>
      <c r="EBX539" s="460"/>
      <c r="EBY539" s="435"/>
      <c r="EBZ539" s="434"/>
      <c r="ECA539" s="437"/>
      <c r="ECB539" s="438"/>
      <c r="ECC539" s="439"/>
      <c r="ECD539" s="460"/>
      <c r="ECE539" s="435"/>
      <c r="ECF539" s="434"/>
      <c r="ECG539" s="437"/>
      <c r="ECH539" s="438"/>
      <c r="ECI539" s="439"/>
      <c r="ECJ539" s="460"/>
      <c r="ECK539" s="435"/>
      <c r="ECL539" s="434"/>
      <c r="ECM539" s="437"/>
      <c r="ECN539" s="438"/>
      <c r="ECO539" s="439"/>
      <c r="ECP539" s="460"/>
      <c r="ECQ539" s="435"/>
      <c r="ECR539" s="434"/>
      <c r="ECS539" s="437"/>
      <c r="ECT539" s="438"/>
      <c r="ECU539" s="439"/>
      <c r="ECV539" s="460"/>
      <c r="ECW539" s="435"/>
      <c r="ECX539" s="434"/>
      <c r="ECY539" s="437"/>
      <c r="ECZ539" s="438"/>
      <c r="EDA539" s="439"/>
      <c r="EDB539" s="460"/>
      <c r="EDC539" s="435"/>
      <c r="EDD539" s="434"/>
      <c r="EDE539" s="437"/>
      <c r="EDF539" s="438"/>
      <c r="EDG539" s="439"/>
      <c r="EDH539" s="460"/>
      <c r="EDI539" s="435"/>
      <c r="EDJ539" s="434"/>
      <c r="EDK539" s="437"/>
      <c r="EDL539" s="438"/>
      <c r="EDM539" s="439"/>
      <c r="EDN539" s="460"/>
      <c r="EDO539" s="435"/>
      <c r="EDP539" s="434"/>
      <c r="EDQ539" s="437"/>
      <c r="EDR539" s="438"/>
      <c r="EDS539" s="439"/>
      <c r="EDT539" s="460"/>
      <c r="EDU539" s="435"/>
      <c r="EDV539" s="434"/>
      <c r="EDW539" s="437"/>
      <c r="EDX539" s="438"/>
      <c r="EDY539" s="439"/>
      <c r="EDZ539" s="460"/>
      <c r="EEA539" s="435"/>
      <c r="EEB539" s="434"/>
      <c r="EEC539" s="437"/>
      <c r="EED539" s="438"/>
      <c r="EEE539" s="439"/>
      <c r="EEF539" s="460"/>
      <c r="EEG539" s="435"/>
      <c r="EEH539" s="434"/>
      <c r="EEI539" s="437"/>
      <c r="EEJ539" s="438"/>
      <c r="EEK539" s="439"/>
      <c r="EEL539" s="460"/>
      <c r="EEM539" s="435"/>
      <c r="EEN539" s="434"/>
      <c r="EEO539" s="437"/>
      <c r="EEP539" s="438"/>
      <c r="EEQ539" s="439"/>
      <c r="EER539" s="460"/>
      <c r="EES539" s="435"/>
      <c r="EET539" s="434"/>
      <c r="EEU539" s="437"/>
      <c r="EEV539" s="438"/>
      <c r="EEW539" s="439"/>
      <c r="EEX539" s="460"/>
      <c r="EEY539" s="435"/>
      <c r="EEZ539" s="434"/>
      <c r="EFA539" s="437"/>
      <c r="EFB539" s="438"/>
      <c r="EFC539" s="439"/>
      <c r="EFD539" s="460"/>
      <c r="EFE539" s="435"/>
      <c r="EFF539" s="434"/>
      <c r="EFG539" s="437"/>
      <c r="EFH539" s="438"/>
      <c r="EFI539" s="439"/>
      <c r="EFJ539" s="460"/>
      <c r="EFK539" s="435"/>
      <c r="EFL539" s="434"/>
      <c r="EFM539" s="437"/>
      <c r="EFN539" s="438"/>
      <c r="EFO539" s="439"/>
      <c r="EFP539" s="460"/>
      <c r="EFQ539" s="435"/>
      <c r="EFR539" s="434"/>
      <c r="EFS539" s="437"/>
      <c r="EFT539" s="438"/>
      <c r="EFU539" s="439"/>
      <c r="EFV539" s="460"/>
      <c r="EFW539" s="435"/>
      <c r="EFX539" s="434"/>
      <c r="EFY539" s="437"/>
      <c r="EFZ539" s="438"/>
      <c r="EGA539" s="439"/>
      <c r="EGB539" s="460"/>
      <c r="EGC539" s="435"/>
      <c r="EGD539" s="434"/>
      <c r="EGE539" s="437"/>
      <c r="EGF539" s="438"/>
      <c r="EGG539" s="439"/>
      <c r="EGH539" s="460"/>
      <c r="EGI539" s="435"/>
      <c r="EGJ539" s="434"/>
      <c r="EGK539" s="437"/>
      <c r="EGL539" s="438"/>
      <c r="EGM539" s="439"/>
      <c r="EGN539" s="460"/>
      <c r="EGO539" s="435"/>
      <c r="EGP539" s="434"/>
      <c r="EGQ539" s="437"/>
      <c r="EGR539" s="438"/>
      <c r="EGS539" s="439"/>
      <c r="EGT539" s="460"/>
      <c r="EGU539" s="435"/>
      <c r="EGV539" s="434"/>
      <c r="EGW539" s="437"/>
      <c r="EGX539" s="438"/>
      <c r="EGY539" s="439"/>
      <c r="EGZ539" s="460"/>
      <c r="EHA539" s="435"/>
      <c r="EHB539" s="434"/>
      <c r="EHC539" s="437"/>
      <c r="EHD539" s="438"/>
      <c r="EHE539" s="439"/>
      <c r="EHF539" s="460"/>
      <c r="EHG539" s="435"/>
      <c r="EHH539" s="434"/>
      <c r="EHI539" s="437"/>
      <c r="EHJ539" s="438"/>
      <c r="EHK539" s="439"/>
      <c r="EHL539" s="460"/>
      <c r="EHM539" s="435"/>
      <c r="EHN539" s="434"/>
      <c r="EHO539" s="437"/>
      <c r="EHP539" s="438"/>
      <c r="EHQ539" s="439"/>
      <c r="EHR539" s="460"/>
      <c r="EHS539" s="435"/>
      <c r="EHT539" s="434"/>
      <c r="EHU539" s="437"/>
      <c r="EHV539" s="438"/>
      <c r="EHW539" s="439"/>
      <c r="EHX539" s="460"/>
      <c r="EHY539" s="435"/>
      <c r="EHZ539" s="434"/>
      <c r="EIA539" s="437"/>
      <c r="EIB539" s="438"/>
      <c r="EIC539" s="439"/>
      <c r="EID539" s="460"/>
      <c r="EIE539" s="435"/>
      <c r="EIF539" s="434"/>
      <c r="EIG539" s="437"/>
      <c r="EIH539" s="438"/>
      <c r="EII539" s="439"/>
      <c r="EIJ539" s="460"/>
      <c r="EIK539" s="435"/>
      <c r="EIL539" s="434"/>
      <c r="EIM539" s="437"/>
      <c r="EIN539" s="438"/>
      <c r="EIO539" s="439"/>
      <c r="EIP539" s="460"/>
      <c r="EIQ539" s="435"/>
      <c r="EIR539" s="434"/>
      <c r="EIS539" s="437"/>
      <c r="EIT539" s="438"/>
      <c r="EIU539" s="439"/>
      <c r="EIV539" s="460"/>
      <c r="EIW539" s="435"/>
      <c r="EIX539" s="434"/>
      <c r="EIY539" s="437"/>
      <c r="EIZ539" s="438"/>
      <c r="EJA539" s="439"/>
      <c r="EJB539" s="460"/>
      <c r="EJC539" s="435"/>
      <c r="EJD539" s="434"/>
      <c r="EJE539" s="437"/>
      <c r="EJF539" s="438"/>
      <c r="EJG539" s="439"/>
      <c r="EJH539" s="460"/>
      <c r="EJI539" s="435"/>
      <c r="EJJ539" s="434"/>
      <c r="EJK539" s="437"/>
      <c r="EJL539" s="438"/>
      <c r="EJM539" s="439"/>
      <c r="EJN539" s="460"/>
      <c r="EJO539" s="435"/>
      <c r="EJP539" s="434"/>
      <c r="EJQ539" s="437"/>
      <c r="EJR539" s="438"/>
      <c r="EJS539" s="439"/>
      <c r="EJT539" s="460"/>
      <c r="EJU539" s="435"/>
      <c r="EJV539" s="434"/>
      <c r="EJW539" s="437"/>
      <c r="EJX539" s="438"/>
      <c r="EJY539" s="439"/>
      <c r="EJZ539" s="460"/>
      <c r="EKA539" s="435"/>
      <c r="EKB539" s="434"/>
      <c r="EKC539" s="437"/>
      <c r="EKD539" s="438"/>
      <c r="EKE539" s="439"/>
      <c r="EKF539" s="460"/>
      <c r="EKG539" s="435"/>
      <c r="EKH539" s="434"/>
      <c r="EKI539" s="437"/>
      <c r="EKJ539" s="438"/>
      <c r="EKK539" s="439"/>
      <c r="EKL539" s="460"/>
      <c r="EKM539" s="435"/>
      <c r="EKN539" s="434"/>
      <c r="EKO539" s="437"/>
      <c r="EKP539" s="438"/>
      <c r="EKQ539" s="439"/>
      <c r="EKR539" s="460"/>
      <c r="EKS539" s="435"/>
      <c r="EKT539" s="434"/>
      <c r="EKU539" s="437"/>
      <c r="EKV539" s="438"/>
      <c r="EKW539" s="439"/>
      <c r="EKX539" s="460"/>
      <c r="EKY539" s="435"/>
      <c r="EKZ539" s="434"/>
      <c r="ELA539" s="437"/>
      <c r="ELB539" s="438"/>
      <c r="ELC539" s="439"/>
      <c r="ELD539" s="460"/>
      <c r="ELE539" s="435"/>
      <c r="ELF539" s="434"/>
      <c r="ELG539" s="437"/>
      <c r="ELH539" s="438"/>
      <c r="ELI539" s="439"/>
      <c r="ELJ539" s="460"/>
      <c r="ELK539" s="435"/>
      <c r="ELL539" s="434"/>
      <c r="ELM539" s="437"/>
      <c r="ELN539" s="438"/>
      <c r="ELO539" s="439"/>
      <c r="ELP539" s="460"/>
      <c r="ELQ539" s="435"/>
      <c r="ELR539" s="434"/>
      <c r="ELS539" s="437"/>
      <c r="ELT539" s="438"/>
      <c r="ELU539" s="439"/>
      <c r="ELV539" s="460"/>
      <c r="ELW539" s="435"/>
      <c r="ELX539" s="434"/>
      <c r="ELY539" s="437"/>
      <c r="ELZ539" s="438"/>
      <c r="EMA539" s="439"/>
      <c r="EMB539" s="460"/>
      <c r="EMC539" s="435"/>
      <c r="EMD539" s="434"/>
      <c r="EME539" s="437"/>
      <c r="EMF539" s="438"/>
      <c r="EMG539" s="439"/>
      <c r="EMH539" s="460"/>
      <c r="EMI539" s="435"/>
      <c r="EMJ539" s="434"/>
      <c r="EMK539" s="437"/>
      <c r="EML539" s="438"/>
      <c r="EMM539" s="439"/>
      <c r="EMN539" s="460"/>
      <c r="EMO539" s="435"/>
      <c r="EMP539" s="434"/>
      <c r="EMQ539" s="437"/>
      <c r="EMR539" s="438"/>
      <c r="EMS539" s="439"/>
      <c r="EMT539" s="460"/>
      <c r="EMU539" s="435"/>
      <c r="EMV539" s="434"/>
      <c r="EMW539" s="437"/>
      <c r="EMX539" s="438"/>
      <c r="EMY539" s="439"/>
      <c r="EMZ539" s="460"/>
      <c r="ENA539" s="435"/>
      <c r="ENB539" s="434"/>
      <c r="ENC539" s="437"/>
      <c r="END539" s="438"/>
      <c r="ENE539" s="439"/>
      <c r="ENF539" s="460"/>
      <c r="ENG539" s="435"/>
      <c r="ENH539" s="434"/>
      <c r="ENI539" s="437"/>
      <c r="ENJ539" s="438"/>
      <c r="ENK539" s="439"/>
      <c r="ENL539" s="460"/>
      <c r="ENM539" s="435"/>
      <c r="ENN539" s="434"/>
      <c r="ENO539" s="437"/>
      <c r="ENP539" s="438"/>
      <c r="ENQ539" s="439"/>
      <c r="ENR539" s="460"/>
      <c r="ENS539" s="435"/>
      <c r="ENT539" s="434"/>
      <c r="ENU539" s="437"/>
      <c r="ENV539" s="438"/>
      <c r="ENW539" s="439"/>
      <c r="ENX539" s="460"/>
      <c r="ENY539" s="435"/>
      <c r="ENZ539" s="434"/>
      <c r="EOA539" s="437"/>
      <c r="EOB539" s="438"/>
      <c r="EOC539" s="439"/>
      <c r="EOD539" s="460"/>
      <c r="EOE539" s="435"/>
      <c r="EOF539" s="434"/>
      <c r="EOG539" s="437"/>
      <c r="EOH539" s="438"/>
      <c r="EOI539" s="439"/>
      <c r="EOJ539" s="460"/>
      <c r="EOK539" s="435"/>
      <c r="EOL539" s="434"/>
      <c r="EOM539" s="437"/>
      <c r="EON539" s="438"/>
      <c r="EOO539" s="439"/>
      <c r="EOP539" s="460"/>
      <c r="EOQ539" s="435"/>
      <c r="EOR539" s="434"/>
      <c r="EOS539" s="437"/>
      <c r="EOT539" s="438"/>
      <c r="EOU539" s="439"/>
      <c r="EOV539" s="460"/>
      <c r="EOW539" s="435"/>
      <c r="EOX539" s="434"/>
      <c r="EOY539" s="437"/>
      <c r="EOZ539" s="438"/>
      <c r="EPA539" s="439"/>
      <c r="EPB539" s="460"/>
      <c r="EPC539" s="435"/>
      <c r="EPD539" s="434"/>
      <c r="EPE539" s="437"/>
      <c r="EPF539" s="438"/>
      <c r="EPG539" s="439"/>
      <c r="EPH539" s="460"/>
      <c r="EPI539" s="435"/>
      <c r="EPJ539" s="434"/>
      <c r="EPK539" s="437"/>
      <c r="EPL539" s="438"/>
      <c r="EPM539" s="439"/>
      <c r="EPN539" s="460"/>
      <c r="EPO539" s="435"/>
      <c r="EPP539" s="434"/>
      <c r="EPQ539" s="437"/>
      <c r="EPR539" s="438"/>
      <c r="EPS539" s="439"/>
      <c r="EPT539" s="460"/>
      <c r="EPU539" s="435"/>
      <c r="EPV539" s="434"/>
      <c r="EPW539" s="437"/>
      <c r="EPX539" s="438"/>
      <c r="EPY539" s="439"/>
      <c r="EPZ539" s="460"/>
      <c r="EQA539" s="435"/>
      <c r="EQB539" s="434"/>
      <c r="EQC539" s="437"/>
      <c r="EQD539" s="438"/>
      <c r="EQE539" s="439"/>
      <c r="EQF539" s="460"/>
      <c r="EQG539" s="435"/>
      <c r="EQH539" s="434"/>
      <c r="EQI539" s="437"/>
      <c r="EQJ539" s="438"/>
      <c r="EQK539" s="439"/>
      <c r="EQL539" s="460"/>
      <c r="EQM539" s="435"/>
      <c r="EQN539" s="434"/>
      <c r="EQO539" s="437"/>
      <c r="EQP539" s="438"/>
      <c r="EQQ539" s="439"/>
      <c r="EQR539" s="460"/>
      <c r="EQS539" s="435"/>
      <c r="EQT539" s="434"/>
      <c r="EQU539" s="437"/>
      <c r="EQV539" s="438"/>
      <c r="EQW539" s="439"/>
      <c r="EQX539" s="460"/>
      <c r="EQY539" s="435"/>
      <c r="EQZ539" s="434"/>
      <c r="ERA539" s="437"/>
      <c r="ERB539" s="438"/>
      <c r="ERC539" s="439"/>
      <c r="ERD539" s="460"/>
      <c r="ERE539" s="435"/>
      <c r="ERF539" s="434"/>
      <c r="ERG539" s="437"/>
      <c r="ERH539" s="438"/>
      <c r="ERI539" s="439"/>
      <c r="ERJ539" s="460"/>
      <c r="ERK539" s="435"/>
      <c r="ERL539" s="434"/>
      <c r="ERM539" s="437"/>
      <c r="ERN539" s="438"/>
      <c r="ERO539" s="439"/>
      <c r="ERP539" s="460"/>
      <c r="ERQ539" s="435"/>
      <c r="ERR539" s="434"/>
      <c r="ERS539" s="437"/>
      <c r="ERT539" s="438"/>
      <c r="ERU539" s="439"/>
      <c r="ERV539" s="460"/>
      <c r="ERW539" s="435"/>
      <c r="ERX539" s="434"/>
      <c r="ERY539" s="437"/>
      <c r="ERZ539" s="438"/>
      <c r="ESA539" s="439"/>
      <c r="ESB539" s="460"/>
      <c r="ESC539" s="435"/>
      <c r="ESD539" s="434"/>
      <c r="ESE539" s="437"/>
      <c r="ESF539" s="438"/>
      <c r="ESG539" s="439"/>
      <c r="ESH539" s="460"/>
      <c r="ESI539" s="435"/>
      <c r="ESJ539" s="434"/>
      <c r="ESK539" s="437"/>
      <c r="ESL539" s="438"/>
      <c r="ESM539" s="439"/>
      <c r="ESN539" s="460"/>
      <c r="ESO539" s="435"/>
      <c r="ESP539" s="434"/>
      <c r="ESQ539" s="437"/>
      <c r="ESR539" s="438"/>
      <c r="ESS539" s="439"/>
      <c r="EST539" s="460"/>
      <c r="ESU539" s="435"/>
      <c r="ESV539" s="434"/>
      <c r="ESW539" s="437"/>
      <c r="ESX539" s="438"/>
      <c r="ESY539" s="439"/>
      <c r="ESZ539" s="460"/>
      <c r="ETA539" s="435"/>
      <c r="ETB539" s="434"/>
      <c r="ETC539" s="437"/>
      <c r="ETD539" s="438"/>
      <c r="ETE539" s="439"/>
      <c r="ETF539" s="460"/>
      <c r="ETG539" s="435"/>
      <c r="ETH539" s="434"/>
      <c r="ETI539" s="437"/>
      <c r="ETJ539" s="438"/>
      <c r="ETK539" s="439"/>
      <c r="ETL539" s="460"/>
      <c r="ETM539" s="435"/>
      <c r="ETN539" s="434"/>
      <c r="ETO539" s="437"/>
      <c r="ETP539" s="438"/>
      <c r="ETQ539" s="439"/>
      <c r="ETR539" s="460"/>
      <c r="ETS539" s="435"/>
      <c r="ETT539" s="434"/>
      <c r="ETU539" s="437"/>
      <c r="ETV539" s="438"/>
      <c r="ETW539" s="439"/>
      <c r="ETX539" s="460"/>
      <c r="ETY539" s="435"/>
      <c r="ETZ539" s="434"/>
      <c r="EUA539" s="437"/>
      <c r="EUB539" s="438"/>
      <c r="EUC539" s="439"/>
      <c r="EUD539" s="460"/>
      <c r="EUE539" s="435"/>
      <c r="EUF539" s="434"/>
      <c r="EUG539" s="437"/>
      <c r="EUH539" s="438"/>
      <c r="EUI539" s="439"/>
      <c r="EUJ539" s="460"/>
      <c r="EUK539" s="435"/>
      <c r="EUL539" s="434"/>
      <c r="EUM539" s="437"/>
      <c r="EUN539" s="438"/>
      <c r="EUO539" s="439"/>
      <c r="EUP539" s="460"/>
      <c r="EUQ539" s="435"/>
      <c r="EUR539" s="434"/>
      <c r="EUS539" s="437"/>
      <c r="EUT539" s="438"/>
      <c r="EUU539" s="439"/>
      <c r="EUV539" s="460"/>
      <c r="EUW539" s="435"/>
      <c r="EUX539" s="434"/>
      <c r="EUY539" s="437"/>
      <c r="EUZ539" s="438"/>
      <c r="EVA539" s="439"/>
      <c r="EVB539" s="460"/>
      <c r="EVC539" s="435"/>
      <c r="EVD539" s="434"/>
      <c r="EVE539" s="437"/>
      <c r="EVF539" s="438"/>
      <c r="EVG539" s="439"/>
      <c r="EVH539" s="460"/>
      <c r="EVI539" s="435"/>
      <c r="EVJ539" s="434"/>
      <c r="EVK539" s="437"/>
      <c r="EVL539" s="438"/>
      <c r="EVM539" s="439"/>
      <c r="EVN539" s="460"/>
      <c r="EVO539" s="435"/>
      <c r="EVP539" s="434"/>
      <c r="EVQ539" s="437"/>
      <c r="EVR539" s="438"/>
      <c r="EVS539" s="439"/>
      <c r="EVT539" s="460"/>
      <c r="EVU539" s="435"/>
      <c r="EVV539" s="434"/>
      <c r="EVW539" s="437"/>
      <c r="EVX539" s="438"/>
      <c r="EVY539" s="439"/>
      <c r="EVZ539" s="460"/>
      <c r="EWA539" s="435"/>
      <c r="EWB539" s="434"/>
      <c r="EWC539" s="437"/>
      <c r="EWD539" s="438"/>
      <c r="EWE539" s="439"/>
      <c r="EWF539" s="460"/>
      <c r="EWG539" s="435"/>
      <c r="EWH539" s="434"/>
      <c r="EWI539" s="437"/>
      <c r="EWJ539" s="438"/>
      <c r="EWK539" s="439"/>
      <c r="EWL539" s="460"/>
      <c r="EWM539" s="435"/>
      <c r="EWN539" s="434"/>
      <c r="EWO539" s="437"/>
      <c r="EWP539" s="438"/>
      <c r="EWQ539" s="439"/>
      <c r="EWR539" s="460"/>
      <c r="EWS539" s="435"/>
      <c r="EWT539" s="434"/>
      <c r="EWU539" s="437"/>
      <c r="EWV539" s="438"/>
      <c r="EWW539" s="439"/>
      <c r="EWX539" s="460"/>
      <c r="EWY539" s="435"/>
      <c r="EWZ539" s="434"/>
      <c r="EXA539" s="437"/>
      <c r="EXB539" s="438"/>
      <c r="EXC539" s="439"/>
      <c r="EXD539" s="460"/>
      <c r="EXE539" s="435"/>
      <c r="EXF539" s="434"/>
      <c r="EXG539" s="437"/>
      <c r="EXH539" s="438"/>
      <c r="EXI539" s="439"/>
      <c r="EXJ539" s="460"/>
      <c r="EXK539" s="435"/>
      <c r="EXL539" s="434"/>
      <c r="EXM539" s="437"/>
      <c r="EXN539" s="438"/>
      <c r="EXO539" s="439"/>
      <c r="EXP539" s="460"/>
      <c r="EXQ539" s="435"/>
      <c r="EXR539" s="434"/>
      <c r="EXS539" s="437"/>
      <c r="EXT539" s="438"/>
      <c r="EXU539" s="439"/>
      <c r="EXV539" s="460"/>
      <c r="EXW539" s="435"/>
      <c r="EXX539" s="434"/>
      <c r="EXY539" s="437"/>
      <c r="EXZ539" s="438"/>
      <c r="EYA539" s="439"/>
      <c r="EYB539" s="460"/>
      <c r="EYC539" s="435"/>
      <c r="EYD539" s="434"/>
      <c r="EYE539" s="437"/>
      <c r="EYF539" s="438"/>
      <c r="EYG539" s="439"/>
      <c r="EYH539" s="460"/>
      <c r="EYI539" s="435"/>
      <c r="EYJ539" s="434"/>
      <c r="EYK539" s="437"/>
      <c r="EYL539" s="438"/>
      <c r="EYM539" s="439"/>
      <c r="EYN539" s="460"/>
      <c r="EYO539" s="435"/>
      <c r="EYP539" s="434"/>
      <c r="EYQ539" s="437"/>
      <c r="EYR539" s="438"/>
      <c r="EYS539" s="439"/>
      <c r="EYT539" s="460"/>
      <c r="EYU539" s="435"/>
      <c r="EYV539" s="434"/>
      <c r="EYW539" s="437"/>
      <c r="EYX539" s="438"/>
      <c r="EYY539" s="439"/>
      <c r="EYZ539" s="460"/>
      <c r="EZA539" s="435"/>
      <c r="EZB539" s="434"/>
      <c r="EZC539" s="437"/>
      <c r="EZD539" s="438"/>
      <c r="EZE539" s="439"/>
      <c r="EZF539" s="460"/>
      <c r="EZG539" s="435"/>
      <c r="EZH539" s="434"/>
      <c r="EZI539" s="437"/>
      <c r="EZJ539" s="438"/>
      <c r="EZK539" s="439"/>
      <c r="EZL539" s="460"/>
      <c r="EZM539" s="435"/>
      <c r="EZN539" s="434"/>
      <c r="EZO539" s="437"/>
      <c r="EZP539" s="438"/>
      <c r="EZQ539" s="439"/>
      <c r="EZR539" s="460"/>
      <c r="EZS539" s="435"/>
      <c r="EZT539" s="434"/>
      <c r="EZU539" s="437"/>
      <c r="EZV539" s="438"/>
      <c r="EZW539" s="439"/>
      <c r="EZX539" s="460"/>
      <c r="EZY539" s="435"/>
      <c r="EZZ539" s="434"/>
      <c r="FAA539" s="437"/>
      <c r="FAB539" s="438"/>
      <c r="FAC539" s="439"/>
      <c r="FAD539" s="460"/>
      <c r="FAE539" s="435"/>
      <c r="FAF539" s="434"/>
      <c r="FAG539" s="437"/>
      <c r="FAH539" s="438"/>
      <c r="FAI539" s="439"/>
      <c r="FAJ539" s="460"/>
      <c r="FAK539" s="435"/>
      <c r="FAL539" s="434"/>
      <c r="FAM539" s="437"/>
      <c r="FAN539" s="438"/>
      <c r="FAO539" s="439"/>
      <c r="FAP539" s="460"/>
      <c r="FAQ539" s="435"/>
      <c r="FAR539" s="434"/>
      <c r="FAS539" s="437"/>
      <c r="FAT539" s="438"/>
      <c r="FAU539" s="439"/>
      <c r="FAV539" s="460"/>
      <c r="FAW539" s="435"/>
      <c r="FAX539" s="434"/>
      <c r="FAY539" s="437"/>
      <c r="FAZ539" s="438"/>
      <c r="FBA539" s="439"/>
      <c r="FBB539" s="460"/>
      <c r="FBC539" s="435"/>
      <c r="FBD539" s="434"/>
      <c r="FBE539" s="437"/>
      <c r="FBF539" s="438"/>
      <c r="FBG539" s="439"/>
      <c r="FBH539" s="460"/>
      <c r="FBI539" s="435"/>
      <c r="FBJ539" s="434"/>
      <c r="FBK539" s="437"/>
      <c r="FBL539" s="438"/>
      <c r="FBM539" s="439"/>
      <c r="FBN539" s="460"/>
      <c r="FBO539" s="435"/>
      <c r="FBP539" s="434"/>
      <c r="FBQ539" s="437"/>
      <c r="FBR539" s="438"/>
      <c r="FBS539" s="439"/>
      <c r="FBT539" s="460"/>
      <c r="FBU539" s="435"/>
      <c r="FBV539" s="434"/>
      <c r="FBW539" s="437"/>
      <c r="FBX539" s="438"/>
      <c r="FBY539" s="439"/>
      <c r="FBZ539" s="460"/>
      <c r="FCA539" s="435"/>
      <c r="FCB539" s="434"/>
      <c r="FCC539" s="437"/>
      <c r="FCD539" s="438"/>
      <c r="FCE539" s="439"/>
      <c r="FCF539" s="460"/>
      <c r="FCG539" s="435"/>
      <c r="FCH539" s="434"/>
      <c r="FCI539" s="437"/>
      <c r="FCJ539" s="438"/>
      <c r="FCK539" s="439"/>
      <c r="FCL539" s="460"/>
      <c r="FCM539" s="435"/>
      <c r="FCN539" s="434"/>
      <c r="FCO539" s="437"/>
      <c r="FCP539" s="438"/>
      <c r="FCQ539" s="439"/>
      <c r="FCR539" s="460"/>
      <c r="FCS539" s="435"/>
      <c r="FCT539" s="434"/>
      <c r="FCU539" s="437"/>
      <c r="FCV539" s="438"/>
      <c r="FCW539" s="439"/>
      <c r="FCX539" s="460"/>
      <c r="FCY539" s="435"/>
      <c r="FCZ539" s="434"/>
      <c r="FDA539" s="437"/>
      <c r="FDB539" s="438"/>
      <c r="FDC539" s="439"/>
      <c r="FDD539" s="460"/>
      <c r="FDE539" s="435"/>
      <c r="FDF539" s="434"/>
      <c r="FDG539" s="437"/>
      <c r="FDH539" s="438"/>
      <c r="FDI539" s="439"/>
      <c r="FDJ539" s="460"/>
      <c r="FDK539" s="435"/>
      <c r="FDL539" s="434"/>
      <c r="FDM539" s="437"/>
      <c r="FDN539" s="438"/>
      <c r="FDO539" s="439"/>
      <c r="FDP539" s="460"/>
      <c r="FDQ539" s="435"/>
      <c r="FDR539" s="434"/>
      <c r="FDS539" s="437"/>
      <c r="FDT539" s="438"/>
      <c r="FDU539" s="439"/>
      <c r="FDV539" s="460"/>
      <c r="FDW539" s="435"/>
      <c r="FDX539" s="434"/>
      <c r="FDY539" s="437"/>
      <c r="FDZ539" s="438"/>
      <c r="FEA539" s="439"/>
      <c r="FEB539" s="460"/>
      <c r="FEC539" s="435"/>
      <c r="FED539" s="434"/>
      <c r="FEE539" s="437"/>
      <c r="FEF539" s="438"/>
      <c r="FEG539" s="439"/>
      <c r="FEH539" s="460"/>
      <c r="FEI539" s="435"/>
      <c r="FEJ539" s="434"/>
      <c r="FEK539" s="437"/>
      <c r="FEL539" s="438"/>
      <c r="FEM539" s="439"/>
      <c r="FEN539" s="460"/>
      <c r="FEO539" s="435"/>
      <c r="FEP539" s="434"/>
      <c r="FEQ539" s="437"/>
      <c r="FER539" s="438"/>
      <c r="FES539" s="439"/>
      <c r="FET539" s="460"/>
      <c r="FEU539" s="435"/>
      <c r="FEV539" s="434"/>
      <c r="FEW539" s="437"/>
      <c r="FEX539" s="438"/>
      <c r="FEY539" s="439"/>
      <c r="FEZ539" s="460"/>
      <c r="FFA539" s="435"/>
      <c r="FFB539" s="434"/>
      <c r="FFC539" s="437"/>
      <c r="FFD539" s="438"/>
      <c r="FFE539" s="439"/>
      <c r="FFF539" s="460"/>
      <c r="FFG539" s="435"/>
      <c r="FFH539" s="434"/>
      <c r="FFI539" s="437"/>
      <c r="FFJ539" s="438"/>
      <c r="FFK539" s="439"/>
      <c r="FFL539" s="460"/>
      <c r="FFM539" s="435"/>
      <c r="FFN539" s="434"/>
      <c r="FFO539" s="437"/>
      <c r="FFP539" s="438"/>
      <c r="FFQ539" s="439"/>
      <c r="FFR539" s="460"/>
      <c r="FFS539" s="435"/>
      <c r="FFT539" s="434"/>
      <c r="FFU539" s="437"/>
      <c r="FFV539" s="438"/>
      <c r="FFW539" s="439"/>
      <c r="FFX539" s="460"/>
      <c r="FFY539" s="435"/>
      <c r="FFZ539" s="434"/>
      <c r="FGA539" s="437"/>
      <c r="FGB539" s="438"/>
      <c r="FGC539" s="439"/>
      <c r="FGD539" s="460"/>
      <c r="FGE539" s="435"/>
      <c r="FGF539" s="434"/>
      <c r="FGG539" s="437"/>
      <c r="FGH539" s="438"/>
      <c r="FGI539" s="439"/>
      <c r="FGJ539" s="460"/>
      <c r="FGK539" s="435"/>
      <c r="FGL539" s="434"/>
      <c r="FGM539" s="437"/>
      <c r="FGN539" s="438"/>
      <c r="FGO539" s="439"/>
      <c r="FGP539" s="460"/>
      <c r="FGQ539" s="435"/>
      <c r="FGR539" s="434"/>
      <c r="FGS539" s="437"/>
      <c r="FGT539" s="438"/>
      <c r="FGU539" s="439"/>
      <c r="FGV539" s="460"/>
      <c r="FGW539" s="435"/>
      <c r="FGX539" s="434"/>
      <c r="FGY539" s="437"/>
      <c r="FGZ539" s="438"/>
      <c r="FHA539" s="439"/>
      <c r="FHB539" s="460"/>
      <c r="FHC539" s="435"/>
      <c r="FHD539" s="434"/>
      <c r="FHE539" s="437"/>
      <c r="FHF539" s="438"/>
      <c r="FHG539" s="439"/>
      <c r="FHH539" s="460"/>
      <c r="FHI539" s="435"/>
      <c r="FHJ539" s="434"/>
      <c r="FHK539" s="437"/>
      <c r="FHL539" s="438"/>
      <c r="FHM539" s="439"/>
      <c r="FHN539" s="460"/>
      <c r="FHO539" s="435"/>
      <c r="FHP539" s="434"/>
      <c r="FHQ539" s="437"/>
      <c r="FHR539" s="438"/>
      <c r="FHS539" s="439"/>
      <c r="FHT539" s="460"/>
      <c r="FHU539" s="435"/>
      <c r="FHV539" s="434"/>
      <c r="FHW539" s="437"/>
      <c r="FHX539" s="438"/>
      <c r="FHY539" s="439"/>
      <c r="FHZ539" s="460"/>
      <c r="FIA539" s="435"/>
      <c r="FIB539" s="434"/>
      <c r="FIC539" s="437"/>
      <c r="FID539" s="438"/>
      <c r="FIE539" s="439"/>
      <c r="FIF539" s="460"/>
      <c r="FIG539" s="435"/>
      <c r="FIH539" s="434"/>
      <c r="FII539" s="437"/>
      <c r="FIJ539" s="438"/>
      <c r="FIK539" s="439"/>
      <c r="FIL539" s="460"/>
      <c r="FIM539" s="435"/>
      <c r="FIN539" s="434"/>
      <c r="FIO539" s="437"/>
      <c r="FIP539" s="438"/>
      <c r="FIQ539" s="439"/>
      <c r="FIR539" s="460"/>
      <c r="FIS539" s="435"/>
      <c r="FIT539" s="434"/>
      <c r="FIU539" s="437"/>
      <c r="FIV539" s="438"/>
      <c r="FIW539" s="439"/>
      <c r="FIX539" s="460"/>
      <c r="FIY539" s="435"/>
      <c r="FIZ539" s="434"/>
      <c r="FJA539" s="437"/>
      <c r="FJB539" s="438"/>
      <c r="FJC539" s="439"/>
      <c r="FJD539" s="460"/>
      <c r="FJE539" s="435"/>
      <c r="FJF539" s="434"/>
      <c r="FJG539" s="437"/>
      <c r="FJH539" s="438"/>
      <c r="FJI539" s="439"/>
      <c r="FJJ539" s="460"/>
      <c r="FJK539" s="435"/>
      <c r="FJL539" s="434"/>
      <c r="FJM539" s="437"/>
      <c r="FJN539" s="438"/>
      <c r="FJO539" s="439"/>
      <c r="FJP539" s="460"/>
      <c r="FJQ539" s="435"/>
      <c r="FJR539" s="434"/>
      <c r="FJS539" s="437"/>
      <c r="FJT539" s="438"/>
      <c r="FJU539" s="439"/>
      <c r="FJV539" s="460"/>
      <c r="FJW539" s="435"/>
      <c r="FJX539" s="434"/>
      <c r="FJY539" s="437"/>
      <c r="FJZ539" s="438"/>
      <c r="FKA539" s="439"/>
      <c r="FKB539" s="460"/>
      <c r="FKC539" s="435"/>
      <c r="FKD539" s="434"/>
      <c r="FKE539" s="437"/>
      <c r="FKF539" s="438"/>
      <c r="FKG539" s="439"/>
      <c r="FKH539" s="460"/>
      <c r="FKI539" s="435"/>
      <c r="FKJ539" s="434"/>
      <c r="FKK539" s="437"/>
      <c r="FKL539" s="438"/>
      <c r="FKM539" s="439"/>
      <c r="FKN539" s="460"/>
      <c r="FKO539" s="435"/>
      <c r="FKP539" s="434"/>
      <c r="FKQ539" s="437"/>
      <c r="FKR539" s="438"/>
      <c r="FKS539" s="439"/>
      <c r="FKT539" s="460"/>
      <c r="FKU539" s="435"/>
      <c r="FKV539" s="434"/>
      <c r="FKW539" s="437"/>
      <c r="FKX539" s="438"/>
      <c r="FKY539" s="439"/>
      <c r="FKZ539" s="460"/>
      <c r="FLA539" s="435"/>
      <c r="FLB539" s="434"/>
      <c r="FLC539" s="437"/>
      <c r="FLD539" s="438"/>
      <c r="FLE539" s="439"/>
      <c r="FLF539" s="460"/>
      <c r="FLG539" s="435"/>
      <c r="FLH539" s="434"/>
      <c r="FLI539" s="437"/>
      <c r="FLJ539" s="438"/>
      <c r="FLK539" s="439"/>
      <c r="FLL539" s="460"/>
      <c r="FLM539" s="435"/>
      <c r="FLN539" s="434"/>
      <c r="FLO539" s="437"/>
      <c r="FLP539" s="438"/>
      <c r="FLQ539" s="439"/>
      <c r="FLR539" s="460"/>
      <c r="FLS539" s="435"/>
      <c r="FLT539" s="434"/>
      <c r="FLU539" s="437"/>
      <c r="FLV539" s="438"/>
      <c r="FLW539" s="439"/>
      <c r="FLX539" s="460"/>
      <c r="FLY539" s="435"/>
      <c r="FLZ539" s="434"/>
      <c r="FMA539" s="437"/>
      <c r="FMB539" s="438"/>
      <c r="FMC539" s="439"/>
      <c r="FMD539" s="460"/>
      <c r="FME539" s="435"/>
      <c r="FMF539" s="434"/>
      <c r="FMG539" s="437"/>
      <c r="FMH539" s="438"/>
      <c r="FMI539" s="439"/>
      <c r="FMJ539" s="460"/>
      <c r="FMK539" s="435"/>
      <c r="FML539" s="434"/>
      <c r="FMM539" s="437"/>
      <c r="FMN539" s="438"/>
      <c r="FMO539" s="439"/>
      <c r="FMP539" s="460"/>
      <c r="FMQ539" s="435"/>
      <c r="FMR539" s="434"/>
      <c r="FMS539" s="437"/>
      <c r="FMT539" s="438"/>
      <c r="FMU539" s="439"/>
      <c r="FMV539" s="460"/>
      <c r="FMW539" s="435"/>
      <c r="FMX539" s="434"/>
      <c r="FMY539" s="437"/>
      <c r="FMZ539" s="438"/>
      <c r="FNA539" s="439"/>
      <c r="FNB539" s="460"/>
      <c r="FNC539" s="435"/>
      <c r="FND539" s="434"/>
      <c r="FNE539" s="437"/>
      <c r="FNF539" s="438"/>
      <c r="FNG539" s="439"/>
      <c r="FNH539" s="460"/>
      <c r="FNI539" s="435"/>
      <c r="FNJ539" s="434"/>
      <c r="FNK539" s="437"/>
      <c r="FNL539" s="438"/>
      <c r="FNM539" s="439"/>
      <c r="FNN539" s="460"/>
      <c r="FNO539" s="435"/>
      <c r="FNP539" s="434"/>
      <c r="FNQ539" s="437"/>
      <c r="FNR539" s="438"/>
      <c r="FNS539" s="439"/>
      <c r="FNT539" s="460"/>
      <c r="FNU539" s="435"/>
      <c r="FNV539" s="434"/>
      <c r="FNW539" s="437"/>
      <c r="FNX539" s="438"/>
      <c r="FNY539" s="439"/>
      <c r="FNZ539" s="460"/>
      <c r="FOA539" s="435"/>
      <c r="FOB539" s="434"/>
      <c r="FOC539" s="437"/>
      <c r="FOD539" s="438"/>
      <c r="FOE539" s="439"/>
      <c r="FOF539" s="460"/>
      <c r="FOG539" s="435"/>
      <c r="FOH539" s="434"/>
      <c r="FOI539" s="437"/>
      <c r="FOJ539" s="438"/>
      <c r="FOK539" s="439"/>
      <c r="FOL539" s="460"/>
      <c r="FOM539" s="435"/>
      <c r="FON539" s="434"/>
      <c r="FOO539" s="437"/>
      <c r="FOP539" s="438"/>
      <c r="FOQ539" s="439"/>
      <c r="FOR539" s="460"/>
      <c r="FOS539" s="435"/>
      <c r="FOT539" s="434"/>
      <c r="FOU539" s="437"/>
      <c r="FOV539" s="438"/>
      <c r="FOW539" s="439"/>
      <c r="FOX539" s="460"/>
      <c r="FOY539" s="435"/>
      <c r="FOZ539" s="434"/>
      <c r="FPA539" s="437"/>
      <c r="FPB539" s="438"/>
      <c r="FPC539" s="439"/>
      <c r="FPD539" s="460"/>
      <c r="FPE539" s="435"/>
      <c r="FPF539" s="434"/>
      <c r="FPG539" s="437"/>
      <c r="FPH539" s="438"/>
      <c r="FPI539" s="439"/>
      <c r="FPJ539" s="460"/>
      <c r="FPK539" s="435"/>
      <c r="FPL539" s="434"/>
      <c r="FPM539" s="437"/>
      <c r="FPN539" s="438"/>
      <c r="FPO539" s="439"/>
      <c r="FPP539" s="460"/>
      <c r="FPQ539" s="435"/>
      <c r="FPR539" s="434"/>
      <c r="FPS539" s="437"/>
      <c r="FPT539" s="438"/>
      <c r="FPU539" s="439"/>
      <c r="FPV539" s="460"/>
      <c r="FPW539" s="435"/>
      <c r="FPX539" s="434"/>
      <c r="FPY539" s="437"/>
      <c r="FPZ539" s="438"/>
      <c r="FQA539" s="439"/>
      <c r="FQB539" s="460"/>
      <c r="FQC539" s="435"/>
      <c r="FQD539" s="434"/>
      <c r="FQE539" s="437"/>
      <c r="FQF539" s="438"/>
      <c r="FQG539" s="439"/>
      <c r="FQH539" s="460"/>
      <c r="FQI539" s="435"/>
      <c r="FQJ539" s="434"/>
      <c r="FQK539" s="437"/>
      <c r="FQL539" s="438"/>
      <c r="FQM539" s="439"/>
      <c r="FQN539" s="460"/>
      <c r="FQO539" s="435"/>
      <c r="FQP539" s="434"/>
      <c r="FQQ539" s="437"/>
      <c r="FQR539" s="438"/>
      <c r="FQS539" s="439"/>
      <c r="FQT539" s="460"/>
      <c r="FQU539" s="435"/>
      <c r="FQV539" s="434"/>
      <c r="FQW539" s="437"/>
      <c r="FQX539" s="438"/>
      <c r="FQY539" s="439"/>
      <c r="FQZ539" s="460"/>
      <c r="FRA539" s="435"/>
      <c r="FRB539" s="434"/>
      <c r="FRC539" s="437"/>
      <c r="FRD539" s="438"/>
      <c r="FRE539" s="439"/>
      <c r="FRF539" s="460"/>
      <c r="FRG539" s="435"/>
      <c r="FRH539" s="434"/>
      <c r="FRI539" s="437"/>
      <c r="FRJ539" s="438"/>
      <c r="FRK539" s="439"/>
      <c r="FRL539" s="460"/>
      <c r="FRM539" s="435"/>
      <c r="FRN539" s="434"/>
      <c r="FRO539" s="437"/>
      <c r="FRP539" s="438"/>
      <c r="FRQ539" s="439"/>
      <c r="FRR539" s="460"/>
      <c r="FRS539" s="435"/>
      <c r="FRT539" s="434"/>
      <c r="FRU539" s="437"/>
      <c r="FRV539" s="438"/>
      <c r="FRW539" s="439"/>
      <c r="FRX539" s="460"/>
      <c r="FRY539" s="435"/>
      <c r="FRZ539" s="434"/>
      <c r="FSA539" s="437"/>
      <c r="FSB539" s="438"/>
      <c r="FSC539" s="439"/>
      <c r="FSD539" s="460"/>
      <c r="FSE539" s="435"/>
      <c r="FSF539" s="434"/>
      <c r="FSG539" s="437"/>
      <c r="FSH539" s="438"/>
      <c r="FSI539" s="439"/>
      <c r="FSJ539" s="460"/>
      <c r="FSK539" s="435"/>
      <c r="FSL539" s="434"/>
      <c r="FSM539" s="437"/>
      <c r="FSN539" s="438"/>
      <c r="FSO539" s="439"/>
      <c r="FSP539" s="460"/>
      <c r="FSQ539" s="435"/>
      <c r="FSR539" s="434"/>
      <c r="FSS539" s="437"/>
      <c r="FST539" s="438"/>
      <c r="FSU539" s="439"/>
      <c r="FSV539" s="460"/>
      <c r="FSW539" s="435"/>
      <c r="FSX539" s="434"/>
      <c r="FSY539" s="437"/>
      <c r="FSZ539" s="438"/>
      <c r="FTA539" s="439"/>
      <c r="FTB539" s="460"/>
      <c r="FTC539" s="435"/>
      <c r="FTD539" s="434"/>
      <c r="FTE539" s="437"/>
      <c r="FTF539" s="438"/>
      <c r="FTG539" s="439"/>
      <c r="FTH539" s="460"/>
      <c r="FTI539" s="435"/>
      <c r="FTJ539" s="434"/>
      <c r="FTK539" s="437"/>
      <c r="FTL539" s="438"/>
      <c r="FTM539" s="439"/>
      <c r="FTN539" s="460"/>
      <c r="FTO539" s="435"/>
      <c r="FTP539" s="434"/>
      <c r="FTQ539" s="437"/>
      <c r="FTR539" s="438"/>
      <c r="FTS539" s="439"/>
      <c r="FTT539" s="460"/>
      <c r="FTU539" s="435"/>
      <c r="FTV539" s="434"/>
      <c r="FTW539" s="437"/>
      <c r="FTX539" s="438"/>
      <c r="FTY539" s="439"/>
      <c r="FTZ539" s="460"/>
      <c r="FUA539" s="435"/>
      <c r="FUB539" s="434"/>
      <c r="FUC539" s="437"/>
      <c r="FUD539" s="438"/>
      <c r="FUE539" s="439"/>
      <c r="FUF539" s="460"/>
      <c r="FUG539" s="435"/>
      <c r="FUH539" s="434"/>
      <c r="FUI539" s="437"/>
      <c r="FUJ539" s="438"/>
      <c r="FUK539" s="439"/>
      <c r="FUL539" s="460"/>
      <c r="FUM539" s="435"/>
      <c r="FUN539" s="434"/>
      <c r="FUO539" s="437"/>
      <c r="FUP539" s="438"/>
      <c r="FUQ539" s="439"/>
      <c r="FUR539" s="460"/>
      <c r="FUS539" s="435"/>
      <c r="FUT539" s="434"/>
      <c r="FUU539" s="437"/>
      <c r="FUV539" s="438"/>
      <c r="FUW539" s="439"/>
      <c r="FUX539" s="460"/>
      <c r="FUY539" s="435"/>
      <c r="FUZ539" s="434"/>
      <c r="FVA539" s="437"/>
      <c r="FVB539" s="438"/>
      <c r="FVC539" s="439"/>
      <c r="FVD539" s="460"/>
      <c r="FVE539" s="435"/>
      <c r="FVF539" s="434"/>
      <c r="FVG539" s="437"/>
      <c r="FVH539" s="438"/>
      <c r="FVI539" s="439"/>
      <c r="FVJ539" s="460"/>
      <c r="FVK539" s="435"/>
      <c r="FVL539" s="434"/>
      <c r="FVM539" s="437"/>
      <c r="FVN539" s="438"/>
      <c r="FVO539" s="439"/>
      <c r="FVP539" s="460"/>
      <c r="FVQ539" s="435"/>
      <c r="FVR539" s="434"/>
      <c r="FVS539" s="437"/>
      <c r="FVT539" s="438"/>
      <c r="FVU539" s="439"/>
      <c r="FVV539" s="460"/>
      <c r="FVW539" s="435"/>
      <c r="FVX539" s="434"/>
      <c r="FVY539" s="437"/>
      <c r="FVZ539" s="438"/>
      <c r="FWA539" s="439"/>
      <c r="FWB539" s="460"/>
      <c r="FWC539" s="435"/>
      <c r="FWD539" s="434"/>
      <c r="FWE539" s="437"/>
      <c r="FWF539" s="438"/>
      <c r="FWG539" s="439"/>
      <c r="FWH539" s="460"/>
      <c r="FWI539" s="435"/>
      <c r="FWJ539" s="434"/>
      <c r="FWK539" s="437"/>
      <c r="FWL539" s="438"/>
      <c r="FWM539" s="439"/>
      <c r="FWN539" s="460"/>
      <c r="FWO539" s="435"/>
      <c r="FWP539" s="434"/>
      <c r="FWQ539" s="437"/>
      <c r="FWR539" s="438"/>
      <c r="FWS539" s="439"/>
      <c r="FWT539" s="460"/>
      <c r="FWU539" s="435"/>
      <c r="FWV539" s="434"/>
      <c r="FWW539" s="437"/>
      <c r="FWX539" s="438"/>
      <c r="FWY539" s="439"/>
      <c r="FWZ539" s="460"/>
      <c r="FXA539" s="435"/>
      <c r="FXB539" s="434"/>
      <c r="FXC539" s="437"/>
      <c r="FXD539" s="438"/>
      <c r="FXE539" s="439"/>
      <c r="FXF539" s="460"/>
      <c r="FXG539" s="435"/>
      <c r="FXH539" s="434"/>
      <c r="FXI539" s="437"/>
      <c r="FXJ539" s="438"/>
      <c r="FXK539" s="439"/>
      <c r="FXL539" s="460"/>
      <c r="FXM539" s="435"/>
      <c r="FXN539" s="434"/>
      <c r="FXO539" s="437"/>
      <c r="FXP539" s="438"/>
      <c r="FXQ539" s="439"/>
      <c r="FXR539" s="460"/>
      <c r="FXS539" s="435"/>
      <c r="FXT539" s="434"/>
      <c r="FXU539" s="437"/>
      <c r="FXV539" s="438"/>
      <c r="FXW539" s="439"/>
      <c r="FXX539" s="460"/>
      <c r="FXY539" s="435"/>
      <c r="FXZ539" s="434"/>
      <c r="FYA539" s="437"/>
      <c r="FYB539" s="438"/>
      <c r="FYC539" s="439"/>
      <c r="FYD539" s="460"/>
      <c r="FYE539" s="435"/>
      <c r="FYF539" s="434"/>
      <c r="FYG539" s="437"/>
      <c r="FYH539" s="438"/>
      <c r="FYI539" s="439"/>
      <c r="FYJ539" s="460"/>
      <c r="FYK539" s="435"/>
      <c r="FYL539" s="434"/>
      <c r="FYM539" s="437"/>
      <c r="FYN539" s="438"/>
      <c r="FYO539" s="439"/>
      <c r="FYP539" s="460"/>
      <c r="FYQ539" s="435"/>
      <c r="FYR539" s="434"/>
      <c r="FYS539" s="437"/>
      <c r="FYT539" s="438"/>
      <c r="FYU539" s="439"/>
      <c r="FYV539" s="460"/>
      <c r="FYW539" s="435"/>
      <c r="FYX539" s="434"/>
      <c r="FYY539" s="437"/>
      <c r="FYZ539" s="438"/>
      <c r="FZA539" s="439"/>
      <c r="FZB539" s="460"/>
      <c r="FZC539" s="435"/>
      <c r="FZD539" s="434"/>
      <c r="FZE539" s="437"/>
      <c r="FZF539" s="438"/>
      <c r="FZG539" s="439"/>
      <c r="FZH539" s="460"/>
      <c r="FZI539" s="435"/>
      <c r="FZJ539" s="434"/>
      <c r="FZK539" s="437"/>
      <c r="FZL539" s="438"/>
      <c r="FZM539" s="439"/>
      <c r="FZN539" s="460"/>
      <c r="FZO539" s="435"/>
      <c r="FZP539" s="434"/>
      <c r="FZQ539" s="437"/>
      <c r="FZR539" s="438"/>
      <c r="FZS539" s="439"/>
      <c r="FZT539" s="460"/>
      <c r="FZU539" s="435"/>
      <c r="FZV539" s="434"/>
      <c r="FZW539" s="437"/>
      <c r="FZX539" s="438"/>
      <c r="FZY539" s="439"/>
      <c r="FZZ539" s="460"/>
      <c r="GAA539" s="435"/>
      <c r="GAB539" s="434"/>
      <c r="GAC539" s="437"/>
      <c r="GAD539" s="438"/>
      <c r="GAE539" s="439"/>
      <c r="GAF539" s="460"/>
      <c r="GAG539" s="435"/>
      <c r="GAH539" s="434"/>
      <c r="GAI539" s="437"/>
      <c r="GAJ539" s="438"/>
      <c r="GAK539" s="439"/>
      <c r="GAL539" s="460"/>
      <c r="GAM539" s="435"/>
      <c r="GAN539" s="434"/>
      <c r="GAO539" s="437"/>
      <c r="GAP539" s="438"/>
      <c r="GAQ539" s="439"/>
      <c r="GAR539" s="460"/>
      <c r="GAS539" s="435"/>
      <c r="GAT539" s="434"/>
      <c r="GAU539" s="437"/>
      <c r="GAV539" s="438"/>
      <c r="GAW539" s="439"/>
      <c r="GAX539" s="460"/>
      <c r="GAY539" s="435"/>
      <c r="GAZ539" s="434"/>
      <c r="GBA539" s="437"/>
      <c r="GBB539" s="438"/>
      <c r="GBC539" s="439"/>
      <c r="GBD539" s="460"/>
      <c r="GBE539" s="435"/>
      <c r="GBF539" s="434"/>
      <c r="GBG539" s="437"/>
      <c r="GBH539" s="438"/>
      <c r="GBI539" s="439"/>
      <c r="GBJ539" s="460"/>
      <c r="GBK539" s="435"/>
      <c r="GBL539" s="434"/>
      <c r="GBM539" s="437"/>
      <c r="GBN539" s="438"/>
      <c r="GBO539" s="439"/>
      <c r="GBP539" s="460"/>
      <c r="GBQ539" s="435"/>
      <c r="GBR539" s="434"/>
      <c r="GBS539" s="437"/>
      <c r="GBT539" s="438"/>
      <c r="GBU539" s="439"/>
      <c r="GBV539" s="460"/>
      <c r="GBW539" s="435"/>
      <c r="GBX539" s="434"/>
      <c r="GBY539" s="437"/>
      <c r="GBZ539" s="438"/>
      <c r="GCA539" s="439"/>
      <c r="GCB539" s="460"/>
      <c r="GCC539" s="435"/>
      <c r="GCD539" s="434"/>
      <c r="GCE539" s="437"/>
      <c r="GCF539" s="438"/>
      <c r="GCG539" s="439"/>
      <c r="GCH539" s="460"/>
      <c r="GCI539" s="435"/>
      <c r="GCJ539" s="434"/>
      <c r="GCK539" s="437"/>
      <c r="GCL539" s="438"/>
      <c r="GCM539" s="439"/>
      <c r="GCN539" s="460"/>
      <c r="GCO539" s="435"/>
      <c r="GCP539" s="434"/>
      <c r="GCQ539" s="437"/>
      <c r="GCR539" s="438"/>
      <c r="GCS539" s="439"/>
      <c r="GCT539" s="460"/>
      <c r="GCU539" s="435"/>
      <c r="GCV539" s="434"/>
      <c r="GCW539" s="437"/>
      <c r="GCX539" s="438"/>
      <c r="GCY539" s="439"/>
      <c r="GCZ539" s="460"/>
      <c r="GDA539" s="435"/>
      <c r="GDB539" s="434"/>
      <c r="GDC539" s="437"/>
      <c r="GDD539" s="438"/>
      <c r="GDE539" s="439"/>
      <c r="GDF539" s="460"/>
      <c r="GDG539" s="435"/>
      <c r="GDH539" s="434"/>
      <c r="GDI539" s="437"/>
      <c r="GDJ539" s="438"/>
      <c r="GDK539" s="439"/>
      <c r="GDL539" s="460"/>
      <c r="GDM539" s="435"/>
      <c r="GDN539" s="434"/>
      <c r="GDO539" s="437"/>
      <c r="GDP539" s="438"/>
      <c r="GDQ539" s="439"/>
      <c r="GDR539" s="460"/>
      <c r="GDS539" s="435"/>
      <c r="GDT539" s="434"/>
      <c r="GDU539" s="437"/>
      <c r="GDV539" s="438"/>
      <c r="GDW539" s="439"/>
      <c r="GDX539" s="460"/>
      <c r="GDY539" s="435"/>
      <c r="GDZ539" s="434"/>
      <c r="GEA539" s="437"/>
      <c r="GEB539" s="438"/>
      <c r="GEC539" s="439"/>
      <c r="GED539" s="460"/>
      <c r="GEE539" s="435"/>
      <c r="GEF539" s="434"/>
      <c r="GEG539" s="437"/>
      <c r="GEH539" s="438"/>
      <c r="GEI539" s="439"/>
      <c r="GEJ539" s="460"/>
      <c r="GEK539" s="435"/>
      <c r="GEL539" s="434"/>
      <c r="GEM539" s="437"/>
      <c r="GEN539" s="438"/>
      <c r="GEO539" s="439"/>
      <c r="GEP539" s="460"/>
      <c r="GEQ539" s="435"/>
      <c r="GER539" s="434"/>
      <c r="GES539" s="437"/>
      <c r="GET539" s="438"/>
      <c r="GEU539" s="439"/>
      <c r="GEV539" s="460"/>
      <c r="GEW539" s="435"/>
      <c r="GEX539" s="434"/>
      <c r="GEY539" s="437"/>
      <c r="GEZ539" s="438"/>
      <c r="GFA539" s="439"/>
      <c r="GFB539" s="460"/>
      <c r="GFC539" s="435"/>
      <c r="GFD539" s="434"/>
      <c r="GFE539" s="437"/>
      <c r="GFF539" s="438"/>
      <c r="GFG539" s="439"/>
      <c r="GFH539" s="460"/>
      <c r="GFI539" s="435"/>
      <c r="GFJ539" s="434"/>
      <c r="GFK539" s="437"/>
      <c r="GFL539" s="438"/>
      <c r="GFM539" s="439"/>
      <c r="GFN539" s="460"/>
      <c r="GFO539" s="435"/>
      <c r="GFP539" s="434"/>
      <c r="GFQ539" s="437"/>
      <c r="GFR539" s="438"/>
      <c r="GFS539" s="439"/>
      <c r="GFT539" s="460"/>
      <c r="GFU539" s="435"/>
      <c r="GFV539" s="434"/>
      <c r="GFW539" s="437"/>
      <c r="GFX539" s="438"/>
      <c r="GFY539" s="439"/>
      <c r="GFZ539" s="460"/>
      <c r="GGA539" s="435"/>
      <c r="GGB539" s="434"/>
      <c r="GGC539" s="437"/>
      <c r="GGD539" s="438"/>
      <c r="GGE539" s="439"/>
      <c r="GGF539" s="460"/>
      <c r="GGG539" s="435"/>
      <c r="GGH539" s="434"/>
      <c r="GGI539" s="437"/>
      <c r="GGJ539" s="438"/>
      <c r="GGK539" s="439"/>
      <c r="GGL539" s="460"/>
      <c r="GGM539" s="435"/>
      <c r="GGN539" s="434"/>
      <c r="GGO539" s="437"/>
      <c r="GGP539" s="438"/>
      <c r="GGQ539" s="439"/>
      <c r="GGR539" s="460"/>
      <c r="GGS539" s="435"/>
      <c r="GGT539" s="434"/>
      <c r="GGU539" s="437"/>
      <c r="GGV539" s="438"/>
      <c r="GGW539" s="439"/>
      <c r="GGX539" s="460"/>
      <c r="GGY539" s="435"/>
      <c r="GGZ539" s="434"/>
      <c r="GHA539" s="437"/>
      <c r="GHB539" s="438"/>
      <c r="GHC539" s="439"/>
      <c r="GHD539" s="460"/>
      <c r="GHE539" s="435"/>
      <c r="GHF539" s="434"/>
      <c r="GHG539" s="437"/>
      <c r="GHH539" s="438"/>
      <c r="GHI539" s="439"/>
      <c r="GHJ539" s="460"/>
      <c r="GHK539" s="435"/>
      <c r="GHL539" s="434"/>
      <c r="GHM539" s="437"/>
      <c r="GHN539" s="438"/>
      <c r="GHO539" s="439"/>
      <c r="GHP539" s="460"/>
      <c r="GHQ539" s="435"/>
      <c r="GHR539" s="434"/>
      <c r="GHS539" s="437"/>
      <c r="GHT539" s="438"/>
      <c r="GHU539" s="439"/>
      <c r="GHV539" s="460"/>
      <c r="GHW539" s="435"/>
      <c r="GHX539" s="434"/>
      <c r="GHY539" s="437"/>
      <c r="GHZ539" s="438"/>
      <c r="GIA539" s="439"/>
      <c r="GIB539" s="460"/>
      <c r="GIC539" s="435"/>
      <c r="GID539" s="434"/>
      <c r="GIE539" s="437"/>
      <c r="GIF539" s="438"/>
      <c r="GIG539" s="439"/>
      <c r="GIH539" s="460"/>
      <c r="GII539" s="435"/>
      <c r="GIJ539" s="434"/>
      <c r="GIK539" s="437"/>
      <c r="GIL539" s="438"/>
      <c r="GIM539" s="439"/>
      <c r="GIN539" s="460"/>
      <c r="GIO539" s="435"/>
      <c r="GIP539" s="434"/>
      <c r="GIQ539" s="437"/>
      <c r="GIR539" s="438"/>
      <c r="GIS539" s="439"/>
      <c r="GIT539" s="460"/>
      <c r="GIU539" s="435"/>
      <c r="GIV539" s="434"/>
      <c r="GIW539" s="437"/>
      <c r="GIX539" s="438"/>
      <c r="GIY539" s="439"/>
      <c r="GIZ539" s="460"/>
      <c r="GJA539" s="435"/>
      <c r="GJB539" s="434"/>
      <c r="GJC539" s="437"/>
      <c r="GJD539" s="438"/>
      <c r="GJE539" s="439"/>
      <c r="GJF539" s="460"/>
      <c r="GJG539" s="435"/>
      <c r="GJH539" s="434"/>
      <c r="GJI539" s="437"/>
      <c r="GJJ539" s="438"/>
      <c r="GJK539" s="439"/>
      <c r="GJL539" s="460"/>
      <c r="GJM539" s="435"/>
      <c r="GJN539" s="434"/>
      <c r="GJO539" s="437"/>
      <c r="GJP539" s="438"/>
      <c r="GJQ539" s="439"/>
      <c r="GJR539" s="460"/>
      <c r="GJS539" s="435"/>
      <c r="GJT539" s="434"/>
      <c r="GJU539" s="437"/>
      <c r="GJV539" s="438"/>
      <c r="GJW539" s="439"/>
      <c r="GJX539" s="460"/>
      <c r="GJY539" s="435"/>
      <c r="GJZ539" s="434"/>
      <c r="GKA539" s="437"/>
      <c r="GKB539" s="438"/>
      <c r="GKC539" s="439"/>
      <c r="GKD539" s="460"/>
      <c r="GKE539" s="435"/>
      <c r="GKF539" s="434"/>
      <c r="GKG539" s="437"/>
      <c r="GKH539" s="438"/>
      <c r="GKI539" s="439"/>
      <c r="GKJ539" s="460"/>
      <c r="GKK539" s="435"/>
      <c r="GKL539" s="434"/>
      <c r="GKM539" s="437"/>
      <c r="GKN539" s="438"/>
      <c r="GKO539" s="439"/>
      <c r="GKP539" s="460"/>
      <c r="GKQ539" s="435"/>
      <c r="GKR539" s="434"/>
      <c r="GKS539" s="437"/>
      <c r="GKT539" s="438"/>
      <c r="GKU539" s="439"/>
      <c r="GKV539" s="460"/>
      <c r="GKW539" s="435"/>
      <c r="GKX539" s="434"/>
      <c r="GKY539" s="437"/>
      <c r="GKZ539" s="438"/>
      <c r="GLA539" s="439"/>
      <c r="GLB539" s="460"/>
      <c r="GLC539" s="435"/>
      <c r="GLD539" s="434"/>
      <c r="GLE539" s="437"/>
      <c r="GLF539" s="438"/>
      <c r="GLG539" s="439"/>
      <c r="GLH539" s="460"/>
      <c r="GLI539" s="435"/>
      <c r="GLJ539" s="434"/>
      <c r="GLK539" s="437"/>
      <c r="GLL539" s="438"/>
      <c r="GLM539" s="439"/>
      <c r="GLN539" s="460"/>
      <c r="GLO539" s="435"/>
      <c r="GLP539" s="434"/>
      <c r="GLQ539" s="437"/>
      <c r="GLR539" s="438"/>
      <c r="GLS539" s="439"/>
      <c r="GLT539" s="460"/>
      <c r="GLU539" s="435"/>
      <c r="GLV539" s="434"/>
      <c r="GLW539" s="437"/>
      <c r="GLX539" s="438"/>
      <c r="GLY539" s="439"/>
      <c r="GLZ539" s="460"/>
      <c r="GMA539" s="435"/>
      <c r="GMB539" s="434"/>
      <c r="GMC539" s="437"/>
      <c r="GMD539" s="438"/>
      <c r="GME539" s="439"/>
      <c r="GMF539" s="460"/>
      <c r="GMG539" s="435"/>
      <c r="GMH539" s="434"/>
      <c r="GMI539" s="437"/>
      <c r="GMJ539" s="438"/>
      <c r="GMK539" s="439"/>
      <c r="GML539" s="460"/>
      <c r="GMM539" s="435"/>
      <c r="GMN539" s="434"/>
      <c r="GMO539" s="437"/>
      <c r="GMP539" s="438"/>
      <c r="GMQ539" s="439"/>
      <c r="GMR539" s="460"/>
      <c r="GMS539" s="435"/>
      <c r="GMT539" s="434"/>
      <c r="GMU539" s="437"/>
      <c r="GMV539" s="438"/>
      <c r="GMW539" s="439"/>
      <c r="GMX539" s="460"/>
      <c r="GMY539" s="435"/>
      <c r="GMZ539" s="434"/>
      <c r="GNA539" s="437"/>
      <c r="GNB539" s="438"/>
      <c r="GNC539" s="439"/>
      <c r="GND539" s="460"/>
      <c r="GNE539" s="435"/>
      <c r="GNF539" s="434"/>
      <c r="GNG539" s="437"/>
      <c r="GNH539" s="438"/>
      <c r="GNI539" s="439"/>
      <c r="GNJ539" s="460"/>
      <c r="GNK539" s="435"/>
      <c r="GNL539" s="434"/>
      <c r="GNM539" s="437"/>
      <c r="GNN539" s="438"/>
      <c r="GNO539" s="439"/>
      <c r="GNP539" s="460"/>
      <c r="GNQ539" s="435"/>
      <c r="GNR539" s="434"/>
      <c r="GNS539" s="437"/>
      <c r="GNT539" s="438"/>
      <c r="GNU539" s="439"/>
      <c r="GNV539" s="460"/>
      <c r="GNW539" s="435"/>
      <c r="GNX539" s="434"/>
      <c r="GNY539" s="437"/>
      <c r="GNZ539" s="438"/>
      <c r="GOA539" s="439"/>
      <c r="GOB539" s="460"/>
      <c r="GOC539" s="435"/>
      <c r="GOD539" s="434"/>
      <c r="GOE539" s="437"/>
      <c r="GOF539" s="438"/>
      <c r="GOG539" s="439"/>
      <c r="GOH539" s="460"/>
      <c r="GOI539" s="435"/>
      <c r="GOJ539" s="434"/>
      <c r="GOK539" s="437"/>
      <c r="GOL539" s="438"/>
      <c r="GOM539" s="439"/>
      <c r="GON539" s="460"/>
      <c r="GOO539" s="435"/>
      <c r="GOP539" s="434"/>
      <c r="GOQ539" s="437"/>
      <c r="GOR539" s="438"/>
      <c r="GOS539" s="439"/>
      <c r="GOT539" s="460"/>
      <c r="GOU539" s="435"/>
      <c r="GOV539" s="434"/>
      <c r="GOW539" s="437"/>
      <c r="GOX539" s="438"/>
      <c r="GOY539" s="439"/>
      <c r="GOZ539" s="460"/>
      <c r="GPA539" s="435"/>
      <c r="GPB539" s="434"/>
      <c r="GPC539" s="437"/>
      <c r="GPD539" s="438"/>
      <c r="GPE539" s="439"/>
      <c r="GPF539" s="460"/>
      <c r="GPG539" s="435"/>
      <c r="GPH539" s="434"/>
      <c r="GPI539" s="437"/>
      <c r="GPJ539" s="438"/>
      <c r="GPK539" s="439"/>
      <c r="GPL539" s="460"/>
      <c r="GPM539" s="435"/>
      <c r="GPN539" s="434"/>
      <c r="GPO539" s="437"/>
      <c r="GPP539" s="438"/>
      <c r="GPQ539" s="439"/>
      <c r="GPR539" s="460"/>
      <c r="GPS539" s="435"/>
      <c r="GPT539" s="434"/>
      <c r="GPU539" s="437"/>
      <c r="GPV539" s="438"/>
      <c r="GPW539" s="439"/>
      <c r="GPX539" s="460"/>
      <c r="GPY539" s="435"/>
      <c r="GPZ539" s="434"/>
      <c r="GQA539" s="437"/>
      <c r="GQB539" s="438"/>
      <c r="GQC539" s="439"/>
      <c r="GQD539" s="460"/>
      <c r="GQE539" s="435"/>
      <c r="GQF539" s="434"/>
      <c r="GQG539" s="437"/>
      <c r="GQH539" s="438"/>
      <c r="GQI539" s="439"/>
      <c r="GQJ539" s="460"/>
      <c r="GQK539" s="435"/>
      <c r="GQL539" s="434"/>
      <c r="GQM539" s="437"/>
      <c r="GQN539" s="438"/>
      <c r="GQO539" s="439"/>
      <c r="GQP539" s="460"/>
      <c r="GQQ539" s="435"/>
      <c r="GQR539" s="434"/>
      <c r="GQS539" s="437"/>
      <c r="GQT539" s="438"/>
      <c r="GQU539" s="439"/>
      <c r="GQV539" s="460"/>
      <c r="GQW539" s="435"/>
      <c r="GQX539" s="434"/>
      <c r="GQY539" s="437"/>
      <c r="GQZ539" s="438"/>
      <c r="GRA539" s="439"/>
      <c r="GRB539" s="460"/>
      <c r="GRC539" s="435"/>
      <c r="GRD539" s="434"/>
      <c r="GRE539" s="437"/>
      <c r="GRF539" s="438"/>
      <c r="GRG539" s="439"/>
      <c r="GRH539" s="460"/>
      <c r="GRI539" s="435"/>
      <c r="GRJ539" s="434"/>
      <c r="GRK539" s="437"/>
      <c r="GRL539" s="438"/>
      <c r="GRM539" s="439"/>
      <c r="GRN539" s="460"/>
      <c r="GRO539" s="435"/>
      <c r="GRP539" s="434"/>
      <c r="GRQ539" s="437"/>
      <c r="GRR539" s="438"/>
      <c r="GRS539" s="439"/>
      <c r="GRT539" s="460"/>
      <c r="GRU539" s="435"/>
      <c r="GRV539" s="434"/>
      <c r="GRW539" s="437"/>
      <c r="GRX539" s="438"/>
      <c r="GRY539" s="439"/>
      <c r="GRZ539" s="460"/>
      <c r="GSA539" s="435"/>
      <c r="GSB539" s="434"/>
      <c r="GSC539" s="437"/>
      <c r="GSD539" s="438"/>
      <c r="GSE539" s="439"/>
      <c r="GSF539" s="460"/>
      <c r="GSG539" s="435"/>
      <c r="GSH539" s="434"/>
      <c r="GSI539" s="437"/>
      <c r="GSJ539" s="438"/>
      <c r="GSK539" s="439"/>
      <c r="GSL539" s="460"/>
      <c r="GSM539" s="435"/>
      <c r="GSN539" s="434"/>
      <c r="GSO539" s="437"/>
      <c r="GSP539" s="438"/>
      <c r="GSQ539" s="439"/>
      <c r="GSR539" s="460"/>
      <c r="GSS539" s="435"/>
      <c r="GST539" s="434"/>
      <c r="GSU539" s="437"/>
      <c r="GSV539" s="438"/>
      <c r="GSW539" s="439"/>
      <c r="GSX539" s="460"/>
      <c r="GSY539" s="435"/>
      <c r="GSZ539" s="434"/>
      <c r="GTA539" s="437"/>
      <c r="GTB539" s="438"/>
      <c r="GTC539" s="439"/>
      <c r="GTD539" s="460"/>
      <c r="GTE539" s="435"/>
      <c r="GTF539" s="434"/>
      <c r="GTG539" s="437"/>
      <c r="GTH539" s="438"/>
      <c r="GTI539" s="439"/>
      <c r="GTJ539" s="460"/>
      <c r="GTK539" s="435"/>
      <c r="GTL539" s="434"/>
      <c r="GTM539" s="437"/>
      <c r="GTN539" s="438"/>
      <c r="GTO539" s="439"/>
      <c r="GTP539" s="460"/>
      <c r="GTQ539" s="435"/>
      <c r="GTR539" s="434"/>
      <c r="GTS539" s="437"/>
      <c r="GTT539" s="438"/>
      <c r="GTU539" s="439"/>
      <c r="GTV539" s="460"/>
      <c r="GTW539" s="435"/>
      <c r="GTX539" s="434"/>
      <c r="GTY539" s="437"/>
      <c r="GTZ539" s="438"/>
      <c r="GUA539" s="439"/>
      <c r="GUB539" s="460"/>
      <c r="GUC539" s="435"/>
      <c r="GUD539" s="434"/>
      <c r="GUE539" s="437"/>
      <c r="GUF539" s="438"/>
      <c r="GUG539" s="439"/>
      <c r="GUH539" s="460"/>
      <c r="GUI539" s="435"/>
      <c r="GUJ539" s="434"/>
      <c r="GUK539" s="437"/>
      <c r="GUL539" s="438"/>
      <c r="GUM539" s="439"/>
      <c r="GUN539" s="460"/>
      <c r="GUO539" s="435"/>
      <c r="GUP539" s="434"/>
      <c r="GUQ539" s="437"/>
      <c r="GUR539" s="438"/>
      <c r="GUS539" s="439"/>
      <c r="GUT539" s="460"/>
      <c r="GUU539" s="435"/>
      <c r="GUV539" s="434"/>
      <c r="GUW539" s="437"/>
      <c r="GUX539" s="438"/>
      <c r="GUY539" s="439"/>
      <c r="GUZ539" s="460"/>
      <c r="GVA539" s="435"/>
      <c r="GVB539" s="434"/>
      <c r="GVC539" s="437"/>
      <c r="GVD539" s="438"/>
      <c r="GVE539" s="439"/>
      <c r="GVF539" s="460"/>
      <c r="GVG539" s="435"/>
      <c r="GVH539" s="434"/>
      <c r="GVI539" s="437"/>
      <c r="GVJ539" s="438"/>
      <c r="GVK539" s="439"/>
      <c r="GVL539" s="460"/>
      <c r="GVM539" s="435"/>
      <c r="GVN539" s="434"/>
      <c r="GVO539" s="437"/>
      <c r="GVP539" s="438"/>
      <c r="GVQ539" s="439"/>
      <c r="GVR539" s="460"/>
      <c r="GVS539" s="435"/>
      <c r="GVT539" s="434"/>
      <c r="GVU539" s="437"/>
      <c r="GVV539" s="438"/>
      <c r="GVW539" s="439"/>
      <c r="GVX539" s="460"/>
      <c r="GVY539" s="435"/>
      <c r="GVZ539" s="434"/>
      <c r="GWA539" s="437"/>
      <c r="GWB539" s="438"/>
      <c r="GWC539" s="439"/>
      <c r="GWD539" s="460"/>
      <c r="GWE539" s="435"/>
      <c r="GWF539" s="434"/>
      <c r="GWG539" s="437"/>
      <c r="GWH539" s="438"/>
      <c r="GWI539" s="439"/>
      <c r="GWJ539" s="460"/>
      <c r="GWK539" s="435"/>
      <c r="GWL539" s="434"/>
      <c r="GWM539" s="437"/>
      <c r="GWN539" s="438"/>
      <c r="GWO539" s="439"/>
      <c r="GWP539" s="460"/>
      <c r="GWQ539" s="435"/>
      <c r="GWR539" s="434"/>
      <c r="GWS539" s="437"/>
      <c r="GWT539" s="438"/>
      <c r="GWU539" s="439"/>
      <c r="GWV539" s="460"/>
      <c r="GWW539" s="435"/>
      <c r="GWX539" s="434"/>
      <c r="GWY539" s="437"/>
      <c r="GWZ539" s="438"/>
      <c r="GXA539" s="439"/>
      <c r="GXB539" s="460"/>
      <c r="GXC539" s="435"/>
      <c r="GXD539" s="434"/>
      <c r="GXE539" s="437"/>
      <c r="GXF539" s="438"/>
      <c r="GXG539" s="439"/>
      <c r="GXH539" s="460"/>
      <c r="GXI539" s="435"/>
      <c r="GXJ539" s="434"/>
      <c r="GXK539" s="437"/>
      <c r="GXL539" s="438"/>
      <c r="GXM539" s="439"/>
      <c r="GXN539" s="460"/>
      <c r="GXO539" s="435"/>
      <c r="GXP539" s="434"/>
      <c r="GXQ539" s="437"/>
      <c r="GXR539" s="438"/>
      <c r="GXS539" s="439"/>
      <c r="GXT539" s="460"/>
      <c r="GXU539" s="435"/>
      <c r="GXV539" s="434"/>
      <c r="GXW539" s="437"/>
      <c r="GXX539" s="438"/>
      <c r="GXY539" s="439"/>
      <c r="GXZ539" s="460"/>
      <c r="GYA539" s="435"/>
      <c r="GYB539" s="434"/>
      <c r="GYC539" s="437"/>
      <c r="GYD539" s="438"/>
      <c r="GYE539" s="439"/>
      <c r="GYF539" s="460"/>
      <c r="GYG539" s="435"/>
      <c r="GYH539" s="434"/>
      <c r="GYI539" s="437"/>
      <c r="GYJ539" s="438"/>
      <c r="GYK539" s="439"/>
      <c r="GYL539" s="460"/>
      <c r="GYM539" s="435"/>
      <c r="GYN539" s="434"/>
      <c r="GYO539" s="437"/>
      <c r="GYP539" s="438"/>
      <c r="GYQ539" s="439"/>
      <c r="GYR539" s="460"/>
      <c r="GYS539" s="435"/>
      <c r="GYT539" s="434"/>
      <c r="GYU539" s="437"/>
      <c r="GYV539" s="438"/>
      <c r="GYW539" s="439"/>
      <c r="GYX539" s="460"/>
      <c r="GYY539" s="435"/>
      <c r="GYZ539" s="434"/>
      <c r="GZA539" s="437"/>
      <c r="GZB539" s="438"/>
      <c r="GZC539" s="439"/>
      <c r="GZD539" s="460"/>
      <c r="GZE539" s="435"/>
      <c r="GZF539" s="434"/>
      <c r="GZG539" s="437"/>
      <c r="GZH539" s="438"/>
      <c r="GZI539" s="439"/>
      <c r="GZJ539" s="460"/>
      <c r="GZK539" s="435"/>
      <c r="GZL539" s="434"/>
      <c r="GZM539" s="437"/>
      <c r="GZN539" s="438"/>
      <c r="GZO539" s="439"/>
      <c r="GZP539" s="460"/>
      <c r="GZQ539" s="435"/>
      <c r="GZR539" s="434"/>
      <c r="GZS539" s="437"/>
      <c r="GZT539" s="438"/>
      <c r="GZU539" s="439"/>
      <c r="GZV539" s="460"/>
      <c r="GZW539" s="435"/>
      <c r="GZX539" s="434"/>
      <c r="GZY539" s="437"/>
      <c r="GZZ539" s="438"/>
      <c r="HAA539" s="439"/>
      <c r="HAB539" s="460"/>
      <c r="HAC539" s="435"/>
      <c r="HAD539" s="434"/>
      <c r="HAE539" s="437"/>
      <c r="HAF539" s="438"/>
      <c r="HAG539" s="439"/>
      <c r="HAH539" s="460"/>
      <c r="HAI539" s="435"/>
      <c r="HAJ539" s="434"/>
      <c r="HAK539" s="437"/>
      <c r="HAL539" s="438"/>
      <c r="HAM539" s="439"/>
      <c r="HAN539" s="460"/>
      <c r="HAO539" s="435"/>
      <c r="HAP539" s="434"/>
      <c r="HAQ539" s="437"/>
      <c r="HAR539" s="438"/>
      <c r="HAS539" s="439"/>
      <c r="HAT539" s="460"/>
      <c r="HAU539" s="435"/>
      <c r="HAV539" s="434"/>
      <c r="HAW539" s="437"/>
      <c r="HAX539" s="438"/>
      <c r="HAY539" s="439"/>
      <c r="HAZ539" s="460"/>
      <c r="HBA539" s="435"/>
      <c r="HBB539" s="434"/>
      <c r="HBC539" s="437"/>
      <c r="HBD539" s="438"/>
      <c r="HBE539" s="439"/>
      <c r="HBF539" s="460"/>
      <c r="HBG539" s="435"/>
      <c r="HBH539" s="434"/>
      <c r="HBI539" s="437"/>
      <c r="HBJ539" s="438"/>
      <c r="HBK539" s="439"/>
      <c r="HBL539" s="460"/>
      <c r="HBM539" s="435"/>
      <c r="HBN539" s="434"/>
      <c r="HBO539" s="437"/>
      <c r="HBP539" s="438"/>
      <c r="HBQ539" s="439"/>
      <c r="HBR539" s="460"/>
      <c r="HBS539" s="435"/>
      <c r="HBT539" s="434"/>
      <c r="HBU539" s="437"/>
      <c r="HBV539" s="438"/>
      <c r="HBW539" s="439"/>
      <c r="HBX539" s="460"/>
      <c r="HBY539" s="435"/>
      <c r="HBZ539" s="434"/>
      <c r="HCA539" s="437"/>
      <c r="HCB539" s="438"/>
      <c r="HCC539" s="439"/>
      <c r="HCD539" s="460"/>
      <c r="HCE539" s="435"/>
      <c r="HCF539" s="434"/>
      <c r="HCG539" s="437"/>
      <c r="HCH539" s="438"/>
      <c r="HCI539" s="439"/>
      <c r="HCJ539" s="460"/>
      <c r="HCK539" s="435"/>
      <c r="HCL539" s="434"/>
      <c r="HCM539" s="437"/>
      <c r="HCN539" s="438"/>
      <c r="HCO539" s="439"/>
      <c r="HCP539" s="460"/>
      <c r="HCQ539" s="435"/>
      <c r="HCR539" s="434"/>
      <c r="HCS539" s="437"/>
      <c r="HCT539" s="438"/>
      <c r="HCU539" s="439"/>
      <c r="HCV539" s="460"/>
      <c r="HCW539" s="435"/>
      <c r="HCX539" s="434"/>
      <c r="HCY539" s="437"/>
      <c r="HCZ539" s="438"/>
      <c r="HDA539" s="439"/>
      <c r="HDB539" s="460"/>
      <c r="HDC539" s="435"/>
      <c r="HDD539" s="434"/>
      <c r="HDE539" s="437"/>
      <c r="HDF539" s="438"/>
      <c r="HDG539" s="439"/>
      <c r="HDH539" s="460"/>
      <c r="HDI539" s="435"/>
      <c r="HDJ539" s="434"/>
      <c r="HDK539" s="437"/>
      <c r="HDL539" s="438"/>
      <c r="HDM539" s="439"/>
      <c r="HDN539" s="460"/>
      <c r="HDO539" s="435"/>
      <c r="HDP539" s="434"/>
      <c r="HDQ539" s="437"/>
      <c r="HDR539" s="438"/>
      <c r="HDS539" s="439"/>
      <c r="HDT539" s="460"/>
      <c r="HDU539" s="435"/>
      <c r="HDV539" s="434"/>
      <c r="HDW539" s="437"/>
      <c r="HDX539" s="438"/>
      <c r="HDY539" s="439"/>
      <c r="HDZ539" s="460"/>
      <c r="HEA539" s="435"/>
      <c r="HEB539" s="434"/>
      <c r="HEC539" s="437"/>
      <c r="HED539" s="438"/>
      <c r="HEE539" s="439"/>
      <c r="HEF539" s="460"/>
      <c r="HEG539" s="435"/>
      <c r="HEH539" s="434"/>
      <c r="HEI539" s="437"/>
      <c r="HEJ539" s="438"/>
      <c r="HEK539" s="439"/>
      <c r="HEL539" s="460"/>
      <c r="HEM539" s="435"/>
      <c r="HEN539" s="434"/>
      <c r="HEO539" s="437"/>
      <c r="HEP539" s="438"/>
      <c r="HEQ539" s="439"/>
      <c r="HER539" s="460"/>
      <c r="HES539" s="435"/>
      <c r="HET539" s="434"/>
      <c r="HEU539" s="437"/>
      <c r="HEV539" s="438"/>
      <c r="HEW539" s="439"/>
      <c r="HEX539" s="460"/>
      <c r="HEY539" s="435"/>
      <c r="HEZ539" s="434"/>
      <c r="HFA539" s="437"/>
      <c r="HFB539" s="438"/>
      <c r="HFC539" s="439"/>
      <c r="HFD539" s="460"/>
      <c r="HFE539" s="435"/>
      <c r="HFF539" s="434"/>
      <c r="HFG539" s="437"/>
      <c r="HFH539" s="438"/>
      <c r="HFI539" s="439"/>
      <c r="HFJ539" s="460"/>
      <c r="HFK539" s="435"/>
      <c r="HFL539" s="434"/>
      <c r="HFM539" s="437"/>
      <c r="HFN539" s="438"/>
      <c r="HFO539" s="439"/>
      <c r="HFP539" s="460"/>
      <c r="HFQ539" s="435"/>
      <c r="HFR539" s="434"/>
      <c r="HFS539" s="437"/>
      <c r="HFT539" s="438"/>
      <c r="HFU539" s="439"/>
      <c r="HFV539" s="460"/>
      <c r="HFW539" s="435"/>
      <c r="HFX539" s="434"/>
      <c r="HFY539" s="437"/>
      <c r="HFZ539" s="438"/>
      <c r="HGA539" s="439"/>
      <c r="HGB539" s="460"/>
      <c r="HGC539" s="435"/>
      <c r="HGD539" s="434"/>
      <c r="HGE539" s="437"/>
      <c r="HGF539" s="438"/>
      <c r="HGG539" s="439"/>
      <c r="HGH539" s="460"/>
      <c r="HGI539" s="435"/>
      <c r="HGJ539" s="434"/>
      <c r="HGK539" s="437"/>
      <c r="HGL539" s="438"/>
      <c r="HGM539" s="439"/>
      <c r="HGN539" s="460"/>
      <c r="HGO539" s="435"/>
      <c r="HGP539" s="434"/>
      <c r="HGQ539" s="437"/>
      <c r="HGR539" s="438"/>
      <c r="HGS539" s="439"/>
      <c r="HGT539" s="460"/>
      <c r="HGU539" s="435"/>
      <c r="HGV539" s="434"/>
      <c r="HGW539" s="437"/>
      <c r="HGX539" s="438"/>
      <c r="HGY539" s="439"/>
      <c r="HGZ539" s="460"/>
      <c r="HHA539" s="435"/>
      <c r="HHB539" s="434"/>
      <c r="HHC539" s="437"/>
      <c r="HHD539" s="438"/>
      <c r="HHE539" s="439"/>
      <c r="HHF539" s="460"/>
      <c r="HHG539" s="435"/>
      <c r="HHH539" s="434"/>
      <c r="HHI539" s="437"/>
      <c r="HHJ539" s="438"/>
      <c r="HHK539" s="439"/>
      <c r="HHL539" s="460"/>
      <c r="HHM539" s="435"/>
      <c r="HHN539" s="434"/>
      <c r="HHO539" s="437"/>
      <c r="HHP539" s="438"/>
      <c r="HHQ539" s="439"/>
      <c r="HHR539" s="460"/>
      <c r="HHS539" s="435"/>
      <c r="HHT539" s="434"/>
      <c r="HHU539" s="437"/>
      <c r="HHV539" s="438"/>
      <c r="HHW539" s="439"/>
      <c r="HHX539" s="460"/>
      <c r="HHY539" s="435"/>
      <c r="HHZ539" s="434"/>
      <c r="HIA539" s="437"/>
      <c r="HIB539" s="438"/>
      <c r="HIC539" s="439"/>
      <c r="HID539" s="460"/>
      <c r="HIE539" s="435"/>
      <c r="HIF539" s="434"/>
      <c r="HIG539" s="437"/>
      <c r="HIH539" s="438"/>
      <c r="HII539" s="439"/>
      <c r="HIJ539" s="460"/>
      <c r="HIK539" s="435"/>
      <c r="HIL539" s="434"/>
      <c r="HIM539" s="437"/>
      <c r="HIN539" s="438"/>
      <c r="HIO539" s="439"/>
      <c r="HIP539" s="460"/>
      <c r="HIQ539" s="435"/>
      <c r="HIR539" s="434"/>
      <c r="HIS539" s="437"/>
      <c r="HIT539" s="438"/>
      <c r="HIU539" s="439"/>
      <c r="HIV539" s="460"/>
      <c r="HIW539" s="435"/>
      <c r="HIX539" s="434"/>
      <c r="HIY539" s="437"/>
      <c r="HIZ539" s="438"/>
      <c r="HJA539" s="439"/>
      <c r="HJB539" s="460"/>
      <c r="HJC539" s="435"/>
      <c r="HJD539" s="434"/>
      <c r="HJE539" s="437"/>
      <c r="HJF539" s="438"/>
      <c r="HJG539" s="439"/>
      <c r="HJH539" s="460"/>
      <c r="HJI539" s="435"/>
      <c r="HJJ539" s="434"/>
      <c r="HJK539" s="437"/>
      <c r="HJL539" s="438"/>
      <c r="HJM539" s="439"/>
      <c r="HJN539" s="460"/>
      <c r="HJO539" s="435"/>
      <c r="HJP539" s="434"/>
      <c r="HJQ539" s="437"/>
      <c r="HJR539" s="438"/>
      <c r="HJS539" s="439"/>
      <c r="HJT539" s="460"/>
      <c r="HJU539" s="435"/>
      <c r="HJV539" s="434"/>
      <c r="HJW539" s="437"/>
      <c r="HJX539" s="438"/>
      <c r="HJY539" s="439"/>
      <c r="HJZ539" s="460"/>
      <c r="HKA539" s="435"/>
      <c r="HKB539" s="434"/>
      <c r="HKC539" s="437"/>
      <c r="HKD539" s="438"/>
      <c r="HKE539" s="439"/>
      <c r="HKF539" s="460"/>
      <c r="HKG539" s="435"/>
      <c r="HKH539" s="434"/>
      <c r="HKI539" s="437"/>
      <c r="HKJ539" s="438"/>
      <c r="HKK539" s="439"/>
      <c r="HKL539" s="460"/>
      <c r="HKM539" s="435"/>
      <c r="HKN539" s="434"/>
      <c r="HKO539" s="437"/>
      <c r="HKP539" s="438"/>
      <c r="HKQ539" s="439"/>
      <c r="HKR539" s="460"/>
      <c r="HKS539" s="435"/>
      <c r="HKT539" s="434"/>
      <c r="HKU539" s="437"/>
      <c r="HKV539" s="438"/>
      <c r="HKW539" s="439"/>
      <c r="HKX539" s="460"/>
      <c r="HKY539" s="435"/>
      <c r="HKZ539" s="434"/>
      <c r="HLA539" s="437"/>
      <c r="HLB539" s="438"/>
      <c r="HLC539" s="439"/>
      <c r="HLD539" s="460"/>
      <c r="HLE539" s="435"/>
      <c r="HLF539" s="434"/>
      <c r="HLG539" s="437"/>
      <c r="HLH539" s="438"/>
      <c r="HLI539" s="439"/>
      <c r="HLJ539" s="460"/>
      <c r="HLK539" s="435"/>
      <c r="HLL539" s="434"/>
      <c r="HLM539" s="437"/>
      <c r="HLN539" s="438"/>
      <c r="HLO539" s="439"/>
      <c r="HLP539" s="460"/>
      <c r="HLQ539" s="435"/>
      <c r="HLR539" s="434"/>
      <c r="HLS539" s="437"/>
      <c r="HLT539" s="438"/>
      <c r="HLU539" s="439"/>
      <c r="HLV539" s="460"/>
      <c r="HLW539" s="435"/>
      <c r="HLX539" s="434"/>
      <c r="HLY539" s="437"/>
      <c r="HLZ539" s="438"/>
      <c r="HMA539" s="439"/>
      <c r="HMB539" s="460"/>
      <c r="HMC539" s="435"/>
      <c r="HMD539" s="434"/>
      <c r="HME539" s="437"/>
      <c r="HMF539" s="438"/>
      <c r="HMG539" s="439"/>
      <c r="HMH539" s="460"/>
      <c r="HMI539" s="435"/>
      <c r="HMJ539" s="434"/>
      <c r="HMK539" s="437"/>
      <c r="HML539" s="438"/>
      <c r="HMM539" s="439"/>
      <c r="HMN539" s="460"/>
      <c r="HMO539" s="435"/>
      <c r="HMP539" s="434"/>
      <c r="HMQ539" s="437"/>
      <c r="HMR539" s="438"/>
      <c r="HMS539" s="439"/>
      <c r="HMT539" s="460"/>
      <c r="HMU539" s="435"/>
      <c r="HMV539" s="434"/>
      <c r="HMW539" s="437"/>
      <c r="HMX539" s="438"/>
      <c r="HMY539" s="439"/>
      <c r="HMZ539" s="460"/>
      <c r="HNA539" s="435"/>
      <c r="HNB539" s="434"/>
      <c r="HNC539" s="437"/>
      <c r="HND539" s="438"/>
      <c r="HNE539" s="439"/>
      <c r="HNF539" s="460"/>
      <c r="HNG539" s="435"/>
      <c r="HNH539" s="434"/>
      <c r="HNI539" s="437"/>
      <c r="HNJ539" s="438"/>
      <c r="HNK539" s="439"/>
      <c r="HNL539" s="460"/>
      <c r="HNM539" s="435"/>
      <c r="HNN539" s="434"/>
      <c r="HNO539" s="437"/>
      <c r="HNP539" s="438"/>
      <c r="HNQ539" s="439"/>
      <c r="HNR539" s="460"/>
      <c r="HNS539" s="435"/>
      <c r="HNT539" s="434"/>
      <c r="HNU539" s="437"/>
      <c r="HNV539" s="438"/>
      <c r="HNW539" s="439"/>
      <c r="HNX539" s="460"/>
      <c r="HNY539" s="435"/>
      <c r="HNZ539" s="434"/>
      <c r="HOA539" s="437"/>
      <c r="HOB539" s="438"/>
      <c r="HOC539" s="439"/>
      <c r="HOD539" s="460"/>
      <c r="HOE539" s="435"/>
      <c r="HOF539" s="434"/>
      <c r="HOG539" s="437"/>
      <c r="HOH539" s="438"/>
      <c r="HOI539" s="439"/>
      <c r="HOJ539" s="460"/>
      <c r="HOK539" s="435"/>
      <c r="HOL539" s="434"/>
      <c r="HOM539" s="437"/>
      <c r="HON539" s="438"/>
      <c r="HOO539" s="439"/>
      <c r="HOP539" s="460"/>
      <c r="HOQ539" s="435"/>
      <c r="HOR539" s="434"/>
      <c r="HOS539" s="437"/>
      <c r="HOT539" s="438"/>
      <c r="HOU539" s="439"/>
      <c r="HOV539" s="460"/>
      <c r="HOW539" s="435"/>
      <c r="HOX539" s="434"/>
      <c r="HOY539" s="437"/>
      <c r="HOZ539" s="438"/>
      <c r="HPA539" s="439"/>
      <c r="HPB539" s="460"/>
      <c r="HPC539" s="435"/>
      <c r="HPD539" s="434"/>
      <c r="HPE539" s="437"/>
      <c r="HPF539" s="438"/>
      <c r="HPG539" s="439"/>
      <c r="HPH539" s="460"/>
      <c r="HPI539" s="435"/>
      <c r="HPJ539" s="434"/>
      <c r="HPK539" s="437"/>
      <c r="HPL539" s="438"/>
      <c r="HPM539" s="439"/>
      <c r="HPN539" s="460"/>
      <c r="HPO539" s="435"/>
      <c r="HPP539" s="434"/>
      <c r="HPQ539" s="437"/>
      <c r="HPR539" s="438"/>
      <c r="HPS539" s="439"/>
      <c r="HPT539" s="460"/>
      <c r="HPU539" s="435"/>
      <c r="HPV539" s="434"/>
      <c r="HPW539" s="437"/>
      <c r="HPX539" s="438"/>
      <c r="HPY539" s="439"/>
      <c r="HPZ539" s="460"/>
      <c r="HQA539" s="435"/>
      <c r="HQB539" s="434"/>
      <c r="HQC539" s="437"/>
      <c r="HQD539" s="438"/>
      <c r="HQE539" s="439"/>
      <c r="HQF539" s="460"/>
      <c r="HQG539" s="435"/>
      <c r="HQH539" s="434"/>
      <c r="HQI539" s="437"/>
      <c r="HQJ539" s="438"/>
      <c r="HQK539" s="439"/>
      <c r="HQL539" s="460"/>
      <c r="HQM539" s="435"/>
      <c r="HQN539" s="434"/>
      <c r="HQO539" s="437"/>
      <c r="HQP539" s="438"/>
      <c r="HQQ539" s="439"/>
      <c r="HQR539" s="460"/>
      <c r="HQS539" s="435"/>
      <c r="HQT539" s="434"/>
      <c r="HQU539" s="437"/>
      <c r="HQV539" s="438"/>
      <c r="HQW539" s="439"/>
      <c r="HQX539" s="460"/>
      <c r="HQY539" s="435"/>
      <c r="HQZ539" s="434"/>
      <c r="HRA539" s="437"/>
      <c r="HRB539" s="438"/>
      <c r="HRC539" s="439"/>
      <c r="HRD539" s="460"/>
      <c r="HRE539" s="435"/>
      <c r="HRF539" s="434"/>
      <c r="HRG539" s="437"/>
      <c r="HRH539" s="438"/>
      <c r="HRI539" s="439"/>
      <c r="HRJ539" s="460"/>
      <c r="HRK539" s="435"/>
      <c r="HRL539" s="434"/>
      <c r="HRM539" s="437"/>
      <c r="HRN539" s="438"/>
      <c r="HRO539" s="439"/>
      <c r="HRP539" s="460"/>
      <c r="HRQ539" s="435"/>
      <c r="HRR539" s="434"/>
      <c r="HRS539" s="437"/>
      <c r="HRT539" s="438"/>
      <c r="HRU539" s="439"/>
      <c r="HRV539" s="460"/>
      <c r="HRW539" s="435"/>
      <c r="HRX539" s="434"/>
      <c r="HRY539" s="437"/>
      <c r="HRZ539" s="438"/>
      <c r="HSA539" s="439"/>
      <c r="HSB539" s="460"/>
      <c r="HSC539" s="435"/>
      <c r="HSD539" s="434"/>
      <c r="HSE539" s="437"/>
      <c r="HSF539" s="438"/>
      <c r="HSG539" s="439"/>
      <c r="HSH539" s="460"/>
      <c r="HSI539" s="435"/>
      <c r="HSJ539" s="434"/>
      <c r="HSK539" s="437"/>
      <c r="HSL539" s="438"/>
      <c r="HSM539" s="439"/>
      <c r="HSN539" s="460"/>
      <c r="HSO539" s="435"/>
      <c r="HSP539" s="434"/>
      <c r="HSQ539" s="437"/>
      <c r="HSR539" s="438"/>
      <c r="HSS539" s="439"/>
      <c r="HST539" s="460"/>
      <c r="HSU539" s="435"/>
      <c r="HSV539" s="434"/>
      <c r="HSW539" s="437"/>
      <c r="HSX539" s="438"/>
      <c r="HSY539" s="439"/>
      <c r="HSZ539" s="460"/>
      <c r="HTA539" s="435"/>
      <c r="HTB539" s="434"/>
      <c r="HTC539" s="437"/>
      <c r="HTD539" s="438"/>
      <c r="HTE539" s="439"/>
      <c r="HTF539" s="460"/>
      <c r="HTG539" s="435"/>
      <c r="HTH539" s="434"/>
      <c r="HTI539" s="437"/>
      <c r="HTJ539" s="438"/>
      <c r="HTK539" s="439"/>
      <c r="HTL539" s="460"/>
      <c r="HTM539" s="435"/>
      <c r="HTN539" s="434"/>
      <c r="HTO539" s="437"/>
      <c r="HTP539" s="438"/>
      <c r="HTQ539" s="439"/>
      <c r="HTR539" s="460"/>
      <c r="HTS539" s="435"/>
      <c r="HTT539" s="434"/>
      <c r="HTU539" s="437"/>
      <c r="HTV539" s="438"/>
      <c r="HTW539" s="439"/>
      <c r="HTX539" s="460"/>
      <c r="HTY539" s="435"/>
      <c r="HTZ539" s="434"/>
      <c r="HUA539" s="437"/>
      <c r="HUB539" s="438"/>
      <c r="HUC539" s="439"/>
      <c r="HUD539" s="460"/>
      <c r="HUE539" s="435"/>
      <c r="HUF539" s="434"/>
      <c r="HUG539" s="437"/>
      <c r="HUH539" s="438"/>
      <c r="HUI539" s="439"/>
      <c r="HUJ539" s="460"/>
      <c r="HUK539" s="435"/>
      <c r="HUL539" s="434"/>
      <c r="HUM539" s="437"/>
      <c r="HUN539" s="438"/>
      <c r="HUO539" s="439"/>
      <c r="HUP539" s="460"/>
      <c r="HUQ539" s="435"/>
      <c r="HUR539" s="434"/>
      <c r="HUS539" s="437"/>
      <c r="HUT539" s="438"/>
      <c r="HUU539" s="439"/>
      <c r="HUV539" s="460"/>
      <c r="HUW539" s="435"/>
      <c r="HUX539" s="434"/>
      <c r="HUY539" s="437"/>
      <c r="HUZ539" s="438"/>
      <c r="HVA539" s="439"/>
      <c r="HVB539" s="460"/>
      <c r="HVC539" s="435"/>
      <c r="HVD539" s="434"/>
      <c r="HVE539" s="437"/>
      <c r="HVF539" s="438"/>
      <c r="HVG539" s="439"/>
      <c r="HVH539" s="460"/>
      <c r="HVI539" s="435"/>
      <c r="HVJ539" s="434"/>
      <c r="HVK539" s="437"/>
      <c r="HVL539" s="438"/>
      <c r="HVM539" s="439"/>
      <c r="HVN539" s="460"/>
      <c r="HVO539" s="435"/>
      <c r="HVP539" s="434"/>
      <c r="HVQ539" s="437"/>
      <c r="HVR539" s="438"/>
      <c r="HVS539" s="439"/>
      <c r="HVT539" s="460"/>
      <c r="HVU539" s="435"/>
      <c r="HVV539" s="434"/>
      <c r="HVW539" s="437"/>
      <c r="HVX539" s="438"/>
      <c r="HVY539" s="439"/>
      <c r="HVZ539" s="460"/>
      <c r="HWA539" s="435"/>
      <c r="HWB539" s="434"/>
      <c r="HWC539" s="437"/>
      <c r="HWD539" s="438"/>
      <c r="HWE539" s="439"/>
      <c r="HWF539" s="460"/>
      <c r="HWG539" s="435"/>
      <c r="HWH539" s="434"/>
      <c r="HWI539" s="437"/>
      <c r="HWJ539" s="438"/>
      <c r="HWK539" s="439"/>
      <c r="HWL539" s="460"/>
      <c r="HWM539" s="435"/>
      <c r="HWN539" s="434"/>
      <c r="HWO539" s="437"/>
      <c r="HWP539" s="438"/>
      <c r="HWQ539" s="439"/>
      <c r="HWR539" s="460"/>
      <c r="HWS539" s="435"/>
      <c r="HWT539" s="434"/>
      <c r="HWU539" s="437"/>
      <c r="HWV539" s="438"/>
      <c r="HWW539" s="439"/>
      <c r="HWX539" s="460"/>
      <c r="HWY539" s="435"/>
      <c r="HWZ539" s="434"/>
      <c r="HXA539" s="437"/>
      <c r="HXB539" s="438"/>
      <c r="HXC539" s="439"/>
      <c r="HXD539" s="460"/>
      <c r="HXE539" s="435"/>
      <c r="HXF539" s="434"/>
      <c r="HXG539" s="437"/>
      <c r="HXH539" s="438"/>
      <c r="HXI539" s="439"/>
      <c r="HXJ539" s="460"/>
      <c r="HXK539" s="435"/>
      <c r="HXL539" s="434"/>
      <c r="HXM539" s="437"/>
      <c r="HXN539" s="438"/>
      <c r="HXO539" s="439"/>
      <c r="HXP539" s="460"/>
      <c r="HXQ539" s="435"/>
      <c r="HXR539" s="434"/>
      <c r="HXS539" s="437"/>
      <c r="HXT539" s="438"/>
      <c r="HXU539" s="439"/>
      <c r="HXV539" s="460"/>
      <c r="HXW539" s="435"/>
      <c r="HXX539" s="434"/>
      <c r="HXY539" s="437"/>
      <c r="HXZ539" s="438"/>
      <c r="HYA539" s="439"/>
      <c r="HYB539" s="460"/>
      <c r="HYC539" s="435"/>
      <c r="HYD539" s="434"/>
      <c r="HYE539" s="437"/>
      <c r="HYF539" s="438"/>
      <c r="HYG539" s="439"/>
      <c r="HYH539" s="460"/>
      <c r="HYI539" s="435"/>
      <c r="HYJ539" s="434"/>
      <c r="HYK539" s="437"/>
      <c r="HYL539" s="438"/>
      <c r="HYM539" s="439"/>
      <c r="HYN539" s="460"/>
      <c r="HYO539" s="435"/>
      <c r="HYP539" s="434"/>
      <c r="HYQ539" s="437"/>
      <c r="HYR539" s="438"/>
      <c r="HYS539" s="439"/>
      <c r="HYT539" s="460"/>
      <c r="HYU539" s="435"/>
      <c r="HYV539" s="434"/>
      <c r="HYW539" s="437"/>
      <c r="HYX539" s="438"/>
      <c r="HYY539" s="439"/>
      <c r="HYZ539" s="460"/>
      <c r="HZA539" s="435"/>
      <c r="HZB539" s="434"/>
      <c r="HZC539" s="437"/>
      <c r="HZD539" s="438"/>
      <c r="HZE539" s="439"/>
      <c r="HZF539" s="460"/>
      <c r="HZG539" s="435"/>
      <c r="HZH539" s="434"/>
      <c r="HZI539" s="437"/>
      <c r="HZJ539" s="438"/>
      <c r="HZK539" s="439"/>
      <c r="HZL539" s="460"/>
      <c r="HZM539" s="435"/>
      <c r="HZN539" s="434"/>
      <c r="HZO539" s="437"/>
      <c r="HZP539" s="438"/>
      <c r="HZQ539" s="439"/>
      <c r="HZR539" s="460"/>
      <c r="HZS539" s="435"/>
      <c r="HZT539" s="434"/>
      <c r="HZU539" s="437"/>
      <c r="HZV539" s="438"/>
      <c r="HZW539" s="439"/>
      <c r="HZX539" s="460"/>
      <c r="HZY539" s="435"/>
      <c r="HZZ539" s="434"/>
      <c r="IAA539" s="437"/>
      <c r="IAB539" s="438"/>
      <c r="IAC539" s="439"/>
      <c r="IAD539" s="460"/>
      <c r="IAE539" s="435"/>
      <c r="IAF539" s="434"/>
      <c r="IAG539" s="437"/>
      <c r="IAH539" s="438"/>
      <c r="IAI539" s="439"/>
      <c r="IAJ539" s="460"/>
      <c r="IAK539" s="435"/>
      <c r="IAL539" s="434"/>
      <c r="IAM539" s="437"/>
      <c r="IAN539" s="438"/>
      <c r="IAO539" s="439"/>
      <c r="IAP539" s="460"/>
      <c r="IAQ539" s="435"/>
      <c r="IAR539" s="434"/>
      <c r="IAS539" s="437"/>
      <c r="IAT539" s="438"/>
      <c r="IAU539" s="439"/>
      <c r="IAV539" s="460"/>
      <c r="IAW539" s="435"/>
      <c r="IAX539" s="434"/>
      <c r="IAY539" s="437"/>
      <c r="IAZ539" s="438"/>
      <c r="IBA539" s="439"/>
      <c r="IBB539" s="460"/>
      <c r="IBC539" s="435"/>
      <c r="IBD539" s="434"/>
      <c r="IBE539" s="437"/>
      <c r="IBF539" s="438"/>
      <c r="IBG539" s="439"/>
      <c r="IBH539" s="460"/>
      <c r="IBI539" s="435"/>
      <c r="IBJ539" s="434"/>
      <c r="IBK539" s="437"/>
      <c r="IBL539" s="438"/>
      <c r="IBM539" s="439"/>
      <c r="IBN539" s="460"/>
      <c r="IBO539" s="435"/>
      <c r="IBP539" s="434"/>
      <c r="IBQ539" s="437"/>
      <c r="IBR539" s="438"/>
      <c r="IBS539" s="439"/>
      <c r="IBT539" s="460"/>
      <c r="IBU539" s="435"/>
      <c r="IBV539" s="434"/>
      <c r="IBW539" s="437"/>
      <c r="IBX539" s="438"/>
      <c r="IBY539" s="439"/>
      <c r="IBZ539" s="460"/>
      <c r="ICA539" s="435"/>
      <c r="ICB539" s="434"/>
      <c r="ICC539" s="437"/>
      <c r="ICD539" s="438"/>
      <c r="ICE539" s="439"/>
      <c r="ICF539" s="460"/>
      <c r="ICG539" s="435"/>
      <c r="ICH539" s="434"/>
      <c r="ICI539" s="437"/>
      <c r="ICJ539" s="438"/>
      <c r="ICK539" s="439"/>
      <c r="ICL539" s="460"/>
      <c r="ICM539" s="435"/>
      <c r="ICN539" s="434"/>
      <c r="ICO539" s="437"/>
      <c r="ICP539" s="438"/>
      <c r="ICQ539" s="439"/>
      <c r="ICR539" s="460"/>
      <c r="ICS539" s="435"/>
      <c r="ICT539" s="434"/>
      <c r="ICU539" s="437"/>
      <c r="ICV539" s="438"/>
      <c r="ICW539" s="439"/>
      <c r="ICX539" s="460"/>
      <c r="ICY539" s="435"/>
      <c r="ICZ539" s="434"/>
      <c r="IDA539" s="437"/>
      <c r="IDB539" s="438"/>
      <c r="IDC539" s="439"/>
      <c r="IDD539" s="460"/>
      <c r="IDE539" s="435"/>
      <c r="IDF539" s="434"/>
      <c r="IDG539" s="437"/>
      <c r="IDH539" s="438"/>
      <c r="IDI539" s="439"/>
      <c r="IDJ539" s="460"/>
      <c r="IDK539" s="435"/>
      <c r="IDL539" s="434"/>
      <c r="IDM539" s="437"/>
      <c r="IDN539" s="438"/>
      <c r="IDO539" s="439"/>
      <c r="IDP539" s="460"/>
      <c r="IDQ539" s="435"/>
      <c r="IDR539" s="434"/>
      <c r="IDS539" s="437"/>
      <c r="IDT539" s="438"/>
      <c r="IDU539" s="439"/>
      <c r="IDV539" s="460"/>
      <c r="IDW539" s="435"/>
      <c r="IDX539" s="434"/>
      <c r="IDY539" s="437"/>
      <c r="IDZ539" s="438"/>
      <c r="IEA539" s="439"/>
      <c r="IEB539" s="460"/>
      <c r="IEC539" s="435"/>
      <c r="IED539" s="434"/>
      <c r="IEE539" s="437"/>
      <c r="IEF539" s="438"/>
      <c r="IEG539" s="439"/>
      <c r="IEH539" s="460"/>
      <c r="IEI539" s="435"/>
      <c r="IEJ539" s="434"/>
      <c r="IEK539" s="437"/>
      <c r="IEL539" s="438"/>
      <c r="IEM539" s="439"/>
      <c r="IEN539" s="460"/>
      <c r="IEO539" s="435"/>
      <c r="IEP539" s="434"/>
      <c r="IEQ539" s="437"/>
      <c r="IER539" s="438"/>
      <c r="IES539" s="439"/>
      <c r="IET539" s="460"/>
      <c r="IEU539" s="435"/>
      <c r="IEV539" s="434"/>
      <c r="IEW539" s="437"/>
      <c r="IEX539" s="438"/>
      <c r="IEY539" s="439"/>
      <c r="IEZ539" s="460"/>
      <c r="IFA539" s="435"/>
      <c r="IFB539" s="434"/>
      <c r="IFC539" s="437"/>
      <c r="IFD539" s="438"/>
      <c r="IFE539" s="439"/>
      <c r="IFF539" s="460"/>
      <c r="IFG539" s="435"/>
      <c r="IFH539" s="434"/>
      <c r="IFI539" s="437"/>
      <c r="IFJ539" s="438"/>
      <c r="IFK539" s="439"/>
      <c r="IFL539" s="460"/>
      <c r="IFM539" s="435"/>
      <c r="IFN539" s="434"/>
      <c r="IFO539" s="437"/>
      <c r="IFP539" s="438"/>
      <c r="IFQ539" s="439"/>
      <c r="IFR539" s="460"/>
      <c r="IFS539" s="435"/>
      <c r="IFT539" s="434"/>
      <c r="IFU539" s="437"/>
      <c r="IFV539" s="438"/>
      <c r="IFW539" s="439"/>
      <c r="IFX539" s="460"/>
      <c r="IFY539" s="435"/>
      <c r="IFZ539" s="434"/>
      <c r="IGA539" s="437"/>
      <c r="IGB539" s="438"/>
      <c r="IGC539" s="439"/>
      <c r="IGD539" s="460"/>
      <c r="IGE539" s="435"/>
      <c r="IGF539" s="434"/>
      <c r="IGG539" s="437"/>
      <c r="IGH539" s="438"/>
      <c r="IGI539" s="439"/>
      <c r="IGJ539" s="460"/>
      <c r="IGK539" s="435"/>
      <c r="IGL539" s="434"/>
      <c r="IGM539" s="437"/>
      <c r="IGN539" s="438"/>
      <c r="IGO539" s="439"/>
      <c r="IGP539" s="460"/>
      <c r="IGQ539" s="435"/>
      <c r="IGR539" s="434"/>
      <c r="IGS539" s="437"/>
      <c r="IGT539" s="438"/>
      <c r="IGU539" s="439"/>
      <c r="IGV539" s="460"/>
      <c r="IGW539" s="435"/>
      <c r="IGX539" s="434"/>
      <c r="IGY539" s="437"/>
      <c r="IGZ539" s="438"/>
      <c r="IHA539" s="439"/>
      <c r="IHB539" s="460"/>
      <c r="IHC539" s="435"/>
      <c r="IHD539" s="434"/>
      <c r="IHE539" s="437"/>
      <c r="IHF539" s="438"/>
      <c r="IHG539" s="439"/>
      <c r="IHH539" s="460"/>
      <c r="IHI539" s="435"/>
      <c r="IHJ539" s="434"/>
      <c r="IHK539" s="437"/>
      <c r="IHL539" s="438"/>
      <c r="IHM539" s="439"/>
      <c r="IHN539" s="460"/>
      <c r="IHO539" s="435"/>
      <c r="IHP539" s="434"/>
      <c r="IHQ539" s="437"/>
      <c r="IHR539" s="438"/>
      <c r="IHS539" s="439"/>
      <c r="IHT539" s="460"/>
      <c r="IHU539" s="435"/>
      <c r="IHV539" s="434"/>
      <c r="IHW539" s="437"/>
      <c r="IHX539" s="438"/>
      <c r="IHY539" s="439"/>
      <c r="IHZ539" s="460"/>
      <c r="IIA539" s="435"/>
      <c r="IIB539" s="434"/>
      <c r="IIC539" s="437"/>
      <c r="IID539" s="438"/>
      <c r="IIE539" s="439"/>
      <c r="IIF539" s="460"/>
      <c r="IIG539" s="435"/>
      <c r="IIH539" s="434"/>
      <c r="III539" s="437"/>
      <c r="IIJ539" s="438"/>
      <c r="IIK539" s="439"/>
      <c r="IIL539" s="460"/>
      <c r="IIM539" s="435"/>
      <c r="IIN539" s="434"/>
      <c r="IIO539" s="437"/>
      <c r="IIP539" s="438"/>
      <c r="IIQ539" s="439"/>
      <c r="IIR539" s="460"/>
      <c r="IIS539" s="435"/>
      <c r="IIT539" s="434"/>
      <c r="IIU539" s="437"/>
      <c r="IIV539" s="438"/>
      <c r="IIW539" s="439"/>
      <c r="IIX539" s="460"/>
      <c r="IIY539" s="435"/>
      <c r="IIZ539" s="434"/>
      <c r="IJA539" s="437"/>
      <c r="IJB539" s="438"/>
      <c r="IJC539" s="439"/>
      <c r="IJD539" s="460"/>
      <c r="IJE539" s="435"/>
      <c r="IJF539" s="434"/>
      <c r="IJG539" s="437"/>
      <c r="IJH539" s="438"/>
      <c r="IJI539" s="439"/>
      <c r="IJJ539" s="460"/>
      <c r="IJK539" s="435"/>
      <c r="IJL539" s="434"/>
      <c r="IJM539" s="437"/>
      <c r="IJN539" s="438"/>
      <c r="IJO539" s="439"/>
      <c r="IJP539" s="460"/>
      <c r="IJQ539" s="435"/>
      <c r="IJR539" s="434"/>
      <c r="IJS539" s="437"/>
      <c r="IJT539" s="438"/>
      <c r="IJU539" s="439"/>
      <c r="IJV539" s="460"/>
      <c r="IJW539" s="435"/>
      <c r="IJX539" s="434"/>
      <c r="IJY539" s="437"/>
      <c r="IJZ539" s="438"/>
      <c r="IKA539" s="439"/>
      <c r="IKB539" s="460"/>
      <c r="IKC539" s="435"/>
      <c r="IKD539" s="434"/>
      <c r="IKE539" s="437"/>
      <c r="IKF539" s="438"/>
      <c r="IKG539" s="439"/>
      <c r="IKH539" s="460"/>
      <c r="IKI539" s="435"/>
      <c r="IKJ539" s="434"/>
      <c r="IKK539" s="437"/>
      <c r="IKL539" s="438"/>
      <c r="IKM539" s="439"/>
      <c r="IKN539" s="460"/>
      <c r="IKO539" s="435"/>
      <c r="IKP539" s="434"/>
      <c r="IKQ539" s="437"/>
      <c r="IKR539" s="438"/>
      <c r="IKS539" s="439"/>
      <c r="IKT539" s="460"/>
      <c r="IKU539" s="435"/>
      <c r="IKV539" s="434"/>
      <c r="IKW539" s="437"/>
      <c r="IKX539" s="438"/>
      <c r="IKY539" s="439"/>
      <c r="IKZ539" s="460"/>
      <c r="ILA539" s="435"/>
      <c r="ILB539" s="434"/>
      <c r="ILC539" s="437"/>
      <c r="ILD539" s="438"/>
      <c r="ILE539" s="439"/>
      <c r="ILF539" s="460"/>
      <c r="ILG539" s="435"/>
      <c r="ILH539" s="434"/>
      <c r="ILI539" s="437"/>
      <c r="ILJ539" s="438"/>
      <c r="ILK539" s="439"/>
      <c r="ILL539" s="460"/>
      <c r="ILM539" s="435"/>
      <c r="ILN539" s="434"/>
      <c r="ILO539" s="437"/>
      <c r="ILP539" s="438"/>
      <c r="ILQ539" s="439"/>
      <c r="ILR539" s="460"/>
      <c r="ILS539" s="435"/>
      <c r="ILT539" s="434"/>
      <c r="ILU539" s="437"/>
      <c r="ILV539" s="438"/>
      <c r="ILW539" s="439"/>
      <c r="ILX539" s="460"/>
      <c r="ILY539" s="435"/>
      <c r="ILZ539" s="434"/>
      <c r="IMA539" s="437"/>
      <c r="IMB539" s="438"/>
      <c r="IMC539" s="439"/>
      <c r="IMD539" s="460"/>
      <c r="IME539" s="435"/>
      <c r="IMF539" s="434"/>
      <c r="IMG539" s="437"/>
      <c r="IMH539" s="438"/>
      <c r="IMI539" s="439"/>
      <c r="IMJ539" s="460"/>
      <c r="IMK539" s="435"/>
      <c r="IML539" s="434"/>
      <c r="IMM539" s="437"/>
      <c r="IMN539" s="438"/>
      <c r="IMO539" s="439"/>
      <c r="IMP539" s="460"/>
      <c r="IMQ539" s="435"/>
      <c r="IMR539" s="434"/>
      <c r="IMS539" s="437"/>
      <c r="IMT539" s="438"/>
      <c r="IMU539" s="439"/>
      <c r="IMV539" s="460"/>
      <c r="IMW539" s="435"/>
      <c r="IMX539" s="434"/>
      <c r="IMY539" s="437"/>
      <c r="IMZ539" s="438"/>
      <c r="INA539" s="439"/>
      <c r="INB539" s="460"/>
      <c r="INC539" s="435"/>
      <c r="IND539" s="434"/>
      <c r="INE539" s="437"/>
      <c r="INF539" s="438"/>
      <c r="ING539" s="439"/>
      <c r="INH539" s="460"/>
      <c r="INI539" s="435"/>
      <c r="INJ539" s="434"/>
      <c r="INK539" s="437"/>
      <c r="INL539" s="438"/>
      <c r="INM539" s="439"/>
      <c r="INN539" s="460"/>
      <c r="INO539" s="435"/>
      <c r="INP539" s="434"/>
      <c r="INQ539" s="437"/>
      <c r="INR539" s="438"/>
      <c r="INS539" s="439"/>
      <c r="INT539" s="460"/>
      <c r="INU539" s="435"/>
      <c r="INV539" s="434"/>
      <c r="INW539" s="437"/>
      <c r="INX539" s="438"/>
      <c r="INY539" s="439"/>
      <c r="INZ539" s="460"/>
      <c r="IOA539" s="435"/>
      <c r="IOB539" s="434"/>
      <c r="IOC539" s="437"/>
      <c r="IOD539" s="438"/>
      <c r="IOE539" s="439"/>
      <c r="IOF539" s="460"/>
      <c r="IOG539" s="435"/>
      <c r="IOH539" s="434"/>
      <c r="IOI539" s="437"/>
      <c r="IOJ539" s="438"/>
      <c r="IOK539" s="439"/>
      <c r="IOL539" s="460"/>
      <c r="IOM539" s="435"/>
      <c r="ION539" s="434"/>
      <c r="IOO539" s="437"/>
      <c r="IOP539" s="438"/>
      <c r="IOQ539" s="439"/>
      <c r="IOR539" s="460"/>
      <c r="IOS539" s="435"/>
      <c r="IOT539" s="434"/>
      <c r="IOU539" s="437"/>
      <c r="IOV539" s="438"/>
      <c r="IOW539" s="439"/>
      <c r="IOX539" s="460"/>
      <c r="IOY539" s="435"/>
      <c r="IOZ539" s="434"/>
      <c r="IPA539" s="437"/>
      <c r="IPB539" s="438"/>
      <c r="IPC539" s="439"/>
      <c r="IPD539" s="460"/>
      <c r="IPE539" s="435"/>
      <c r="IPF539" s="434"/>
      <c r="IPG539" s="437"/>
      <c r="IPH539" s="438"/>
      <c r="IPI539" s="439"/>
      <c r="IPJ539" s="460"/>
      <c r="IPK539" s="435"/>
      <c r="IPL539" s="434"/>
      <c r="IPM539" s="437"/>
      <c r="IPN539" s="438"/>
      <c r="IPO539" s="439"/>
      <c r="IPP539" s="460"/>
      <c r="IPQ539" s="435"/>
      <c r="IPR539" s="434"/>
      <c r="IPS539" s="437"/>
      <c r="IPT539" s="438"/>
      <c r="IPU539" s="439"/>
      <c r="IPV539" s="460"/>
      <c r="IPW539" s="435"/>
      <c r="IPX539" s="434"/>
      <c r="IPY539" s="437"/>
      <c r="IPZ539" s="438"/>
      <c r="IQA539" s="439"/>
      <c r="IQB539" s="460"/>
      <c r="IQC539" s="435"/>
      <c r="IQD539" s="434"/>
      <c r="IQE539" s="437"/>
      <c r="IQF539" s="438"/>
      <c r="IQG539" s="439"/>
      <c r="IQH539" s="460"/>
      <c r="IQI539" s="435"/>
      <c r="IQJ539" s="434"/>
      <c r="IQK539" s="437"/>
      <c r="IQL539" s="438"/>
      <c r="IQM539" s="439"/>
      <c r="IQN539" s="460"/>
      <c r="IQO539" s="435"/>
      <c r="IQP539" s="434"/>
      <c r="IQQ539" s="437"/>
      <c r="IQR539" s="438"/>
      <c r="IQS539" s="439"/>
      <c r="IQT539" s="460"/>
      <c r="IQU539" s="435"/>
      <c r="IQV539" s="434"/>
      <c r="IQW539" s="437"/>
      <c r="IQX539" s="438"/>
      <c r="IQY539" s="439"/>
      <c r="IQZ539" s="460"/>
      <c r="IRA539" s="435"/>
      <c r="IRB539" s="434"/>
      <c r="IRC539" s="437"/>
      <c r="IRD539" s="438"/>
      <c r="IRE539" s="439"/>
      <c r="IRF539" s="460"/>
      <c r="IRG539" s="435"/>
      <c r="IRH539" s="434"/>
      <c r="IRI539" s="437"/>
      <c r="IRJ539" s="438"/>
      <c r="IRK539" s="439"/>
      <c r="IRL539" s="460"/>
      <c r="IRM539" s="435"/>
      <c r="IRN539" s="434"/>
      <c r="IRO539" s="437"/>
      <c r="IRP539" s="438"/>
      <c r="IRQ539" s="439"/>
      <c r="IRR539" s="460"/>
      <c r="IRS539" s="435"/>
      <c r="IRT539" s="434"/>
      <c r="IRU539" s="437"/>
      <c r="IRV539" s="438"/>
      <c r="IRW539" s="439"/>
      <c r="IRX539" s="460"/>
      <c r="IRY539" s="435"/>
      <c r="IRZ539" s="434"/>
      <c r="ISA539" s="437"/>
      <c r="ISB539" s="438"/>
      <c r="ISC539" s="439"/>
      <c r="ISD539" s="460"/>
      <c r="ISE539" s="435"/>
      <c r="ISF539" s="434"/>
      <c r="ISG539" s="437"/>
      <c r="ISH539" s="438"/>
      <c r="ISI539" s="439"/>
      <c r="ISJ539" s="460"/>
      <c r="ISK539" s="435"/>
      <c r="ISL539" s="434"/>
      <c r="ISM539" s="437"/>
      <c r="ISN539" s="438"/>
      <c r="ISO539" s="439"/>
      <c r="ISP539" s="460"/>
      <c r="ISQ539" s="435"/>
      <c r="ISR539" s="434"/>
      <c r="ISS539" s="437"/>
      <c r="IST539" s="438"/>
      <c r="ISU539" s="439"/>
      <c r="ISV539" s="460"/>
      <c r="ISW539" s="435"/>
      <c r="ISX539" s="434"/>
      <c r="ISY539" s="437"/>
      <c r="ISZ539" s="438"/>
      <c r="ITA539" s="439"/>
      <c r="ITB539" s="460"/>
      <c r="ITC539" s="435"/>
      <c r="ITD539" s="434"/>
      <c r="ITE539" s="437"/>
      <c r="ITF539" s="438"/>
      <c r="ITG539" s="439"/>
      <c r="ITH539" s="460"/>
      <c r="ITI539" s="435"/>
      <c r="ITJ539" s="434"/>
      <c r="ITK539" s="437"/>
      <c r="ITL539" s="438"/>
      <c r="ITM539" s="439"/>
      <c r="ITN539" s="460"/>
      <c r="ITO539" s="435"/>
      <c r="ITP539" s="434"/>
      <c r="ITQ539" s="437"/>
      <c r="ITR539" s="438"/>
      <c r="ITS539" s="439"/>
      <c r="ITT539" s="460"/>
      <c r="ITU539" s="435"/>
      <c r="ITV539" s="434"/>
      <c r="ITW539" s="437"/>
      <c r="ITX539" s="438"/>
      <c r="ITY539" s="439"/>
      <c r="ITZ539" s="460"/>
      <c r="IUA539" s="435"/>
      <c r="IUB539" s="434"/>
      <c r="IUC539" s="437"/>
      <c r="IUD539" s="438"/>
      <c r="IUE539" s="439"/>
      <c r="IUF539" s="460"/>
      <c r="IUG539" s="435"/>
      <c r="IUH539" s="434"/>
      <c r="IUI539" s="437"/>
      <c r="IUJ539" s="438"/>
      <c r="IUK539" s="439"/>
      <c r="IUL539" s="460"/>
      <c r="IUM539" s="435"/>
      <c r="IUN539" s="434"/>
      <c r="IUO539" s="437"/>
      <c r="IUP539" s="438"/>
      <c r="IUQ539" s="439"/>
      <c r="IUR539" s="460"/>
      <c r="IUS539" s="435"/>
      <c r="IUT539" s="434"/>
      <c r="IUU539" s="437"/>
      <c r="IUV539" s="438"/>
      <c r="IUW539" s="439"/>
      <c r="IUX539" s="460"/>
      <c r="IUY539" s="435"/>
      <c r="IUZ539" s="434"/>
      <c r="IVA539" s="437"/>
      <c r="IVB539" s="438"/>
      <c r="IVC539" s="439"/>
      <c r="IVD539" s="460"/>
      <c r="IVE539" s="435"/>
      <c r="IVF539" s="434"/>
      <c r="IVG539" s="437"/>
      <c r="IVH539" s="438"/>
      <c r="IVI539" s="439"/>
      <c r="IVJ539" s="460"/>
      <c r="IVK539" s="435"/>
      <c r="IVL539" s="434"/>
      <c r="IVM539" s="437"/>
      <c r="IVN539" s="438"/>
      <c r="IVO539" s="439"/>
      <c r="IVP539" s="460"/>
      <c r="IVQ539" s="435"/>
      <c r="IVR539" s="434"/>
      <c r="IVS539" s="437"/>
      <c r="IVT539" s="438"/>
      <c r="IVU539" s="439"/>
      <c r="IVV539" s="460"/>
      <c r="IVW539" s="435"/>
      <c r="IVX539" s="434"/>
      <c r="IVY539" s="437"/>
      <c r="IVZ539" s="438"/>
      <c r="IWA539" s="439"/>
      <c r="IWB539" s="460"/>
      <c r="IWC539" s="435"/>
      <c r="IWD539" s="434"/>
      <c r="IWE539" s="437"/>
      <c r="IWF539" s="438"/>
      <c r="IWG539" s="439"/>
      <c r="IWH539" s="460"/>
      <c r="IWI539" s="435"/>
      <c r="IWJ539" s="434"/>
      <c r="IWK539" s="437"/>
      <c r="IWL539" s="438"/>
      <c r="IWM539" s="439"/>
      <c r="IWN539" s="460"/>
      <c r="IWO539" s="435"/>
      <c r="IWP539" s="434"/>
      <c r="IWQ539" s="437"/>
      <c r="IWR539" s="438"/>
      <c r="IWS539" s="439"/>
      <c r="IWT539" s="460"/>
      <c r="IWU539" s="435"/>
      <c r="IWV539" s="434"/>
      <c r="IWW539" s="437"/>
      <c r="IWX539" s="438"/>
      <c r="IWY539" s="439"/>
      <c r="IWZ539" s="460"/>
      <c r="IXA539" s="435"/>
      <c r="IXB539" s="434"/>
      <c r="IXC539" s="437"/>
      <c r="IXD539" s="438"/>
      <c r="IXE539" s="439"/>
      <c r="IXF539" s="460"/>
      <c r="IXG539" s="435"/>
      <c r="IXH539" s="434"/>
      <c r="IXI539" s="437"/>
      <c r="IXJ539" s="438"/>
      <c r="IXK539" s="439"/>
      <c r="IXL539" s="460"/>
      <c r="IXM539" s="435"/>
      <c r="IXN539" s="434"/>
      <c r="IXO539" s="437"/>
      <c r="IXP539" s="438"/>
      <c r="IXQ539" s="439"/>
      <c r="IXR539" s="460"/>
      <c r="IXS539" s="435"/>
      <c r="IXT539" s="434"/>
      <c r="IXU539" s="437"/>
      <c r="IXV539" s="438"/>
      <c r="IXW539" s="439"/>
      <c r="IXX539" s="460"/>
      <c r="IXY539" s="435"/>
      <c r="IXZ539" s="434"/>
      <c r="IYA539" s="437"/>
      <c r="IYB539" s="438"/>
      <c r="IYC539" s="439"/>
      <c r="IYD539" s="460"/>
      <c r="IYE539" s="435"/>
      <c r="IYF539" s="434"/>
      <c r="IYG539" s="437"/>
      <c r="IYH539" s="438"/>
      <c r="IYI539" s="439"/>
      <c r="IYJ539" s="460"/>
      <c r="IYK539" s="435"/>
      <c r="IYL539" s="434"/>
      <c r="IYM539" s="437"/>
      <c r="IYN539" s="438"/>
      <c r="IYO539" s="439"/>
      <c r="IYP539" s="460"/>
      <c r="IYQ539" s="435"/>
      <c r="IYR539" s="434"/>
      <c r="IYS539" s="437"/>
      <c r="IYT539" s="438"/>
      <c r="IYU539" s="439"/>
      <c r="IYV539" s="460"/>
      <c r="IYW539" s="435"/>
      <c r="IYX539" s="434"/>
      <c r="IYY539" s="437"/>
      <c r="IYZ539" s="438"/>
      <c r="IZA539" s="439"/>
      <c r="IZB539" s="460"/>
      <c r="IZC539" s="435"/>
      <c r="IZD539" s="434"/>
      <c r="IZE539" s="437"/>
      <c r="IZF539" s="438"/>
      <c r="IZG539" s="439"/>
      <c r="IZH539" s="460"/>
      <c r="IZI539" s="435"/>
      <c r="IZJ539" s="434"/>
      <c r="IZK539" s="437"/>
      <c r="IZL539" s="438"/>
      <c r="IZM539" s="439"/>
      <c r="IZN539" s="460"/>
      <c r="IZO539" s="435"/>
      <c r="IZP539" s="434"/>
      <c r="IZQ539" s="437"/>
      <c r="IZR539" s="438"/>
      <c r="IZS539" s="439"/>
      <c r="IZT539" s="460"/>
      <c r="IZU539" s="435"/>
      <c r="IZV539" s="434"/>
      <c r="IZW539" s="437"/>
      <c r="IZX539" s="438"/>
      <c r="IZY539" s="439"/>
      <c r="IZZ539" s="460"/>
      <c r="JAA539" s="435"/>
      <c r="JAB539" s="434"/>
      <c r="JAC539" s="437"/>
      <c r="JAD539" s="438"/>
      <c r="JAE539" s="439"/>
      <c r="JAF539" s="460"/>
      <c r="JAG539" s="435"/>
      <c r="JAH539" s="434"/>
      <c r="JAI539" s="437"/>
      <c r="JAJ539" s="438"/>
      <c r="JAK539" s="439"/>
      <c r="JAL539" s="460"/>
      <c r="JAM539" s="435"/>
      <c r="JAN539" s="434"/>
      <c r="JAO539" s="437"/>
      <c r="JAP539" s="438"/>
      <c r="JAQ539" s="439"/>
      <c r="JAR539" s="460"/>
      <c r="JAS539" s="435"/>
      <c r="JAT539" s="434"/>
      <c r="JAU539" s="437"/>
      <c r="JAV539" s="438"/>
      <c r="JAW539" s="439"/>
      <c r="JAX539" s="460"/>
      <c r="JAY539" s="435"/>
      <c r="JAZ539" s="434"/>
      <c r="JBA539" s="437"/>
      <c r="JBB539" s="438"/>
      <c r="JBC539" s="439"/>
      <c r="JBD539" s="460"/>
      <c r="JBE539" s="435"/>
      <c r="JBF539" s="434"/>
      <c r="JBG539" s="437"/>
      <c r="JBH539" s="438"/>
      <c r="JBI539" s="439"/>
      <c r="JBJ539" s="460"/>
      <c r="JBK539" s="435"/>
      <c r="JBL539" s="434"/>
      <c r="JBM539" s="437"/>
      <c r="JBN539" s="438"/>
      <c r="JBO539" s="439"/>
      <c r="JBP539" s="460"/>
      <c r="JBQ539" s="435"/>
      <c r="JBR539" s="434"/>
      <c r="JBS539" s="437"/>
      <c r="JBT539" s="438"/>
      <c r="JBU539" s="439"/>
      <c r="JBV539" s="460"/>
      <c r="JBW539" s="435"/>
      <c r="JBX539" s="434"/>
      <c r="JBY539" s="437"/>
      <c r="JBZ539" s="438"/>
      <c r="JCA539" s="439"/>
      <c r="JCB539" s="460"/>
      <c r="JCC539" s="435"/>
      <c r="JCD539" s="434"/>
      <c r="JCE539" s="437"/>
      <c r="JCF539" s="438"/>
      <c r="JCG539" s="439"/>
      <c r="JCH539" s="460"/>
      <c r="JCI539" s="435"/>
      <c r="JCJ539" s="434"/>
      <c r="JCK539" s="437"/>
      <c r="JCL539" s="438"/>
      <c r="JCM539" s="439"/>
      <c r="JCN539" s="460"/>
      <c r="JCO539" s="435"/>
      <c r="JCP539" s="434"/>
      <c r="JCQ539" s="437"/>
      <c r="JCR539" s="438"/>
      <c r="JCS539" s="439"/>
      <c r="JCT539" s="460"/>
      <c r="JCU539" s="435"/>
      <c r="JCV539" s="434"/>
      <c r="JCW539" s="437"/>
      <c r="JCX539" s="438"/>
      <c r="JCY539" s="439"/>
      <c r="JCZ539" s="460"/>
      <c r="JDA539" s="435"/>
      <c r="JDB539" s="434"/>
      <c r="JDC539" s="437"/>
      <c r="JDD539" s="438"/>
      <c r="JDE539" s="439"/>
      <c r="JDF539" s="460"/>
      <c r="JDG539" s="435"/>
      <c r="JDH539" s="434"/>
      <c r="JDI539" s="437"/>
      <c r="JDJ539" s="438"/>
      <c r="JDK539" s="439"/>
      <c r="JDL539" s="460"/>
      <c r="JDM539" s="435"/>
      <c r="JDN539" s="434"/>
      <c r="JDO539" s="437"/>
      <c r="JDP539" s="438"/>
      <c r="JDQ539" s="439"/>
      <c r="JDR539" s="460"/>
      <c r="JDS539" s="435"/>
      <c r="JDT539" s="434"/>
      <c r="JDU539" s="437"/>
      <c r="JDV539" s="438"/>
      <c r="JDW539" s="439"/>
      <c r="JDX539" s="460"/>
      <c r="JDY539" s="435"/>
      <c r="JDZ539" s="434"/>
      <c r="JEA539" s="437"/>
      <c r="JEB539" s="438"/>
      <c r="JEC539" s="439"/>
      <c r="JED539" s="460"/>
      <c r="JEE539" s="435"/>
      <c r="JEF539" s="434"/>
      <c r="JEG539" s="437"/>
      <c r="JEH539" s="438"/>
      <c r="JEI539" s="439"/>
      <c r="JEJ539" s="460"/>
      <c r="JEK539" s="435"/>
      <c r="JEL539" s="434"/>
      <c r="JEM539" s="437"/>
      <c r="JEN539" s="438"/>
      <c r="JEO539" s="439"/>
      <c r="JEP539" s="460"/>
      <c r="JEQ539" s="435"/>
      <c r="JER539" s="434"/>
      <c r="JES539" s="437"/>
      <c r="JET539" s="438"/>
      <c r="JEU539" s="439"/>
      <c r="JEV539" s="460"/>
      <c r="JEW539" s="435"/>
      <c r="JEX539" s="434"/>
      <c r="JEY539" s="437"/>
      <c r="JEZ539" s="438"/>
      <c r="JFA539" s="439"/>
      <c r="JFB539" s="460"/>
      <c r="JFC539" s="435"/>
      <c r="JFD539" s="434"/>
      <c r="JFE539" s="437"/>
      <c r="JFF539" s="438"/>
      <c r="JFG539" s="439"/>
      <c r="JFH539" s="460"/>
      <c r="JFI539" s="435"/>
      <c r="JFJ539" s="434"/>
      <c r="JFK539" s="437"/>
      <c r="JFL539" s="438"/>
      <c r="JFM539" s="439"/>
      <c r="JFN539" s="460"/>
      <c r="JFO539" s="435"/>
      <c r="JFP539" s="434"/>
      <c r="JFQ539" s="437"/>
      <c r="JFR539" s="438"/>
      <c r="JFS539" s="439"/>
      <c r="JFT539" s="460"/>
      <c r="JFU539" s="435"/>
      <c r="JFV539" s="434"/>
      <c r="JFW539" s="437"/>
      <c r="JFX539" s="438"/>
      <c r="JFY539" s="439"/>
      <c r="JFZ539" s="460"/>
      <c r="JGA539" s="435"/>
      <c r="JGB539" s="434"/>
      <c r="JGC539" s="437"/>
      <c r="JGD539" s="438"/>
      <c r="JGE539" s="439"/>
      <c r="JGF539" s="460"/>
      <c r="JGG539" s="435"/>
      <c r="JGH539" s="434"/>
      <c r="JGI539" s="437"/>
      <c r="JGJ539" s="438"/>
      <c r="JGK539" s="439"/>
      <c r="JGL539" s="460"/>
      <c r="JGM539" s="435"/>
      <c r="JGN539" s="434"/>
      <c r="JGO539" s="437"/>
      <c r="JGP539" s="438"/>
      <c r="JGQ539" s="439"/>
      <c r="JGR539" s="460"/>
      <c r="JGS539" s="435"/>
      <c r="JGT539" s="434"/>
      <c r="JGU539" s="437"/>
      <c r="JGV539" s="438"/>
      <c r="JGW539" s="439"/>
      <c r="JGX539" s="460"/>
      <c r="JGY539" s="435"/>
      <c r="JGZ539" s="434"/>
      <c r="JHA539" s="437"/>
      <c r="JHB539" s="438"/>
      <c r="JHC539" s="439"/>
      <c r="JHD539" s="460"/>
      <c r="JHE539" s="435"/>
      <c r="JHF539" s="434"/>
      <c r="JHG539" s="437"/>
      <c r="JHH539" s="438"/>
      <c r="JHI539" s="439"/>
      <c r="JHJ539" s="460"/>
      <c r="JHK539" s="435"/>
      <c r="JHL539" s="434"/>
      <c r="JHM539" s="437"/>
      <c r="JHN539" s="438"/>
      <c r="JHO539" s="439"/>
      <c r="JHP539" s="460"/>
      <c r="JHQ539" s="435"/>
      <c r="JHR539" s="434"/>
      <c r="JHS539" s="437"/>
      <c r="JHT539" s="438"/>
      <c r="JHU539" s="439"/>
      <c r="JHV539" s="460"/>
      <c r="JHW539" s="435"/>
      <c r="JHX539" s="434"/>
      <c r="JHY539" s="437"/>
      <c r="JHZ539" s="438"/>
      <c r="JIA539" s="439"/>
      <c r="JIB539" s="460"/>
      <c r="JIC539" s="435"/>
      <c r="JID539" s="434"/>
      <c r="JIE539" s="437"/>
      <c r="JIF539" s="438"/>
      <c r="JIG539" s="439"/>
      <c r="JIH539" s="460"/>
      <c r="JII539" s="435"/>
      <c r="JIJ539" s="434"/>
      <c r="JIK539" s="437"/>
      <c r="JIL539" s="438"/>
      <c r="JIM539" s="439"/>
      <c r="JIN539" s="460"/>
      <c r="JIO539" s="435"/>
      <c r="JIP539" s="434"/>
      <c r="JIQ539" s="437"/>
      <c r="JIR539" s="438"/>
      <c r="JIS539" s="439"/>
      <c r="JIT539" s="460"/>
      <c r="JIU539" s="435"/>
      <c r="JIV539" s="434"/>
      <c r="JIW539" s="437"/>
      <c r="JIX539" s="438"/>
      <c r="JIY539" s="439"/>
      <c r="JIZ539" s="460"/>
      <c r="JJA539" s="435"/>
      <c r="JJB539" s="434"/>
      <c r="JJC539" s="437"/>
      <c r="JJD539" s="438"/>
      <c r="JJE539" s="439"/>
      <c r="JJF539" s="460"/>
      <c r="JJG539" s="435"/>
      <c r="JJH539" s="434"/>
      <c r="JJI539" s="437"/>
      <c r="JJJ539" s="438"/>
      <c r="JJK539" s="439"/>
      <c r="JJL539" s="460"/>
      <c r="JJM539" s="435"/>
      <c r="JJN539" s="434"/>
      <c r="JJO539" s="437"/>
      <c r="JJP539" s="438"/>
      <c r="JJQ539" s="439"/>
      <c r="JJR539" s="460"/>
      <c r="JJS539" s="435"/>
      <c r="JJT539" s="434"/>
      <c r="JJU539" s="437"/>
      <c r="JJV539" s="438"/>
      <c r="JJW539" s="439"/>
      <c r="JJX539" s="460"/>
      <c r="JJY539" s="435"/>
      <c r="JJZ539" s="434"/>
      <c r="JKA539" s="437"/>
      <c r="JKB539" s="438"/>
      <c r="JKC539" s="439"/>
      <c r="JKD539" s="460"/>
      <c r="JKE539" s="435"/>
      <c r="JKF539" s="434"/>
      <c r="JKG539" s="437"/>
      <c r="JKH539" s="438"/>
      <c r="JKI539" s="439"/>
      <c r="JKJ539" s="460"/>
      <c r="JKK539" s="435"/>
      <c r="JKL539" s="434"/>
      <c r="JKM539" s="437"/>
      <c r="JKN539" s="438"/>
      <c r="JKO539" s="439"/>
      <c r="JKP539" s="460"/>
      <c r="JKQ539" s="435"/>
      <c r="JKR539" s="434"/>
      <c r="JKS539" s="437"/>
      <c r="JKT539" s="438"/>
      <c r="JKU539" s="439"/>
      <c r="JKV539" s="460"/>
      <c r="JKW539" s="435"/>
      <c r="JKX539" s="434"/>
      <c r="JKY539" s="437"/>
      <c r="JKZ539" s="438"/>
      <c r="JLA539" s="439"/>
      <c r="JLB539" s="460"/>
      <c r="JLC539" s="435"/>
      <c r="JLD539" s="434"/>
      <c r="JLE539" s="437"/>
      <c r="JLF539" s="438"/>
      <c r="JLG539" s="439"/>
      <c r="JLH539" s="460"/>
      <c r="JLI539" s="435"/>
      <c r="JLJ539" s="434"/>
      <c r="JLK539" s="437"/>
      <c r="JLL539" s="438"/>
      <c r="JLM539" s="439"/>
      <c r="JLN539" s="460"/>
      <c r="JLO539" s="435"/>
      <c r="JLP539" s="434"/>
      <c r="JLQ539" s="437"/>
      <c r="JLR539" s="438"/>
      <c r="JLS539" s="439"/>
      <c r="JLT539" s="460"/>
      <c r="JLU539" s="435"/>
      <c r="JLV539" s="434"/>
      <c r="JLW539" s="437"/>
      <c r="JLX539" s="438"/>
      <c r="JLY539" s="439"/>
      <c r="JLZ539" s="460"/>
      <c r="JMA539" s="435"/>
      <c r="JMB539" s="434"/>
      <c r="JMC539" s="437"/>
      <c r="JMD539" s="438"/>
      <c r="JME539" s="439"/>
      <c r="JMF539" s="460"/>
      <c r="JMG539" s="435"/>
      <c r="JMH539" s="434"/>
      <c r="JMI539" s="437"/>
      <c r="JMJ539" s="438"/>
      <c r="JMK539" s="439"/>
      <c r="JML539" s="460"/>
      <c r="JMM539" s="435"/>
      <c r="JMN539" s="434"/>
      <c r="JMO539" s="437"/>
      <c r="JMP539" s="438"/>
      <c r="JMQ539" s="439"/>
      <c r="JMR539" s="460"/>
      <c r="JMS539" s="435"/>
      <c r="JMT539" s="434"/>
      <c r="JMU539" s="437"/>
      <c r="JMV539" s="438"/>
      <c r="JMW539" s="439"/>
      <c r="JMX539" s="460"/>
      <c r="JMY539" s="435"/>
      <c r="JMZ539" s="434"/>
      <c r="JNA539" s="437"/>
      <c r="JNB539" s="438"/>
      <c r="JNC539" s="439"/>
      <c r="JND539" s="460"/>
      <c r="JNE539" s="435"/>
      <c r="JNF539" s="434"/>
      <c r="JNG539" s="437"/>
      <c r="JNH539" s="438"/>
      <c r="JNI539" s="439"/>
      <c r="JNJ539" s="460"/>
      <c r="JNK539" s="435"/>
      <c r="JNL539" s="434"/>
      <c r="JNM539" s="437"/>
      <c r="JNN539" s="438"/>
      <c r="JNO539" s="439"/>
      <c r="JNP539" s="460"/>
      <c r="JNQ539" s="435"/>
      <c r="JNR539" s="434"/>
      <c r="JNS539" s="437"/>
      <c r="JNT539" s="438"/>
      <c r="JNU539" s="439"/>
      <c r="JNV539" s="460"/>
      <c r="JNW539" s="435"/>
      <c r="JNX539" s="434"/>
      <c r="JNY539" s="437"/>
      <c r="JNZ539" s="438"/>
      <c r="JOA539" s="439"/>
      <c r="JOB539" s="460"/>
      <c r="JOC539" s="435"/>
      <c r="JOD539" s="434"/>
      <c r="JOE539" s="437"/>
      <c r="JOF539" s="438"/>
      <c r="JOG539" s="439"/>
      <c r="JOH539" s="460"/>
      <c r="JOI539" s="435"/>
      <c r="JOJ539" s="434"/>
      <c r="JOK539" s="437"/>
      <c r="JOL539" s="438"/>
      <c r="JOM539" s="439"/>
      <c r="JON539" s="460"/>
      <c r="JOO539" s="435"/>
      <c r="JOP539" s="434"/>
      <c r="JOQ539" s="437"/>
      <c r="JOR539" s="438"/>
      <c r="JOS539" s="439"/>
      <c r="JOT539" s="460"/>
      <c r="JOU539" s="435"/>
      <c r="JOV539" s="434"/>
      <c r="JOW539" s="437"/>
      <c r="JOX539" s="438"/>
      <c r="JOY539" s="439"/>
      <c r="JOZ539" s="460"/>
      <c r="JPA539" s="435"/>
      <c r="JPB539" s="434"/>
      <c r="JPC539" s="437"/>
      <c r="JPD539" s="438"/>
      <c r="JPE539" s="439"/>
      <c r="JPF539" s="460"/>
      <c r="JPG539" s="435"/>
      <c r="JPH539" s="434"/>
      <c r="JPI539" s="437"/>
      <c r="JPJ539" s="438"/>
      <c r="JPK539" s="439"/>
      <c r="JPL539" s="460"/>
      <c r="JPM539" s="435"/>
      <c r="JPN539" s="434"/>
      <c r="JPO539" s="437"/>
      <c r="JPP539" s="438"/>
      <c r="JPQ539" s="439"/>
      <c r="JPR539" s="460"/>
      <c r="JPS539" s="435"/>
      <c r="JPT539" s="434"/>
      <c r="JPU539" s="437"/>
      <c r="JPV539" s="438"/>
      <c r="JPW539" s="439"/>
      <c r="JPX539" s="460"/>
      <c r="JPY539" s="435"/>
      <c r="JPZ539" s="434"/>
      <c r="JQA539" s="437"/>
      <c r="JQB539" s="438"/>
      <c r="JQC539" s="439"/>
      <c r="JQD539" s="460"/>
      <c r="JQE539" s="435"/>
      <c r="JQF539" s="434"/>
      <c r="JQG539" s="437"/>
      <c r="JQH539" s="438"/>
      <c r="JQI539" s="439"/>
      <c r="JQJ539" s="460"/>
      <c r="JQK539" s="435"/>
      <c r="JQL539" s="434"/>
      <c r="JQM539" s="437"/>
      <c r="JQN539" s="438"/>
      <c r="JQO539" s="439"/>
      <c r="JQP539" s="460"/>
      <c r="JQQ539" s="435"/>
      <c r="JQR539" s="434"/>
      <c r="JQS539" s="437"/>
      <c r="JQT539" s="438"/>
      <c r="JQU539" s="439"/>
      <c r="JQV539" s="460"/>
      <c r="JQW539" s="435"/>
      <c r="JQX539" s="434"/>
      <c r="JQY539" s="437"/>
      <c r="JQZ539" s="438"/>
      <c r="JRA539" s="439"/>
      <c r="JRB539" s="460"/>
      <c r="JRC539" s="435"/>
      <c r="JRD539" s="434"/>
      <c r="JRE539" s="437"/>
      <c r="JRF539" s="438"/>
      <c r="JRG539" s="439"/>
      <c r="JRH539" s="460"/>
      <c r="JRI539" s="435"/>
      <c r="JRJ539" s="434"/>
      <c r="JRK539" s="437"/>
      <c r="JRL539" s="438"/>
      <c r="JRM539" s="439"/>
      <c r="JRN539" s="460"/>
      <c r="JRO539" s="435"/>
      <c r="JRP539" s="434"/>
      <c r="JRQ539" s="437"/>
      <c r="JRR539" s="438"/>
      <c r="JRS539" s="439"/>
      <c r="JRT539" s="460"/>
      <c r="JRU539" s="435"/>
      <c r="JRV539" s="434"/>
      <c r="JRW539" s="437"/>
      <c r="JRX539" s="438"/>
      <c r="JRY539" s="439"/>
      <c r="JRZ539" s="460"/>
      <c r="JSA539" s="435"/>
      <c r="JSB539" s="434"/>
      <c r="JSC539" s="437"/>
      <c r="JSD539" s="438"/>
      <c r="JSE539" s="439"/>
      <c r="JSF539" s="460"/>
      <c r="JSG539" s="435"/>
      <c r="JSH539" s="434"/>
      <c r="JSI539" s="437"/>
      <c r="JSJ539" s="438"/>
      <c r="JSK539" s="439"/>
      <c r="JSL539" s="460"/>
      <c r="JSM539" s="435"/>
      <c r="JSN539" s="434"/>
      <c r="JSO539" s="437"/>
      <c r="JSP539" s="438"/>
      <c r="JSQ539" s="439"/>
      <c r="JSR539" s="460"/>
      <c r="JSS539" s="435"/>
      <c r="JST539" s="434"/>
      <c r="JSU539" s="437"/>
      <c r="JSV539" s="438"/>
      <c r="JSW539" s="439"/>
      <c r="JSX539" s="460"/>
      <c r="JSY539" s="435"/>
      <c r="JSZ539" s="434"/>
      <c r="JTA539" s="437"/>
      <c r="JTB539" s="438"/>
      <c r="JTC539" s="439"/>
      <c r="JTD539" s="460"/>
      <c r="JTE539" s="435"/>
      <c r="JTF539" s="434"/>
      <c r="JTG539" s="437"/>
      <c r="JTH539" s="438"/>
      <c r="JTI539" s="439"/>
      <c r="JTJ539" s="460"/>
      <c r="JTK539" s="435"/>
      <c r="JTL539" s="434"/>
      <c r="JTM539" s="437"/>
      <c r="JTN539" s="438"/>
      <c r="JTO539" s="439"/>
      <c r="JTP539" s="460"/>
      <c r="JTQ539" s="435"/>
      <c r="JTR539" s="434"/>
      <c r="JTS539" s="437"/>
      <c r="JTT539" s="438"/>
      <c r="JTU539" s="439"/>
      <c r="JTV539" s="460"/>
      <c r="JTW539" s="435"/>
      <c r="JTX539" s="434"/>
      <c r="JTY539" s="437"/>
      <c r="JTZ539" s="438"/>
      <c r="JUA539" s="439"/>
      <c r="JUB539" s="460"/>
      <c r="JUC539" s="435"/>
      <c r="JUD539" s="434"/>
      <c r="JUE539" s="437"/>
      <c r="JUF539" s="438"/>
      <c r="JUG539" s="439"/>
      <c r="JUH539" s="460"/>
      <c r="JUI539" s="435"/>
      <c r="JUJ539" s="434"/>
      <c r="JUK539" s="437"/>
      <c r="JUL539" s="438"/>
      <c r="JUM539" s="439"/>
      <c r="JUN539" s="460"/>
      <c r="JUO539" s="435"/>
      <c r="JUP539" s="434"/>
      <c r="JUQ539" s="437"/>
      <c r="JUR539" s="438"/>
      <c r="JUS539" s="439"/>
      <c r="JUT539" s="460"/>
      <c r="JUU539" s="435"/>
      <c r="JUV539" s="434"/>
      <c r="JUW539" s="437"/>
      <c r="JUX539" s="438"/>
      <c r="JUY539" s="439"/>
      <c r="JUZ539" s="460"/>
      <c r="JVA539" s="435"/>
      <c r="JVB539" s="434"/>
      <c r="JVC539" s="437"/>
      <c r="JVD539" s="438"/>
      <c r="JVE539" s="439"/>
      <c r="JVF539" s="460"/>
      <c r="JVG539" s="435"/>
      <c r="JVH539" s="434"/>
      <c r="JVI539" s="437"/>
      <c r="JVJ539" s="438"/>
      <c r="JVK539" s="439"/>
      <c r="JVL539" s="460"/>
      <c r="JVM539" s="435"/>
      <c r="JVN539" s="434"/>
      <c r="JVO539" s="437"/>
      <c r="JVP539" s="438"/>
      <c r="JVQ539" s="439"/>
      <c r="JVR539" s="460"/>
      <c r="JVS539" s="435"/>
      <c r="JVT539" s="434"/>
      <c r="JVU539" s="437"/>
      <c r="JVV539" s="438"/>
      <c r="JVW539" s="439"/>
      <c r="JVX539" s="460"/>
      <c r="JVY539" s="435"/>
      <c r="JVZ539" s="434"/>
      <c r="JWA539" s="437"/>
      <c r="JWB539" s="438"/>
      <c r="JWC539" s="439"/>
      <c r="JWD539" s="460"/>
      <c r="JWE539" s="435"/>
      <c r="JWF539" s="434"/>
      <c r="JWG539" s="437"/>
      <c r="JWH539" s="438"/>
      <c r="JWI539" s="439"/>
      <c r="JWJ539" s="460"/>
      <c r="JWK539" s="435"/>
      <c r="JWL539" s="434"/>
      <c r="JWM539" s="437"/>
      <c r="JWN539" s="438"/>
      <c r="JWO539" s="439"/>
      <c r="JWP539" s="460"/>
      <c r="JWQ539" s="435"/>
      <c r="JWR539" s="434"/>
      <c r="JWS539" s="437"/>
      <c r="JWT539" s="438"/>
      <c r="JWU539" s="439"/>
      <c r="JWV539" s="460"/>
      <c r="JWW539" s="435"/>
      <c r="JWX539" s="434"/>
      <c r="JWY539" s="437"/>
      <c r="JWZ539" s="438"/>
      <c r="JXA539" s="439"/>
      <c r="JXB539" s="460"/>
      <c r="JXC539" s="435"/>
      <c r="JXD539" s="434"/>
      <c r="JXE539" s="437"/>
      <c r="JXF539" s="438"/>
      <c r="JXG539" s="439"/>
      <c r="JXH539" s="460"/>
      <c r="JXI539" s="435"/>
      <c r="JXJ539" s="434"/>
      <c r="JXK539" s="437"/>
      <c r="JXL539" s="438"/>
      <c r="JXM539" s="439"/>
      <c r="JXN539" s="460"/>
      <c r="JXO539" s="435"/>
      <c r="JXP539" s="434"/>
      <c r="JXQ539" s="437"/>
      <c r="JXR539" s="438"/>
      <c r="JXS539" s="439"/>
      <c r="JXT539" s="460"/>
      <c r="JXU539" s="435"/>
      <c r="JXV539" s="434"/>
      <c r="JXW539" s="437"/>
      <c r="JXX539" s="438"/>
      <c r="JXY539" s="439"/>
      <c r="JXZ539" s="460"/>
      <c r="JYA539" s="435"/>
      <c r="JYB539" s="434"/>
      <c r="JYC539" s="437"/>
      <c r="JYD539" s="438"/>
      <c r="JYE539" s="439"/>
      <c r="JYF539" s="460"/>
      <c r="JYG539" s="435"/>
      <c r="JYH539" s="434"/>
      <c r="JYI539" s="437"/>
      <c r="JYJ539" s="438"/>
      <c r="JYK539" s="439"/>
      <c r="JYL539" s="460"/>
      <c r="JYM539" s="435"/>
      <c r="JYN539" s="434"/>
      <c r="JYO539" s="437"/>
      <c r="JYP539" s="438"/>
      <c r="JYQ539" s="439"/>
      <c r="JYR539" s="460"/>
      <c r="JYS539" s="435"/>
      <c r="JYT539" s="434"/>
      <c r="JYU539" s="437"/>
      <c r="JYV539" s="438"/>
      <c r="JYW539" s="439"/>
      <c r="JYX539" s="460"/>
      <c r="JYY539" s="435"/>
      <c r="JYZ539" s="434"/>
      <c r="JZA539" s="437"/>
      <c r="JZB539" s="438"/>
      <c r="JZC539" s="439"/>
      <c r="JZD539" s="460"/>
      <c r="JZE539" s="435"/>
      <c r="JZF539" s="434"/>
      <c r="JZG539" s="437"/>
      <c r="JZH539" s="438"/>
      <c r="JZI539" s="439"/>
      <c r="JZJ539" s="460"/>
      <c r="JZK539" s="435"/>
      <c r="JZL539" s="434"/>
      <c r="JZM539" s="437"/>
      <c r="JZN539" s="438"/>
      <c r="JZO539" s="439"/>
      <c r="JZP539" s="460"/>
      <c r="JZQ539" s="435"/>
      <c r="JZR539" s="434"/>
      <c r="JZS539" s="437"/>
      <c r="JZT539" s="438"/>
      <c r="JZU539" s="439"/>
      <c r="JZV539" s="460"/>
      <c r="JZW539" s="435"/>
      <c r="JZX539" s="434"/>
      <c r="JZY539" s="437"/>
      <c r="JZZ539" s="438"/>
      <c r="KAA539" s="439"/>
      <c r="KAB539" s="460"/>
      <c r="KAC539" s="435"/>
      <c r="KAD539" s="434"/>
      <c r="KAE539" s="437"/>
      <c r="KAF539" s="438"/>
      <c r="KAG539" s="439"/>
      <c r="KAH539" s="460"/>
      <c r="KAI539" s="435"/>
      <c r="KAJ539" s="434"/>
      <c r="KAK539" s="437"/>
      <c r="KAL539" s="438"/>
      <c r="KAM539" s="439"/>
      <c r="KAN539" s="460"/>
      <c r="KAO539" s="435"/>
      <c r="KAP539" s="434"/>
      <c r="KAQ539" s="437"/>
      <c r="KAR539" s="438"/>
      <c r="KAS539" s="439"/>
      <c r="KAT539" s="460"/>
      <c r="KAU539" s="435"/>
      <c r="KAV539" s="434"/>
      <c r="KAW539" s="437"/>
      <c r="KAX539" s="438"/>
      <c r="KAY539" s="439"/>
      <c r="KAZ539" s="460"/>
      <c r="KBA539" s="435"/>
      <c r="KBB539" s="434"/>
      <c r="KBC539" s="437"/>
      <c r="KBD539" s="438"/>
      <c r="KBE539" s="439"/>
      <c r="KBF539" s="460"/>
      <c r="KBG539" s="435"/>
      <c r="KBH539" s="434"/>
      <c r="KBI539" s="437"/>
      <c r="KBJ539" s="438"/>
      <c r="KBK539" s="439"/>
      <c r="KBL539" s="460"/>
      <c r="KBM539" s="435"/>
      <c r="KBN539" s="434"/>
      <c r="KBO539" s="437"/>
      <c r="KBP539" s="438"/>
      <c r="KBQ539" s="439"/>
      <c r="KBR539" s="460"/>
      <c r="KBS539" s="435"/>
      <c r="KBT539" s="434"/>
      <c r="KBU539" s="437"/>
      <c r="KBV539" s="438"/>
      <c r="KBW539" s="439"/>
      <c r="KBX539" s="460"/>
      <c r="KBY539" s="435"/>
      <c r="KBZ539" s="434"/>
      <c r="KCA539" s="437"/>
      <c r="KCB539" s="438"/>
      <c r="KCC539" s="439"/>
      <c r="KCD539" s="460"/>
      <c r="KCE539" s="435"/>
      <c r="KCF539" s="434"/>
      <c r="KCG539" s="437"/>
      <c r="KCH539" s="438"/>
      <c r="KCI539" s="439"/>
      <c r="KCJ539" s="460"/>
      <c r="KCK539" s="435"/>
      <c r="KCL539" s="434"/>
      <c r="KCM539" s="437"/>
      <c r="KCN539" s="438"/>
      <c r="KCO539" s="439"/>
      <c r="KCP539" s="460"/>
      <c r="KCQ539" s="435"/>
      <c r="KCR539" s="434"/>
      <c r="KCS539" s="437"/>
      <c r="KCT539" s="438"/>
      <c r="KCU539" s="439"/>
      <c r="KCV539" s="460"/>
      <c r="KCW539" s="435"/>
      <c r="KCX539" s="434"/>
      <c r="KCY539" s="437"/>
      <c r="KCZ539" s="438"/>
      <c r="KDA539" s="439"/>
      <c r="KDB539" s="460"/>
      <c r="KDC539" s="435"/>
      <c r="KDD539" s="434"/>
      <c r="KDE539" s="437"/>
      <c r="KDF539" s="438"/>
      <c r="KDG539" s="439"/>
      <c r="KDH539" s="460"/>
      <c r="KDI539" s="435"/>
      <c r="KDJ539" s="434"/>
      <c r="KDK539" s="437"/>
      <c r="KDL539" s="438"/>
      <c r="KDM539" s="439"/>
      <c r="KDN539" s="460"/>
      <c r="KDO539" s="435"/>
      <c r="KDP539" s="434"/>
      <c r="KDQ539" s="437"/>
      <c r="KDR539" s="438"/>
      <c r="KDS539" s="439"/>
      <c r="KDT539" s="460"/>
      <c r="KDU539" s="435"/>
      <c r="KDV539" s="434"/>
      <c r="KDW539" s="437"/>
      <c r="KDX539" s="438"/>
      <c r="KDY539" s="439"/>
      <c r="KDZ539" s="460"/>
      <c r="KEA539" s="435"/>
      <c r="KEB539" s="434"/>
      <c r="KEC539" s="437"/>
      <c r="KED539" s="438"/>
      <c r="KEE539" s="439"/>
      <c r="KEF539" s="460"/>
      <c r="KEG539" s="435"/>
      <c r="KEH539" s="434"/>
      <c r="KEI539" s="437"/>
      <c r="KEJ539" s="438"/>
      <c r="KEK539" s="439"/>
      <c r="KEL539" s="460"/>
      <c r="KEM539" s="435"/>
      <c r="KEN539" s="434"/>
      <c r="KEO539" s="437"/>
      <c r="KEP539" s="438"/>
      <c r="KEQ539" s="439"/>
      <c r="KER539" s="460"/>
      <c r="KES539" s="435"/>
      <c r="KET539" s="434"/>
      <c r="KEU539" s="437"/>
      <c r="KEV539" s="438"/>
      <c r="KEW539" s="439"/>
      <c r="KEX539" s="460"/>
      <c r="KEY539" s="435"/>
      <c r="KEZ539" s="434"/>
      <c r="KFA539" s="437"/>
      <c r="KFB539" s="438"/>
      <c r="KFC539" s="439"/>
      <c r="KFD539" s="460"/>
      <c r="KFE539" s="435"/>
      <c r="KFF539" s="434"/>
      <c r="KFG539" s="437"/>
      <c r="KFH539" s="438"/>
      <c r="KFI539" s="439"/>
      <c r="KFJ539" s="460"/>
      <c r="KFK539" s="435"/>
      <c r="KFL539" s="434"/>
      <c r="KFM539" s="437"/>
      <c r="KFN539" s="438"/>
      <c r="KFO539" s="439"/>
      <c r="KFP539" s="460"/>
      <c r="KFQ539" s="435"/>
      <c r="KFR539" s="434"/>
      <c r="KFS539" s="437"/>
      <c r="KFT539" s="438"/>
      <c r="KFU539" s="439"/>
      <c r="KFV539" s="460"/>
      <c r="KFW539" s="435"/>
      <c r="KFX539" s="434"/>
      <c r="KFY539" s="437"/>
      <c r="KFZ539" s="438"/>
      <c r="KGA539" s="439"/>
      <c r="KGB539" s="460"/>
      <c r="KGC539" s="435"/>
      <c r="KGD539" s="434"/>
      <c r="KGE539" s="437"/>
      <c r="KGF539" s="438"/>
      <c r="KGG539" s="439"/>
      <c r="KGH539" s="460"/>
      <c r="KGI539" s="435"/>
      <c r="KGJ539" s="434"/>
      <c r="KGK539" s="437"/>
      <c r="KGL539" s="438"/>
      <c r="KGM539" s="439"/>
      <c r="KGN539" s="460"/>
      <c r="KGO539" s="435"/>
      <c r="KGP539" s="434"/>
      <c r="KGQ539" s="437"/>
      <c r="KGR539" s="438"/>
      <c r="KGS539" s="439"/>
      <c r="KGT539" s="460"/>
      <c r="KGU539" s="435"/>
      <c r="KGV539" s="434"/>
      <c r="KGW539" s="437"/>
      <c r="KGX539" s="438"/>
      <c r="KGY539" s="439"/>
      <c r="KGZ539" s="460"/>
      <c r="KHA539" s="435"/>
      <c r="KHB539" s="434"/>
      <c r="KHC539" s="437"/>
      <c r="KHD539" s="438"/>
      <c r="KHE539" s="439"/>
      <c r="KHF539" s="460"/>
      <c r="KHG539" s="435"/>
      <c r="KHH539" s="434"/>
      <c r="KHI539" s="437"/>
      <c r="KHJ539" s="438"/>
      <c r="KHK539" s="439"/>
      <c r="KHL539" s="460"/>
      <c r="KHM539" s="435"/>
      <c r="KHN539" s="434"/>
      <c r="KHO539" s="437"/>
      <c r="KHP539" s="438"/>
      <c r="KHQ539" s="439"/>
      <c r="KHR539" s="460"/>
      <c r="KHS539" s="435"/>
      <c r="KHT539" s="434"/>
      <c r="KHU539" s="437"/>
      <c r="KHV539" s="438"/>
      <c r="KHW539" s="439"/>
      <c r="KHX539" s="460"/>
      <c r="KHY539" s="435"/>
      <c r="KHZ539" s="434"/>
      <c r="KIA539" s="437"/>
      <c r="KIB539" s="438"/>
      <c r="KIC539" s="439"/>
      <c r="KID539" s="460"/>
      <c r="KIE539" s="435"/>
      <c r="KIF539" s="434"/>
      <c r="KIG539" s="437"/>
      <c r="KIH539" s="438"/>
      <c r="KII539" s="439"/>
      <c r="KIJ539" s="460"/>
      <c r="KIK539" s="435"/>
      <c r="KIL539" s="434"/>
      <c r="KIM539" s="437"/>
      <c r="KIN539" s="438"/>
      <c r="KIO539" s="439"/>
      <c r="KIP539" s="460"/>
      <c r="KIQ539" s="435"/>
      <c r="KIR539" s="434"/>
      <c r="KIS539" s="437"/>
      <c r="KIT539" s="438"/>
      <c r="KIU539" s="439"/>
      <c r="KIV539" s="460"/>
      <c r="KIW539" s="435"/>
      <c r="KIX539" s="434"/>
      <c r="KIY539" s="437"/>
      <c r="KIZ539" s="438"/>
      <c r="KJA539" s="439"/>
      <c r="KJB539" s="460"/>
      <c r="KJC539" s="435"/>
      <c r="KJD539" s="434"/>
      <c r="KJE539" s="437"/>
      <c r="KJF539" s="438"/>
      <c r="KJG539" s="439"/>
      <c r="KJH539" s="460"/>
      <c r="KJI539" s="435"/>
      <c r="KJJ539" s="434"/>
      <c r="KJK539" s="437"/>
      <c r="KJL539" s="438"/>
      <c r="KJM539" s="439"/>
      <c r="KJN539" s="460"/>
      <c r="KJO539" s="435"/>
      <c r="KJP539" s="434"/>
      <c r="KJQ539" s="437"/>
      <c r="KJR539" s="438"/>
      <c r="KJS539" s="439"/>
      <c r="KJT539" s="460"/>
      <c r="KJU539" s="435"/>
      <c r="KJV539" s="434"/>
      <c r="KJW539" s="437"/>
      <c r="KJX539" s="438"/>
      <c r="KJY539" s="439"/>
      <c r="KJZ539" s="460"/>
      <c r="KKA539" s="435"/>
      <c r="KKB539" s="434"/>
      <c r="KKC539" s="437"/>
      <c r="KKD539" s="438"/>
      <c r="KKE539" s="439"/>
      <c r="KKF539" s="460"/>
      <c r="KKG539" s="435"/>
      <c r="KKH539" s="434"/>
      <c r="KKI539" s="437"/>
      <c r="KKJ539" s="438"/>
      <c r="KKK539" s="439"/>
      <c r="KKL539" s="460"/>
      <c r="KKM539" s="435"/>
      <c r="KKN539" s="434"/>
      <c r="KKO539" s="437"/>
      <c r="KKP539" s="438"/>
      <c r="KKQ539" s="439"/>
      <c r="KKR539" s="460"/>
      <c r="KKS539" s="435"/>
      <c r="KKT539" s="434"/>
      <c r="KKU539" s="437"/>
      <c r="KKV539" s="438"/>
      <c r="KKW539" s="439"/>
      <c r="KKX539" s="460"/>
      <c r="KKY539" s="435"/>
      <c r="KKZ539" s="434"/>
      <c r="KLA539" s="437"/>
      <c r="KLB539" s="438"/>
      <c r="KLC539" s="439"/>
      <c r="KLD539" s="460"/>
      <c r="KLE539" s="435"/>
      <c r="KLF539" s="434"/>
      <c r="KLG539" s="437"/>
      <c r="KLH539" s="438"/>
      <c r="KLI539" s="439"/>
      <c r="KLJ539" s="460"/>
      <c r="KLK539" s="435"/>
      <c r="KLL539" s="434"/>
      <c r="KLM539" s="437"/>
      <c r="KLN539" s="438"/>
      <c r="KLO539" s="439"/>
      <c r="KLP539" s="460"/>
      <c r="KLQ539" s="435"/>
      <c r="KLR539" s="434"/>
      <c r="KLS539" s="437"/>
      <c r="KLT539" s="438"/>
      <c r="KLU539" s="439"/>
      <c r="KLV539" s="460"/>
      <c r="KLW539" s="435"/>
      <c r="KLX539" s="434"/>
      <c r="KLY539" s="437"/>
      <c r="KLZ539" s="438"/>
      <c r="KMA539" s="439"/>
      <c r="KMB539" s="460"/>
      <c r="KMC539" s="435"/>
      <c r="KMD539" s="434"/>
      <c r="KME539" s="437"/>
      <c r="KMF539" s="438"/>
      <c r="KMG539" s="439"/>
      <c r="KMH539" s="460"/>
      <c r="KMI539" s="435"/>
      <c r="KMJ539" s="434"/>
      <c r="KMK539" s="437"/>
      <c r="KML539" s="438"/>
      <c r="KMM539" s="439"/>
      <c r="KMN539" s="460"/>
      <c r="KMO539" s="435"/>
      <c r="KMP539" s="434"/>
      <c r="KMQ539" s="437"/>
      <c r="KMR539" s="438"/>
      <c r="KMS539" s="439"/>
      <c r="KMT539" s="460"/>
      <c r="KMU539" s="435"/>
      <c r="KMV539" s="434"/>
      <c r="KMW539" s="437"/>
      <c r="KMX539" s="438"/>
      <c r="KMY539" s="439"/>
      <c r="KMZ539" s="460"/>
      <c r="KNA539" s="435"/>
      <c r="KNB539" s="434"/>
      <c r="KNC539" s="437"/>
      <c r="KND539" s="438"/>
      <c r="KNE539" s="439"/>
      <c r="KNF539" s="460"/>
      <c r="KNG539" s="435"/>
      <c r="KNH539" s="434"/>
      <c r="KNI539" s="437"/>
      <c r="KNJ539" s="438"/>
      <c r="KNK539" s="439"/>
      <c r="KNL539" s="460"/>
      <c r="KNM539" s="435"/>
      <c r="KNN539" s="434"/>
      <c r="KNO539" s="437"/>
      <c r="KNP539" s="438"/>
      <c r="KNQ539" s="439"/>
      <c r="KNR539" s="460"/>
      <c r="KNS539" s="435"/>
      <c r="KNT539" s="434"/>
      <c r="KNU539" s="437"/>
      <c r="KNV539" s="438"/>
      <c r="KNW539" s="439"/>
      <c r="KNX539" s="460"/>
      <c r="KNY539" s="435"/>
      <c r="KNZ539" s="434"/>
      <c r="KOA539" s="437"/>
      <c r="KOB539" s="438"/>
      <c r="KOC539" s="439"/>
      <c r="KOD539" s="460"/>
      <c r="KOE539" s="435"/>
      <c r="KOF539" s="434"/>
      <c r="KOG539" s="437"/>
      <c r="KOH539" s="438"/>
      <c r="KOI539" s="439"/>
      <c r="KOJ539" s="460"/>
      <c r="KOK539" s="435"/>
      <c r="KOL539" s="434"/>
      <c r="KOM539" s="437"/>
      <c r="KON539" s="438"/>
      <c r="KOO539" s="439"/>
      <c r="KOP539" s="460"/>
      <c r="KOQ539" s="435"/>
      <c r="KOR539" s="434"/>
      <c r="KOS539" s="437"/>
      <c r="KOT539" s="438"/>
      <c r="KOU539" s="439"/>
      <c r="KOV539" s="460"/>
      <c r="KOW539" s="435"/>
      <c r="KOX539" s="434"/>
      <c r="KOY539" s="437"/>
      <c r="KOZ539" s="438"/>
      <c r="KPA539" s="439"/>
      <c r="KPB539" s="460"/>
      <c r="KPC539" s="435"/>
      <c r="KPD539" s="434"/>
      <c r="KPE539" s="437"/>
      <c r="KPF539" s="438"/>
      <c r="KPG539" s="439"/>
      <c r="KPH539" s="460"/>
      <c r="KPI539" s="435"/>
      <c r="KPJ539" s="434"/>
      <c r="KPK539" s="437"/>
      <c r="KPL539" s="438"/>
      <c r="KPM539" s="439"/>
      <c r="KPN539" s="460"/>
      <c r="KPO539" s="435"/>
      <c r="KPP539" s="434"/>
      <c r="KPQ539" s="437"/>
      <c r="KPR539" s="438"/>
      <c r="KPS539" s="439"/>
      <c r="KPT539" s="460"/>
      <c r="KPU539" s="435"/>
      <c r="KPV539" s="434"/>
      <c r="KPW539" s="437"/>
      <c r="KPX539" s="438"/>
      <c r="KPY539" s="439"/>
      <c r="KPZ539" s="460"/>
      <c r="KQA539" s="435"/>
      <c r="KQB539" s="434"/>
      <c r="KQC539" s="437"/>
      <c r="KQD539" s="438"/>
      <c r="KQE539" s="439"/>
      <c r="KQF539" s="460"/>
      <c r="KQG539" s="435"/>
      <c r="KQH539" s="434"/>
      <c r="KQI539" s="437"/>
      <c r="KQJ539" s="438"/>
      <c r="KQK539" s="439"/>
      <c r="KQL539" s="460"/>
      <c r="KQM539" s="435"/>
      <c r="KQN539" s="434"/>
      <c r="KQO539" s="437"/>
      <c r="KQP539" s="438"/>
      <c r="KQQ539" s="439"/>
      <c r="KQR539" s="460"/>
      <c r="KQS539" s="435"/>
      <c r="KQT539" s="434"/>
      <c r="KQU539" s="437"/>
      <c r="KQV539" s="438"/>
      <c r="KQW539" s="439"/>
      <c r="KQX539" s="460"/>
      <c r="KQY539" s="435"/>
      <c r="KQZ539" s="434"/>
      <c r="KRA539" s="437"/>
      <c r="KRB539" s="438"/>
      <c r="KRC539" s="439"/>
      <c r="KRD539" s="460"/>
      <c r="KRE539" s="435"/>
      <c r="KRF539" s="434"/>
      <c r="KRG539" s="437"/>
      <c r="KRH539" s="438"/>
      <c r="KRI539" s="439"/>
      <c r="KRJ539" s="460"/>
      <c r="KRK539" s="435"/>
      <c r="KRL539" s="434"/>
      <c r="KRM539" s="437"/>
      <c r="KRN539" s="438"/>
      <c r="KRO539" s="439"/>
      <c r="KRP539" s="460"/>
      <c r="KRQ539" s="435"/>
      <c r="KRR539" s="434"/>
      <c r="KRS539" s="437"/>
      <c r="KRT539" s="438"/>
      <c r="KRU539" s="439"/>
      <c r="KRV539" s="460"/>
      <c r="KRW539" s="435"/>
      <c r="KRX539" s="434"/>
      <c r="KRY539" s="437"/>
      <c r="KRZ539" s="438"/>
      <c r="KSA539" s="439"/>
      <c r="KSB539" s="460"/>
      <c r="KSC539" s="435"/>
      <c r="KSD539" s="434"/>
      <c r="KSE539" s="437"/>
      <c r="KSF539" s="438"/>
      <c r="KSG539" s="439"/>
      <c r="KSH539" s="460"/>
      <c r="KSI539" s="435"/>
      <c r="KSJ539" s="434"/>
      <c r="KSK539" s="437"/>
      <c r="KSL539" s="438"/>
      <c r="KSM539" s="439"/>
      <c r="KSN539" s="460"/>
      <c r="KSO539" s="435"/>
      <c r="KSP539" s="434"/>
      <c r="KSQ539" s="437"/>
      <c r="KSR539" s="438"/>
      <c r="KSS539" s="439"/>
      <c r="KST539" s="460"/>
      <c r="KSU539" s="435"/>
      <c r="KSV539" s="434"/>
      <c r="KSW539" s="437"/>
      <c r="KSX539" s="438"/>
      <c r="KSY539" s="439"/>
      <c r="KSZ539" s="460"/>
      <c r="KTA539" s="435"/>
      <c r="KTB539" s="434"/>
      <c r="KTC539" s="437"/>
      <c r="KTD539" s="438"/>
      <c r="KTE539" s="439"/>
      <c r="KTF539" s="460"/>
      <c r="KTG539" s="435"/>
      <c r="KTH539" s="434"/>
      <c r="KTI539" s="437"/>
      <c r="KTJ539" s="438"/>
      <c r="KTK539" s="439"/>
      <c r="KTL539" s="460"/>
      <c r="KTM539" s="435"/>
      <c r="KTN539" s="434"/>
      <c r="KTO539" s="437"/>
      <c r="KTP539" s="438"/>
      <c r="KTQ539" s="439"/>
      <c r="KTR539" s="460"/>
      <c r="KTS539" s="435"/>
      <c r="KTT539" s="434"/>
      <c r="KTU539" s="437"/>
      <c r="KTV539" s="438"/>
      <c r="KTW539" s="439"/>
      <c r="KTX539" s="460"/>
      <c r="KTY539" s="435"/>
      <c r="KTZ539" s="434"/>
      <c r="KUA539" s="437"/>
      <c r="KUB539" s="438"/>
      <c r="KUC539" s="439"/>
      <c r="KUD539" s="460"/>
      <c r="KUE539" s="435"/>
      <c r="KUF539" s="434"/>
      <c r="KUG539" s="437"/>
      <c r="KUH539" s="438"/>
      <c r="KUI539" s="439"/>
      <c r="KUJ539" s="460"/>
      <c r="KUK539" s="435"/>
      <c r="KUL539" s="434"/>
      <c r="KUM539" s="437"/>
      <c r="KUN539" s="438"/>
      <c r="KUO539" s="439"/>
      <c r="KUP539" s="460"/>
      <c r="KUQ539" s="435"/>
      <c r="KUR539" s="434"/>
      <c r="KUS539" s="437"/>
      <c r="KUT539" s="438"/>
      <c r="KUU539" s="439"/>
      <c r="KUV539" s="460"/>
      <c r="KUW539" s="435"/>
      <c r="KUX539" s="434"/>
      <c r="KUY539" s="437"/>
      <c r="KUZ539" s="438"/>
      <c r="KVA539" s="439"/>
      <c r="KVB539" s="460"/>
      <c r="KVC539" s="435"/>
      <c r="KVD539" s="434"/>
      <c r="KVE539" s="437"/>
      <c r="KVF539" s="438"/>
      <c r="KVG539" s="439"/>
      <c r="KVH539" s="460"/>
      <c r="KVI539" s="435"/>
      <c r="KVJ539" s="434"/>
      <c r="KVK539" s="437"/>
      <c r="KVL539" s="438"/>
      <c r="KVM539" s="439"/>
      <c r="KVN539" s="460"/>
      <c r="KVO539" s="435"/>
      <c r="KVP539" s="434"/>
      <c r="KVQ539" s="437"/>
      <c r="KVR539" s="438"/>
      <c r="KVS539" s="439"/>
      <c r="KVT539" s="460"/>
      <c r="KVU539" s="435"/>
      <c r="KVV539" s="434"/>
      <c r="KVW539" s="437"/>
      <c r="KVX539" s="438"/>
      <c r="KVY539" s="439"/>
      <c r="KVZ539" s="460"/>
      <c r="KWA539" s="435"/>
      <c r="KWB539" s="434"/>
      <c r="KWC539" s="437"/>
      <c r="KWD539" s="438"/>
      <c r="KWE539" s="439"/>
      <c r="KWF539" s="460"/>
      <c r="KWG539" s="435"/>
      <c r="KWH539" s="434"/>
      <c r="KWI539" s="437"/>
      <c r="KWJ539" s="438"/>
      <c r="KWK539" s="439"/>
      <c r="KWL539" s="460"/>
      <c r="KWM539" s="435"/>
      <c r="KWN539" s="434"/>
      <c r="KWO539" s="437"/>
      <c r="KWP539" s="438"/>
      <c r="KWQ539" s="439"/>
      <c r="KWR539" s="460"/>
      <c r="KWS539" s="435"/>
      <c r="KWT539" s="434"/>
      <c r="KWU539" s="437"/>
      <c r="KWV539" s="438"/>
      <c r="KWW539" s="439"/>
      <c r="KWX539" s="460"/>
      <c r="KWY539" s="435"/>
      <c r="KWZ539" s="434"/>
      <c r="KXA539" s="437"/>
      <c r="KXB539" s="438"/>
      <c r="KXC539" s="439"/>
      <c r="KXD539" s="460"/>
      <c r="KXE539" s="435"/>
      <c r="KXF539" s="434"/>
      <c r="KXG539" s="437"/>
      <c r="KXH539" s="438"/>
      <c r="KXI539" s="439"/>
      <c r="KXJ539" s="460"/>
      <c r="KXK539" s="435"/>
      <c r="KXL539" s="434"/>
      <c r="KXM539" s="437"/>
      <c r="KXN539" s="438"/>
      <c r="KXO539" s="439"/>
      <c r="KXP539" s="460"/>
      <c r="KXQ539" s="435"/>
      <c r="KXR539" s="434"/>
      <c r="KXS539" s="437"/>
      <c r="KXT539" s="438"/>
      <c r="KXU539" s="439"/>
      <c r="KXV539" s="460"/>
      <c r="KXW539" s="435"/>
      <c r="KXX539" s="434"/>
      <c r="KXY539" s="437"/>
      <c r="KXZ539" s="438"/>
      <c r="KYA539" s="439"/>
      <c r="KYB539" s="460"/>
      <c r="KYC539" s="435"/>
      <c r="KYD539" s="434"/>
      <c r="KYE539" s="437"/>
      <c r="KYF539" s="438"/>
      <c r="KYG539" s="439"/>
      <c r="KYH539" s="460"/>
      <c r="KYI539" s="435"/>
      <c r="KYJ539" s="434"/>
      <c r="KYK539" s="437"/>
      <c r="KYL539" s="438"/>
      <c r="KYM539" s="439"/>
      <c r="KYN539" s="460"/>
      <c r="KYO539" s="435"/>
      <c r="KYP539" s="434"/>
      <c r="KYQ539" s="437"/>
      <c r="KYR539" s="438"/>
      <c r="KYS539" s="439"/>
      <c r="KYT539" s="460"/>
      <c r="KYU539" s="435"/>
      <c r="KYV539" s="434"/>
      <c r="KYW539" s="437"/>
      <c r="KYX539" s="438"/>
      <c r="KYY539" s="439"/>
      <c r="KYZ539" s="460"/>
      <c r="KZA539" s="435"/>
      <c r="KZB539" s="434"/>
      <c r="KZC539" s="437"/>
      <c r="KZD539" s="438"/>
      <c r="KZE539" s="439"/>
      <c r="KZF539" s="460"/>
      <c r="KZG539" s="435"/>
      <c r="KZH539" s="434"/>
      <c r="KZI539" s="437"/>
      <c r="KZJ539" s="438"/>
      <c r="KZK539" s="439"/>
      <c r="KZL539" s="460"/>
      <c r="KZM539" s="435"/>
      <c r="KZN539" s="434"/>
      <c r="KZO539" s="437"/>
      <c r="KZP539" s="438"/>
      <c r="KZQ539" s="439"/>
      <c r="KZR539" s="460"/>
      <c r="KZS539" s="435"/>
      <c r="KZT539" s="434"/>
      <c r="KZU539" s="437"/>
      <c r="KZV539" s="438"/>
      <c r="KZW539" s="439"/>
      <c r="KZX539" s="460"/>
      <c r="KZY539" s="435"/>
      <c r="KZZ539" s="434"/>
      <c r="LAA539" s="437"/>
      <c r="LAB539" s="438"/>
      <c r="LAC539" s="439"/>
      <c r="LAD539" s="460"/>
      <c r="LAE539" s="435"/>
      <c r="LAF539" s="434"/>
      <c r="LAG539" s="437"/>
      <c r="LAH539" s="438"/>
      <c r="LAI539" s="439"/>
      <c r="LAJ539" s="460"/>
      <c r="LAK539" s="435"/>
      <c r="LAL539" s="434"/>
      <c r="LAM539" s="437"/>
      <c r="LAN539" s="438"/>
      <c r="LAO539" s="439"/>
      <c r="LAP539" s="460"/>
      <c r="LAQ539" s="435"/>
      <c r="LAR539" s="434"/>
      <c r="LAS539" s="437"/>
      <c r="LAT539" s="438"/>
      <c r="LAU539" s="439"/>
      <c r="LAV539" s="460"/>
      <c r="LAW539" s="435"/>
      <c r="LAX539" s="434"/>
      <c r="LAY539" s="437"/>
      <c r="LAZ539" s="438"/>
      <c r="LBA539" s="439"/>
      <c r="LBB539" s="460"/>
      <c r="LBC539" s="435"/>
      <c r="LBD539" s="434"/>
      <c r="LBE539" s="437"/>
      <c r="LBF539" s="438"/>
      <c r="LBG539" s="439"/>
      <c r="LBH539" s="460"/>
      <c r="LBI539" s="435"/>
      <c r="LBJ539" s="434"/>
      <c r="LBK539" s="437"/>
      <c r="LBL539" s="438"/>
      <c r="LBM539" s="439"/>
      <c r="LBN539" s="460"/>
      <c r="LBO539" s="435"/>
      <c r="LBP539" s="434"/>
      <c r="LBQ539" s="437"/>
      <c r="LBR539" s="438"/>
      <c r="LBS539" s="439"/>
      <c r="LBT539" s="460"/>
      <c r="LBU539" s="435"/>
      <c r="LBV539" s="434"/>
      <c r="LBW539" s="437"/>
      <c r="LBX539" s="438"/>
      <c r="LBY539" s="439"/>
      <c r="LBZ539" s="460"/>
      <c r="LCA539" s="435"/>
      <c r="LCB539" s="434"/>
      <c r="LCC539" s="437"/>
      <c r="LCD539" s="438"/>
      <c r="LCE539" s="439"/>
      <c r="LCF539" s="460"/>
      <c r="LCG539" s="435"/>
      <c r="LCH539" s="434"/>
      <c r="LCI539" s="437"/>
      <c r="LCJ539" s="438"/>
      <c r="LCK539" s="439"/>
      <c r="LCL539" s="460"/>
      <c r="LCM539" s="435"/>
      <c r="LCN539" s="434"/>
      <c r="LCO539" s="437"/>
      <c r="LCP539" s="438"/>
      <c r="LCQ539" s="439"/>
      <c r="LCR539" s="460"/>
      <c r="LCS539" s="435"/>
      <c r="LCT539" s="434"/>
      <c r="LCU539" s="437"/>
      <c r="LCV539" s="438"/>
      <c r="LCW539" s="439"/>
      <c r="LCX539" s="460"/>
      <c r="LCY539" s="435"/>
      <c r="LCZ539" s="434"/>
      <c r="LDA539" s="437"/>
      <c r="LDB539" s="438"/>
      <c r="LDC539" s="439"/>
      <c r="LDD539" s="460"/>
      <c r="LDE539" s="435"/>
      <c r="LDF539" s="434"/>
      <c r="LDG539" s="437"/>
      <c r="LDH539" s="438"/>
      <c r="LDI539" s="439"/>
      <c r="LDJ539" s="460"/>
      <c r="LDK539" s="435"/>
      <c r="LDL539" s="434"/>
      <c r="LDM539" s="437"/>
      <c r="LDN539" s="438"/>
      <c r="LDO539" s="439"/>
      <c r="LDP539" s="460"/>
      <c r="LDQ539" s="435"/>
      <c r="LDR539" s="434"/>
      <c r="LDS539" s="437"/>
      <c r="LDT539" s="438"/>
      <c r="LDU539" s="439"/>
      <c r="LDV539" s="460"/>
      <c r="LDW539" s="435"/>
      <c r="LDX539" s="434"/>
      <c r="LDY539" s="437"/>
      <c r="LDZ539" s="438"/>
      <c r="LEA539" s="439"/>
      <c r="LEB539" s="460"/>
      <c r="LEC539" s="435"/>
      <c r="LED539" s="434"/>
      <c r="LEE539" s="437"/>
      <c r="LEF539" s="438"/>
      <c r="LEG539" s="439"/>
      <c r="LEH539" s="460"/>
      <c r="LEI539" s="435"/>
      <c r="LEJ539" s="434"/>
      <c r="LEK539" s="437"/>
      <c r="LEL539" s="438"/>
      <c r="LEM539" s="439"/>
      <c r="LEN539" s="460"/>
      <c r="LEO539" s="435"/>
      <c r="LEP539" s="434"/>
      <c r="LEQ539" s="437"/>
      <c r="LER539" s="438"/>
      <c r="LES539" s="439"/>
      <c r="LET539" s="460"/>
      <c r="LEU539" s="435"/>
      <c r="LEV539" s="434"/>
      <c r="LEW539" s="437"/>
      <c r="LEX539" s="438"/>
      <c r="LEY539" s="439"/>
      <c r="LEZ539" s="460"/>
      <c r="LFA539" s="435"/>
      <c r="LFB539" s="434"/>
      <c r="LFC539" s="437"/>
      <c r="LFD539" s="438"/>
      <c r="LFE539" s="439"/>
      <c r="LFF539" s="460"/>
      <c r="LFG539" s="435"/>
      <c r="LFH539" s="434"/>
      <c r="LFI539" s="437"/>
      <c r="LFJ539" s="438"/>
      <c r="LFK539" s="439"/>
      <c r="LFL539" s="460"/>
      <c r="LFM539" s="435"/>
      <c r="LFN539" s="434"/>
      <c r="LFO539" s="437"/>
      <c r="LFP539" s="438"/>
      <c r="LFQ539" s="439"/>
      <c r="LFR539" s="460"/>
      <c r="LFS539" s="435"/>
      <c r="LFT539" s="434"/>
      <c r="LFU539" s="437"/>
      <c r="LFV539" s="438"/>
      <c r="LFW539" s="439"/>
      <c r="LFX539" s="460"/>
      <c r="LFY539" s="435"/>
      <c r="LFZ539" s="434"/>
      <c r="LGA539" s="437"/>
      <c r="LGB539" s="438"/>
      <c r="LGC539" s="439"/>
      <c r="LGD539" s="460"/>
      <c r="LGE539" s="435"/>
      <c r="LGF539" s="434"/>
      <c r="LGG539" s="437"/>
      <c r="LGH539" s="438"/>
      <c r="LGI539" s="439"/>
      <c r="LGJ539" s="460"/>
      <c r="LGK539" s="435"/>
      <c r="LGL539" s="434"/>
      <c r="LGM539" s="437"/>
      <c r="LGN539" s="438"/>
      <c r="LGO539" s="439"/>
      <c r="LGP539" s="460"/>
      <c r="LGQ539" s="435"/>
      <c r="LGR539" s="434"/>
      <c r="LGS539" s="437"/>
      <c r="LGT539" s="438"/>
      <c r="LGU539" s="439"/>
      <c r="LGV539" s="460"/>
      <c r="LGW539" s="435"/>
      <c r="LGX539" s="434"/>
      <c r="LGY539" s="437"/>
      <c r="LGZ539" s="438"/>
      <c r="LHA539" s="439"/>
      <c r="LHB539" s="460"/>
      <c r="LHC539" s="435"/>
      <c r="LHD539" s="434"/>
      <c r="LHE539" s="437"/>
      <c r="LHF539" s="438"/>
      <c r="LHG539" s="439"/>
      <c r="LHH539" s="460"/>
      <c r="LHI539" s="435"/>
      <c r="LHJ539" s="434"/>
      <c r="LHK539" s="437"/>
      <c r="LHL539" s="438"/>
      <c r="LHM539" s="439"/>
      <c r="LHN539" s="460"/>
      <c r="LHO539" s="435"/>
      <c r="LHP539" s="434"/>
      <c r="LHQ539" s="437"/>
      <c r="LHR539" s="438"/>
      <c r="LHS539" s="439"/>
      <c r="LHT539" s="460"/>
      <c r="LHU539" s="435"/>
      <c r="LHV539" s="434"/>
      <c r="LHW539" s="437"/>
      <c r="LHX539" s="438"/>
      <c r="LHY539" s="439"/>
      <c r="LHZ539" s="460"/>
      <c r="LIA539" s="435"/>
      <c r="LIB539" s="434"/>
      <c r="LIC539" s="437"/>
      <c r="LID539" s="438"/>
      <c r="LIE539" s="439"/>
      <c r="LIF539" s="460"/>
      <c r="LIG539" s="435"/>
      <c r="LIH539" s="434"/>
      <c r="LII539" s="437"/>
      <c r="LIJ539" s="438"/>
      <c r="LIK539" s="439"/>
      <c r="LIL539" s="460"/>
      <c r="LIM539" s="435"/>
      <c r="LIN539" s="434"/>
      <c r="LIO539" s="437"/>
      <c r="LIP539" s="438"/>
      <c r="LIQ539" s="439"/>
      <c r="LIR539" s="460"/>
      <c r="LIS539" s="435"/>
      <c r="LIT539" s="434"/>
      <c r="LIU539" s="437"/>
      <c r="LIV539" s="438"/>
      <c r="LIW539" s="439"/>
      <c r="LIX539" s="460"/>
      <c r="LIY539" s="435"/>
      <c r="LIZ539" s="434"/>
      <c r="LJA539" s="437"/>
      <c r="LJB539" s="438"/>
      <c r="LJC539" s="439"/>
      <c r="LJD539" s="460"/>
      <c r="LJE539" s="435"/>
      <c r="LJF539" s="434"/>
      <c r="LJG539" s="437"/>
      <c r="LJH539" s="438"/>
      <c r="LJI539" s="439"/>
      <c r="LJJ539" s="460"/>
      <c r="LJK539" s="435"/>
      <c r="LJL539" s="434"/>
      <c r="LJM539" s="437"/>
      <c r="LJN539" s="438"/>
      <c r="LJO539" s="439"/>
      <c r="LJP539" s="460"/>
      <c r="LJQ539" s="435"/>
      <c r="LJR539" s="434"/>
      <c r="LJS539" s="437"/>
      <c r="LJT539" s="438"/>
      <c r="LJU539" s="439"/>
      <c r="LJV539" s="460"/>
      <c r="LJW539" s="435"/>
      <c r="LJX539" s="434"/>
      <c r="LJY539" s="437"/>
      <c r="LJZ539" s="438"/>
      <c r="LKA539" s="439"/>
      <c r="LKB539" s="460"/>
      <c r="LKC539" s="435"/>
      <c r="LKD539" s="434"/>
      <c r="LKE539" s="437"/>
      <c r="LKF539" s="438"/>
      <c r="LKG539" s="439"/>
      <c r="LKH539" s="460"/>
      <c r="LKI539" s="435"/>
      <c r="LKJ539" s="434"/>
      <c r="LKK539" s="437"/>
      <c r="LKL539" s="438"/>
      <c r="LKM539" s="439"/>
      <c r="LKN539" s="460"/>
      <c r="LKO539" s="435"/>
      <c r="LKP539" s="434"/>
      <c r="LKQ539" s="437"/>
      <c r="LKR539" s="438"/>
      <c r="LKS539" s="439"/>
      <c r="LKT539" s="460"/>
      <c r="LKU539" s="435"/>
      <c r="LKV539" s="434"/>
      <c r="LKW539" s="437"/>
      <c r="LKX539" s="438"/>
      <c r="LKY539" s="439"/>
      <c r="LKZ539" s="460"/>
      <c r="LLA539" s="435"/>
      <c r="LLB539" s="434"/>
      <c r="LLC539" s="437"/>
      <c r="LLD539" s="438"/>
      <c r="LLE539" s="439"/>
      <c r="LLF539" s="460"/>
      <c r="LLG539" s="435"/>
      <c r="LLH539" s="434"/>
      <c r="LLI539" s="437"/>
      <c r="LLJ539" s="438"/>
      <c r="LLK539" s="439"/>
      <c r="LLL539" s="460"/>
      <c r="LLM539" s="435"/>
      <c r="LLN539" s="434"/>
      <c r="LLO539" s="437"/>
      <c r="LLP539" s="438"/>
      <c r="LLQ539" s="439"/>
      <c r="LLR539" s="460"/>
      <c r="LLS539" s="435"/>
      <c r="LLT539" s="434"/>
      <c r="LLU539" s="437"/>
      <c r="LLV539" s="438"/>
      <c r="LLW539" s="439"/>
      <c r="LLX539" s="460"/>
      <c r="LLY539" s="435"/>
      <c r="LLZ539" s="434"/>
      <c r="LMA539" s="437"/>
      <c r="LMB539" s="438"/>
      <c r="LMC539" s="439"/>
      <c r="LMD539" s="460"/>
      <c r="LME539" s="435"/>
      <c r="LMF539" s="434"/>
      <c r="LMG539" s="437"/>
      <c r="LMH539" s="438"/>
      <c r="LMI539" s="439"/>
      <c r="LMJ539" s="460"/>
      <c r="LMK539" s="435"/>
      <c r="LML539" s="434"/>
      <c r="LMM539" s="437"/>
      <c r="LMN539" s="438"/>
      <c r="LMO539" s="439"/>
      <c r="LMP539" s="460"/>
      <c r="LMQ539" s="435"/>
      <c r="LMR539" s="434"/>
      <c r="LMS539" s="437"/>
      <c r="LMT539" s="438"/>
      <c r="LMU539" s="439"/>
      <c r="LMV539" s="460"/>
      <c r="LMW539" s="435"/>
      <c r="LMX539" s="434"/>
      <c r="LMY539" s="437"/>
      <c r="LMZ539" s="438"/>
      <c r="LNA539" s="439"/>
      <c r="LNB539" s="460"/>
      <c r="LNC539" s="435"/>
      <c r="LND539" s="434"/>
      <c r="LNE539" s="437"/>
      <c r="LNF539" s="438"/>
      <c r="LNG539" s="439"/>
      <c r="LNH539" s="460"/>
      <c r="LNI539" s="435"/>
      <c r="LNJ539" s="434"/>
      <c r="LNK539" s="437"/>
      <c r="LNL539" s="438"/>
      <c r="LNM539" s="439"/>
      <c r="LNN539" s="460"/>
      <c r="LNO539" s="435"/>
      <c r="LNP539" s="434"/>
      <c r="LNQ539" s="437"/>
      <c r="LNR539" s="438"/>
      <c r="LNS539" s="439"/>
      <c r="LNT539" s="460"/>
      <c r="LNU539" s="435"/>
      <c r="LNV539" s="434"/>
      <c r="LNW539" s="437"/>
      <c r="LNX539" s="438"/>
      <c r="LNY539" s="439"/>
      <c r="LNZ539" s="460"/>
      <c r="LOA539" s="435"/>
      <c r="LOB539" s="434"/>
      <c r="LOC539" s="437"/>
      <c r="LOD539" s="438"/>
      <c r="LOE539" s="439"/>
      <c r="LOF539" s="460"/>
      <c r="LOG539" s="435"/>
      <c r="LOH539" s="434"/>
      <c r="LOI539" s="437"/>
      <c r="LOJ539" s="438"/>
      <c r="LOK539" s="439"/>
      <c r="LOL539" s="460"/>
      <c r="LOM539" s="435"/>
      <c r="LON539" s="434"/>
      <c r="LOO539" s="437"/>
      <c r="LOP539" s="438"/>
      <c r="LOQ539" s="439"/>
      <c r="LOR539" s="460"/>
      <c r="LOS539" s="435"/>
      <c r="LOT539" s="434"/>
      <c r="LOU539" s="437"/>
      <c r="LOV539" s="438"/>
      <c r="LOW539" s="439"/>
      <c r="LOX539" s="460"/>
      <c r="LOY539" s="435"/>
      <c r="LOZ539" s="434"/>
      <c r="LPA539" s="437"/>
      <c r="LPB539" s="438"/>
      <c r="LPC539" s="439"/>
      <c r="LPD539" s="460"/>
      <c r="LPE539" s="435"/>
      <c r="LPF539" s="434"/>
      <c r="LPG539" s="437"/>
      <c r="LPH539" s="438"/>
      <c r="LPI539" s="439"/>
      <c r="LPJ539" s="460"/>
      <c r="LPK539" s="435"/>
      <c r="LPL539" s="434"/>
      <c r="LPM539" s="437"/>
      <c r="LPN539" s="438"/>
      <c r="LPO539" s="439"/>
      <c r="LPP539" s="460"/>
      <c r="LPQ539" s="435"/>
      <c r="LPR539" s="434"/>
      <c r="LPS539" s="437"/>
      <c r="LPT539" s="438"/>
      <c r="LPU539" s="439"/>
      <c r="LPV539" s="460"/>
      <c r="LPW539" s="435"/>
      <c r="LPX539" s="434"/>
      <c r="LPY539" s="437"/>
      <c r="LPZ539" s="438"/>
      <c r="LQA539" s="439"/>
      <c r="LQB539" s="460"/>
      <c r="LQC539" s="435"/>
      <c r="LQD539" s="434"/>
      <c r="LQE539" s="437"/>
      <c r="LQF539" s="438"/>
      <c r="LQG539" s="439"/>
      <c r="LQH539" s="460"/>
      <c r="LQI539" s="435"/>
      <c r="LQJ539" s="434"/>
      <c r="LQK539" s="437"/>
      <c r="LQL539" s="438"/>
      <c r="LQM539" s="439"/>
      <c r="LQN539" s="460"/>
      <c r="LQO539" s="435"/>
      <c r="LQP539" s="434"/>
      <c r="LQQ539" s="437"/>
      <c r="LQR539" s="438"/>
      <c r="LQS539" s="439"/>
      <c r="LQT539" s="460"/>
      <c r="LQU539" s="435"/>
      <c r="LQV539" s="434"/>
      <c r="LQW539" s="437"/>
      <c r="LQX539" s="438"/>
      <c r="LQY539" s="439"/>
      <c r="LQZ539" s="460"/>
      <c r="LRA539" s="435"/>
      <c r="LRB539" s="434"/>
      <c r="LRC539" s="437"/>
      <c r="LRD539" s="438"/>
      <c r="LRE539" s="439"/>
      <c r="LRF539" s="460"/>
      <c r="LRG539" s="435"/>
      <c r="LRH539" s="434"/>
      <c r="LRI539" s="437"/>
      <c r="LRJ539" s="438"/>
      <c r="LRK539" s="439"/>
      <c r="LRL539" s="460"/>
      <c r="LRM539" s="435"/>
      <c r="LRN539" s="434"/>
      <c r="LRO539" s="437"/>
      <c r="LRP539" s="438"/>
      <c r="LRQ539" s="439"/>
      <c r="LRR539" s="460"/>
      <c r="LRS539" s="435"/>
      <c r="LRT539" s="434"/>
      <c r="LRU539" s="437"/>
      <c r="LRV539" s="438"/>
      <c r="LRW539" s="439"/>
      <c r="LRX539" s="460"/>
      <c r="LRY539" s="435"/>
      <c r="LRZ539" s="434"/>
      <c r="LSA539" s="437"/>
      <c r="LSB539" s="438"/>
      <c r="LSC539" s="439"/>
      <c r="LSD539" s="460"/>
      <c r="LSE539" s="435"/>
      <c r="LSF539" s="434"/>
      <c r="LSG539" s="437"/>
      <c r="LSH539" s="438"/>
      <c r="LSI539" s="439"/>
      <c r="LSJ539" s="460"/>
      <c r="LSK539" s="435"/>
      <c r="LSL539" s="434"/>
      <c r="LSM539" s="437"/>
      <c r="LSN539" s="438"/>
      <c r="LSO539" s="439"/>
      <c r="LSP539" s="460"/>
      <c r="LSQ539" s="435"/>
      <c r="LSR539" s="434"/>
      <c r="LSS539" s="437"/>
      <c r="LST539" s="438"/>
      <c r="LSU539" s="439"/>
      <c r="LSV539" s="460"/>
      <c r="LSW539" s="435"/>
      <c r="LSX539" s="434"/>
      <c r="LSY539" s="437"/>
      <c r="LSZ539" s="438"/>
      <c r="LTA539" s="439"/>
      <c r="LTB539" s="460"/>
      <c r="LTC539" s="435"/>
      <c r="LTD539" s="434"/>
      <c r="LTE539" s="437"/>
      <c r="LTF539" s="438"/>
      <c r="LTG539" s="439"/>
      <c r="LTH539" s="460"/>
      <c r="LTI539" s="435"/>
      <c r="LTJ539" s="434"/>
      <c r="LTK539" s="437"/>
      <c r="LTL539" s="438"/>
      <c r="LTM539" s="439"/>
      <c r="LTN539" s="460"/>
      <c r="LTO539" s="435"/>
      <c r="LTP539" s="434"/>
      <c r="LTQ539" s="437"/>
      <c r="LTR539" s="438"/>
      <c r="LTS539" s="439"/>
      <c r="LTT539" s="460"/>
      <c r="LTU539" s="435"/>
      <c r="LTV539" s="434"/>
      <c r="LTW539" s="437"/>
      <c r="LTX539" s="438"/>
      <c r="LTY539" s="439"/>
      <c r="LTZ539" s="460"/>
      <c r="LUA539" s="435"/>
      <c r="LUB539" s="434"/>
      <c r="LUC539" s="437"/>
      <c r="LUD539" s="438"/>
      <c r="LUE539" s="439"/>
      <c r="LUF539" s="460"/>
      <c r="LUG539" s="435"/>
      <c r="LUH539" s="434"/>
      <c r="LUI539" s="437"/>
      <c r="LUJ539" s="438"/>
      <c r="LUK539" s="439"/>
      <c r="LUL539" s="460"/>
      <c r="LUM539" s="435"/>
      <c r="LUN539" s="434"/>
      <c r="LUO539" s="437"/>
      <c r="LUP539" s="438"/>
      <c r="LUQ539" s="439"/>
      <c r="LUR539" s="460"/>
      <c r="LUS539" s="435"/>
      <c r="LUT539" s="434"/>
      <c r="LUU539" s="437"/>
      <c r="LUV539" s="438"/>
      <c r="LUW539" s="439"/>
      <c r="LUX539" s="460"/>
      <c r="LUY539" s="435"/>
      <c r="LUZ539" s="434"/>
      <c r="LVA539" s="437"/>
      <c r="LVB539" s="438"/>
      <c r="LVC539" s="439"/>
      <c r="LVD539" s="460"/>
      <c r="LVE539" s="435"/>
      <c r="LVF539" s="434"/>
      <c r="LVG539" s="437"/>
      <c r="LVH539" s="438"/>
      <c r="LVI539" s="439"/>
      <c r="LVJ539" s="460"/>
      <c r="LVK539" s="435"/>
      <c r="LVL539" s="434"/>
      <c r="LVM539" s="437"/>
      <c r="LVN539" s="438"/>
      <c r="LVO539" s="439"/>
      <c r="LVP539" s="460"/>
      <c r="LVQ539" s="435"/>
      <c r="LVR539" s="434"/>
      <c r="LVS539" s="437"/>
      <c r="LVT539" s="438"/>
      <c r="LVU539" s="439"/>
      <c r="LVV539" s="460"/>
      <c r="LVW539" s="435"/>
      <c r="LVX539" s="434"/>
      <c r="LVY539" s="437"/>
      <c r="LVZ539" s="438"/>
      <c r="LWA539" s="439"/>
      <c r="LWB539" s="460"/>
      <c r="LWC539" s="435"/>
      <c r="LWD539" s="434"/>
      <c r="LWE539" s="437"/>
      <c r="LWF539" s="438"/>
      <c r="LWG539" s="439"/>
      <c r="LWH539" s="460"/>
      <c r="LWI539" s="435"/>
      <c r="LWJ539" s="434"/>
      <c r="LWK539" s="437"/>
      <c r="LWL539" s="438"/>
      <c r="LWM539" s="439"/>
      <c r="LWN539" s="460"/>
      <c r="LWO539" s="435"/>
      <c r="LWP539" s="434"/>
      <c r="LWQ539" s="437"/>
      <c r="LWR539" s="438"/>
      <c r="LWS539" s="439"/>
      <c r="LWT539" s="460"/>
      <c r="LWU539" s="435"/>
      <c r="LWV539" s="434"/>
      <c r="LWW539" s="437"/>
      <c r="LWX539" s="438"/>
      <c r="LWY539" s="439"/>
      <c r="LWZ539" s="460"/>
      <c r="LXA539" s="435"/>
      <c r="LXB539" s="434"/>
      <c r="LXC539" s="437"/>
      <c r="LXD539" s="438"/>
      <c r="LXE539" s="439"/>
      <c r="LXF539" s="460"/>
      <c r="LXG539" s="435"/>
      <c r="LXH539" s="434"/>
      <c r="LXI539" s="437"/>
      <c r="LXJ539" s="438"/>
      <c r="LXK539" s="439"/>
      <c r="LXL539" s="460"/>
      <c r="LXM539" s="435"/>
      <c r="LXN539" s="434"/>
      <c r="LXO539" s="437"/>
      <c r="LXP539" s="438"/>
      <c r="LXQ539" s="439"/>
      <c r="LXR539" s="460"/>
      <c r="LXS539" s="435"/>
      <c r="LXT539" s="434"/>
      <c r="LXU539" s="437"/>
      <c r="LXV539" s="438"/>
      <c r="LXW539" s="439"/>
      <c r="LXX539" s="460"/>
      <c r="LXY539" s="435"/>
      <c r="LXZ539" s="434"/>
      <c r="LYA539" s="437"/>
      <c r="LYB539" s="438"/>
      <c r="LYC539" s="439"/>
      <c r="LYD539" s="460"/>
      <c r="LYE539" s="435"/>
      <c r="LYF539" s="434"/>
      <c r="LYG539" s="437"/>
      <c r="LYH539" s="438"/>
      <c r="LYI539" s="439"/>
      <c r="LYJ539" s="460"/>
      <c r="LYK539" s="435"/>
      <c r="LYL539" s="434"/>
      <c r="LYM539" s="437"/>
      <c r="LYN539" s="438"/>
      <c r="LYO539" s="439"/>
      <c r="LYP539" s="460"/>
      <c r="LYQ539" s="435"/>
      <c r="LYR539" s="434"/>
      <c r="LYS539" s="437"/>
      <c r="LYT539" s="438"/>
      <c r="LYU539" s="439"/>
      <c r="LYV539" s="460"/>
      <c r="LYW539" s="435"/>
      <c r="LYX539" s="434"/>
      <c r="LYY539" s="437"/>
      <c r="LYZ539" s="438"/>
      <c r="LZA539" s="439"/>
      <c r="LZB539" s="460"/>
      <c r="LZC539" s="435"/>
      <c r="LZD539" s="434"/>
      <c r="LZE539" s="437"/>
      <c r="LZF539" s="438"/>
      <c r="LZG539" s="439"/>
      <c r="LZH539" s="460"/>
      <c r="LZI539" s="435"/>
      <c r="LZJ539" s="434"/>
      <c r="LZK539" s="437"/>
      <c r="LZL539" s="438"/>
      <c r="LZM539" s="439"/>
      <c r="LZN539" s="460"/>
      <c r="LZO539" s="435"/>
      <c r="LZP539" s="434"/>
      <c r="LZQ539" s="437"/>
      <c r="LZR539" s="438"/>
      <c r="LZS539" s="439"/>
      <c r="LZT539" s="460"/>
      <c r="LZU539" s="435"/>
      <c r="LZV539" s="434"/>
      <c r="LZW539" s="437"/>
      <c r="LZX539" s="438"/>
      <c r="LZY539" s="439"/>
      <c r="LZZ539" s="460"/>
      <c r="MAA539" s="435"/>
      <c r="MAB539" s="434"/>
      <c r="MAC539" s="437"/>
      <c r="MAD539" s="438"/>
      <c r="MAE539" s="439"/>
      <c r="MAF539" s="460"/>
      <c r="MAG539" s="435"/>
      <c r="MAH539" s="434"/>
      <c r="MAI539" s="437"/>
      <c r="MAJ539" s="438"/>
      <c r="MAK539" s="439"/>
      <c r="MAL539" s="460"/>
      <c r="MAM539" s="435"/>
      <c r="MAN539" s="434"/>
      <c r="MAO539" s="437"/>
      <c r="MAP539" s="438"/>
      <c r="MAQ539" s="439"/>
      <c r="MAR539" s="460"/>
      <c r="MAS539" s="435"/>
      <c r="MAT539" s="434"/>
      <c r="MAU539" s="437"/>
      <c r="MAV539" s="438"/>
      <c r="MAW539" s="439"/>
      <c r="MAX539" s="460"/>
      <c r="MAY539" s="435"/>
      <c r="MAZ539" s="434"/>
      <c r="MBA539" s="437"/>
      <c r="MBB539" s="438"/>
      <c r="MBC539" s="439"/>
      <c r="MBD539" s="460"/>
      <c r="MBE539" s="435"/>
      <c r="MBF539" s="434"/>
      <c r="MBG539" s="437"/>
      <c r="MBH539" s="438"/>
      <c r="MBI539" s="439"/>
      <c r="MBJ539" s="460"/>
      <c r="MBK539" s="435"/>
      <c r="MBL539" s="434"/>
      <c r="MBM539" s="437"/>
      <c r="MBN539" s="438"/>
      <c r="MBO539" s="439"/>
      <c r="MBP539" s="460"/>
      <c r="MBQ539" s="435"/>
      <c r="MBR539" s="434"/>
      <c r="MBS539" s="437"/>
      <c r="MBT539" s="438"/>
      <c r="MBU539" s="439"/>
      <c r="MBV539" s="460"/>
      <c r="MBW539" s="435"/>
      <c r="MBX539" s="434"/>
      <c r="MBY539" s="437"/>
      <c r="MBZ539" s="438"/>
      <c r="MCA539" s="439"/>
      <c r="MCB539" s="460"/>
      <c r="MCC539" s="435"/>
      <c r="MCD539" s="434"/>
      <c r="MCE539" s="437"/>
      <c r="MCF539" s="438"/>
      <c r="MCG539" s="439"/>
      <c r="MCH539" s="460"/>
      <c r="MCI539" s="435"/>
      <c r="MCJ539" s="434"/>
      <c r="MCK539" s="437"/>
      <c r="MCL539" s="438"/>
      <c r="MCM539" s="439"/>
      <c r="MCN539" s="460"/>
      <c r="MCO539" s="435"/>
      <c r="MCP539" s="434"/>
      <c r="MCQ539" s="437"/>
      <c r="MCR539" s="438"/>
      <c r="MCS539" s="439"/>
      <c r="MCT539" s="460"/>
      <c r="MCU539" s="435"/>
      <c r="MCV539" s="434"/>
      <c r="MCW539" s="437"/>
      <c r="MCX539" s="438"/>
      <c r="MCY539" s="439"/>
      <c r="MCZ539" s="460"/>
      <c r="MDA539" s="435"/>
      <c r="MDB539" s="434"/>
      <c r="MDC539" s="437"/>
      <c r="MDD539" s="438"/>
      <c r="MDE539" s="439"/>
      <c r="MDF539" s="460"/>
      <c r="MDG539" s="435"/>
      <c r="MDH539" s="434"/>
      <c r="MDI539" s="437"/>
      <c r="MDJ539" s="438"/>
      <c r="MDK539" s="439"/>
      <c r="MDL539" s="460"/>
      <c r="MDM539" s="435"/>
      <c r="MDN539" s="434"/>
      <c r="MDO539" s="437"/>
      <c r="MDP539" s="438"/>
      <c r="MDQ539" s="439"/>
      <c r="MDR539" s="460"/>
      <c r="MDS539" s="435"/>
      <c r="MDT539" s="434"/>
      <c r="MDU539" s="437"/>
      <c r="MDV539" s="438"/>
      <c r="MDW539" s="439"/>
      <c r="MDX539" s="460"/>
      <c r="MDY539" s="435"/>
      <c r="MDZ539" s="434"/>
      <c r="MEA539" s="437"/>
      <c r="MEB539" s="438"/>
      <c r="MEC539" s="439"/>
      <c r="MED539" s="460"/>
      <c r="MEE539" s="435"/>
      <c r="MEF539" s="434"/>
      <c r="MEG539" s="437"/>
      <c r="MEH539" s="438"/>
      <c r="MEI539" s="439"/>
      <c r="MEJ539" s="460"/>
      <c r="MEK539" s="435"/>
      <c r="MEL539" s="434"/>
      <c r="MEM539" s="437"/>
      <c r="MEN539" s="438"/>
      <c r="MEO539" s="439"/>
      <c r="MEP539" s="460"/>
      <c r="MEQ539" s="435"/>
      <c r="MER539" s="434"/>
      <c r="MES539" s="437"/>
      <c r="MET539" s="438"/>
      <c r="MEU539" s="439"/>
      <c r="MEV539" s="460"/>
      <c r="MEW539" s="435"/>
      <c r="MEX539" s="434"/>
      <c r="MEY539" s="437"/>
      <c r="MEZ539" s="438"/>
      <c r="MFA539" s="439"/>
      <c r="MFB539" s="460"/>
      <c r="MFC539" s="435"/>
      <c r="MFD539" s="434"/>
      <c r="MFE539" s="437"/>
      <c r="MFF539" s="438"/>
      <c r="MFG539" s="439"/>
      <c r="MFH539" s="460"/>
      <c r="MFI539" s="435"/>
      <c r="MFJ539" s="434"/>
      <c r="MFK539" s="437"/>
      <c r="MFL539" s="438"/>
      <c r="MFM539" s="439"/>
      <c r="MFN539" s="460"/>
      <c r="MFO539" s="435"/>
      <c r="MFP539" s="434"/>
      <c r="MFQ539" s="437"/>
      <c r="MFR539" s="438"/>
      <c r="MFS539" s="439"/>
      <c r="MFT539" s="460"/>
      <c r="MFU539" s="435"/>
      <c r="MFV539" s="434"/>
      <c r="MFW539" s="437"/>
      <c r="MFX539" s="438"/>
      <c r="MFY539" s="439"/>
      <c r="MFZ539" s="460"/>
      <c r="MGA539" s="435"/>
      <c r="MGB539" s="434"/>
      <c r="MGC539" s="437"/>
      <c r="MGD539" s="438"/>
      <c r="MGE539" s="439"/>
      <c r="MGF539" s="460"/>
      <c r="MGG539" s="435"/>
      <c r="MGH539" s="434"/>
      <c r="MGI539" s="437"/>
      <c r="MGJ539" s="438"/>
      <c r="MGK539" s="439"/>
      <c r="MGL539" s="460"/>
      <c r="MGM539" s="435"/>
      <c r="MGN539" s="434"/>
      <c r="MGO539" s="437"/>
      <c r="MGP539" s="438"/>
      <c r="MGQ539" s="439"/>
      <c r="MGR539" s="460"/>
      <c r="MGS539" s="435"/>
      <c r="MGT539" s="434"/>
      <c r="MGU539" s="437"/>
      <c r="MGV539" s="438"/>
      <c r="MGW539" s="439"/>
      <c r="MGX539" s="460"/>
      <c r="MGY539" s="435"/>
      <c r="MGZ539" s="434"/>
      <c r="MHA539" s="437"/>
      <c r="MHB539" s="438"/>
      <c r="MHC539" s="439"/>
      <c r="MHD539" s="460"/>
      <c r="MHE539" s="435"/>
      <c r="MHF539" s="434"/>
      <c r="MHG539" s="437"/>
      <c r="MHH539" s="438"/>
      <c r="MHI539" s="439"/>
      <c r="MHJ539" s="460"/>
      <c r="MHK539" s="435"/>
      <c r="MHL539" s="434"/>
      <c r="MHM539" s="437"/>
      <c r="MHN539" s="438"/>
      <c r="MHO539" s="439"/>
      <c r="MHP539" s="460"/>
      <c r="MHQ539" s="435"/>
      <c r="MHR539" s="434"/>
      <c r="MHS539" s="437"/>
      <c r="MHT539" s="438"/>
      <c r="MHU539" s="439"/>
      <c r="MHV539" s="460"/>
      <c r="MHW539" s="435"/>
      <c r="MHX539" s="434"/>
      <c r="MHY539" s="437"/>
      <c r="MHZ539" s="438"/>
      <c r="MIA539" s="439"/>
      <c r="MIB539" s="460"/>
      <c r="MIC539" s="435"/>
      <c r="MID539" s="434"/>
      <c r="MIE539" s="437"/>
      <c r="MIF539" s="438"/>
      <c r="MIG539" s="439"/>
      <c r="MIH539" s="460"/>
      <c r="MII539" s="435"/>
      <c r="MIJ539" s="434"/>
      <c r="MIK539" s="437"/>
      <c r="MIL539" s="438"/>
      <c r="MIM539" s="439"/>
      <c r="MIN539" s="460"/>
      <c r="MIO539" s="435"/>
      <c r="MIP539" s="434"/>
      <c r="MIQ539" s="437"/>
      <c r="MIR539" s="438"/>
      <c r="MIS539" s="439"/>
      <c r="MIT539" s="460"/>
      <c r="MIU539" s="435"/>
      <c r="MIV539" s="434"/>
      <c r="MIW539" s="437"/>
      <c r="MIX539" s="438"/>
      <c r="MIY539" s="439"/>
      <c r="MIZ539" s="460"/>
      <c r="MJA539" s="435"/>
      <c r="MJB539" s="434"/>
      <c r="MJC539" s="437"/>
      <c r="MJD539" s="438"/>
      <c r="MJE539" s="439"/>
      <c r="MJF539" s="460"/>
      <c r="MJG539" s="435"/>
      <c r="MJH539" s="434"/>
      <c r="MJI539" s="437"/>
      <c r="MJJ539" s="438"/>
      <c r="MJK539" s="439"/>
      <c r="MJL539" s="460"/>
      <c r="MJM539" s="435"/>
      <c r="MJN539" s="434"/>
      <c r="MJO539" s="437"/>
      <c r="MJP539" s="438"/>
      <c r="MJQ539" s="439"/>
      <c r="MJR539" s="460"/>
      <c r="MJS539" s="435"/>
      <c r="MJT539" s="434"/>
      <c r="MJU539" s="437"/>
      <c r="MJV539" s="438"/>
      <c r="MJW539" s="439"/>
      <c r="MJX539" s="460"/>
      <c r="MJY539" s="435"/>
      <c r="MJZ539" s="434"/>
      <c r="MKA539" s="437"/>
      <c r="MKB539" s="438"/>
      <c r="MKC539" s="439"/>
      <c r="MKD539" s="460"/>
      <c r="MKE539" s="435"/>
      <c r="MKF539" s="434"/>
      <c r="MKG539" s="437"/>
      <c r="MKH539" s="438"/>
      <c r="MKI539" s="439"/>
      <c r="MKJ539" s="460"/>
      <c r="MKK539" s="435"/>
      <c r="MKL539" s="434"/>
      <c r="MKM539" s="437"/>
      <c r="MKN539" s="438"/>
      <c r="MKO539" s="439"/>
      <c r="MKP539" s="460"/>
      <c r="MKQ539" s="435"/>
      <c r="MKR539" s="434"/>
      <c r="MKS539" s="437"/>
      <c r="MKT539" s="438"/>
      <c r="MKU539" s="439"/>
      <c r="MKV539" s="460"/>
      <c r="MKW539" s="435"/>
      <c r="MKX539" s="434"/>
      <c r="MKY539" s="437"/>
      <c r="MKZ539" s="438"/>
      <c r="MLA539" s="439"/>
      <c r="MLB539" s="460"/>
      <c r="MLC539" s="435"/>
      <c r="MLD539" s="434"/>
      <c r="MLE539" s="437"/>
      <c r="MLF539" s="438"/>
      <c r="MLG539" s="439"/>
      <c r="MLH539" s="460"/>
      <c r="MLI539" s="435"/>
      <c r="MLJ539" s="434"/>
      <c r="MLK539" s="437"/>
      <c r="MLL539" s="438"/>
      <c r="MLM539" s="439"/>
      <c r="MLN539" s="460"/>
      <c r="MLO539" s="435"/>
      <c r="MLP539" s="434"/>
      <c r="MLQ539" s="437"/>
      <c r="MLR539" s="438"/>
      <c r="MLS539" s="439"/>
      <c r="MLT539" s="460"/>
      <c r="MLU539" s="435"/>
      <c r="MLV539" s="434"/>
      <c r="MLW539" s="437"/>
      <c r="MLX539" s="438"/>
      <c r="MLY539" s="439"/>
      <c r="MLZ539" s="460"/>
      <c r="MMA539" s="435"/>
      <c r="MMB539" s="434"/>
      <c r="MMC539" s="437"/>
      <c r="MMD539" s="438"/>
      <c r="MME539" s="439"/>
      <c r="MMF539" s="460"/>
      <c r="MMG539" s="435"/>
      <c r="MMH539" s="434"/>
      <c r="MMI539" s="437"/>
      <c r="MMJ539" s="438"/>
      <c r="MMK539" s="439"/>
      <c r="MML539" s="460"/>
      <c r="MMM539" s="435"/>
      <c r="MMN539" s="434"/>
      <c r="MMO539" s="437"/>
      <c r="MMP539" s="438"/>
      <c r="MMQ539" s="439"/>
      <c r="MMR539" s="460"/>
      <c r="MMS539" s="435"/>
      <c r="MMT539" s="434"/>
      <c r="MMU539" s="437"/>
      <c r="MMV539" s="438"/>
      <c r="MMW539" s="439"/>
      <c r="MMX539" s="460"/>
      <c r="MMY539" s="435"/>
      <c r="MMZ539" s="434"/>
      <c r="MNA539" s="437"/>
      <c r="MNB539" s="438"/>
      <c r="MNC539" s="439"/>
      <c r="MND539" s="460"/>
      <c r="MNE539" s="435"/>
      <c r="MNF539" s="434"/>
      <c r="MNG539" s="437"/>
      <c r="MNH539" s="438"/>
      <c r="MNI539" s="439"/>
      <c r="MNJ539" s="460"/>
      <c r="MNK539" s="435"/>
      <c r="MNL539" s="434"/>
      <c r="MNM539" s="437"/>
      <c r="MNN539" s="438"/>
      <c r="MNO539" s="439"/>
      <c r="MNP539" s="460"/>
      <c r="MNQ539" s="435"/>
      <c r="MNR539" s="434"/>
      <c r="MNS539" s="437"/>
      <c r="MNT539" s="438"/>
      <c r="MNU539" s="439"/>
      <c r="MNV539" s="460"/>
      <c r="MNW539" s="435"/>
      <c r="MNX539" s="434"/>
      <c r="MNY539" s="437"/>
      <c r="MNZ539" s="438"/>
      <c r="MOA539" s="439"/>
      <c r="MOB539" s="460"/>
      <c r="MOC539" s="435"/>
      <c r="MOD539" s="434"/>
      <c r="MOE539" s="437"/>
      <c r="MOF539" s="438"/>
      <c r="MOG539" s="439"/>
      <c r="MOH539" s="460"/>
      <c r="MOI539" s="435"/>
      <c r="MOJ539" s="434"/>
      <c r="MOK539" s="437"/>
      <c r="MOL539" s="438"/>
      <c r="MOM539" s="439"/>
      <c r="MON539" s="460"/>
      <c r="MOO539" s="435"/>
      <c r="MOP539" s="434"/>
      <c r="MOQ539" s="437"/>
      <c r="MOR539" s="438"/>
      <c r="MOS539" s="439"/>
      <c r="MOT539" s="460"/>
      <c r="MOU539" s="435"/>
      <c r="MOV539" s="434"/>
      <c r="MOW539" s="437"/>
      <c r="MOX539" s="438"/>
      <c r="MOY539" s="439"/>
      <c r="MOZ539" s="460"/>
      <c r="MPA539" s="435"/>
      <c r="MPB539" s="434"/>
      <c r="MPC539" s="437"/>
      <c r="MPD539" s="438"/>
      <c r="MPE539" s="439"/>
      <c r="MPF539" s="460"/>
      <c r="MPG539" s="435"/>
      <c r="MPH539" s="434"/>
      <c r="MPI539" s="437"/>
      <c r="MPJ539" s="438"/>
      <c r="MPK539" s="439"/>
      <c r="MPL539" s="460"/>
      <c r="MPM539" s="435"/>
      <c r="MPN539" s="434"/>
      <c r="MPO539" s="437"/>
      <c r="MPP539" s="438"/>
      <c r="MPQ539" s="439"/>
      <c r="MPR539" s="460"/>
      <c r="MPS539" s="435"/>
      <c r="MPT539" s="434"/>
      <c r="MPU539" s="437"/>
      <c r="MPV539" s="438"/>
      <c r="MPW539" s="439"/>
      <c r="MPX539" s="460"/>
      <c r="MPY539" s="435"/>
      <c r="MPZ539" s="434"/>
      <c r="MQA539" s="437"/>
      <c r="MQB539" s="438"/>
      <c r="MQC539" s="439"/>
      <c r="MQD539" s="460"/>
      <c r="MQE539" s="435"/>
      <c r="MQF539" s="434"/>
      <c r="MQG539" s="437"/>
      <c r="MQH539" s="438"/>
      <c r="MQI539" s="439"/>
      <c r="MQJ539" s="460"/>
      <c r="MQK539" s="435"/>
      <c r="MQL539" s="434"/>
      <c r="MQM539" s="437"/>
      <c r="MQN539" s="438"/>
      <c r="MQO539" s="439"/>
      <c r="MQP539" s="460"/>
      <c r="MQQ539" s="435"/>
      <c r="MQR539" s="434"/>
      <c r="MQS539" s="437"/>
      <c r="MQT539" s="438"/>
      <c r="MQU539" s="439"/>
      <c r="MQV539" s="460"/>
      <c r="MQW539" s="435"/>
      <c r="MQX539" s="434"/>
      <c r="MQY539" s="437"/>
      <c r="MQZ539" s="438"/>
      <c r="MRA539" s="439"/>
      <c r="MRB539" s="460"/>
      <c r="MRC539" s="435"/>
      <c r="MRD539" s="434"/>
      <c r="MRE539" s="437"/>
      <c r="MRF539" s="438"/>
      <c r="MRG539" s="439"/>
      <c r="MRH539" s="460"/>
      <c r="MRI539" s="435"/>
      <c r="MRJ539" s="434"/>
      <c r="MRK539" s="437"/>
      <c r="MRL539" s="438"/>
      <c r="MRM539" s="439"/>
      <c r="MRN539" s="460"/>
      <c r="MRO539" s="435"/>
      <c r="MRP539" s="434"/>
      <c r="MRQ539" s="437"/>
      <c r="MRR539" s="438"/>
      <c r="MRS539" s="439"/>
      <c r="MRT539" s="460"/>
      <c r="MRU539" s="435"/>
      <c r="MRV539" s="434"/>
      <c r="MRW539" s="437"/>
      <c r="MRX539" s="438"/>
      <c r="MRY539" s="439"/>
      <c r="MRZ539" s="460"/>
      <c r="MSA539" s="435"/>
      <c r="MSB539" s="434"/>
      <c r="MSC539" s="437"/>
      <c r="MSD539" s="438"/>
      <c r="MSE539" s="439"/>
      <c r="MSF539" s="460"/>
      <c r="MSG539" s="435"/>
      <c r="MSH539" s="434"/>
      <c r="MSI539" s="437"/>
      <c r="MSJ539" s="438"/>
      <c r="MSK539" s="439"/>
      <c r="MSL539" s="460"/>
      <c r="MSM539" s="435"/>
      <c r="MSN539" s="434"/>
      <c r="MSO539" s="437"/>
      <c r="MSP539" s="438"/>
      <c r="MSQ539" s="439"/>
      <c r="MSR539" s="460"/>
      <c r="MSS539" s="435"/>
      <c r="MST539" s="434"/>
      <c r="MSU539" s="437"/>
      <c r="MSV539" s="438"/>
      <c r="MSW539" s="439"/>
      <c r="MSX539" s="460"/>
      <c r="MSY539" s="435"/>
      <c r="MSZ539" s="434"/>
      <c r="MTA539" s="437"/>
      <c r="MTB539" s="438"/>
      <c r="MTC539" s="439"/>
      <c r="MTD539" s="460"/>
      <c r="MTE539" s="435"/>
      <c r="MTF539" s="434"/>
      <c r="MTG539" s="437"/>
      <c r="MTH539" s="438"/>
      <c r="MTI539" s="439"/>
      <c r="MTJ539" s="460"/>
      <c r="MTK539" s="435"/>
      <c r="MTL539" s="434"/>
      <c r="MTM539" s="437"/>
      <c r="MTN539" s="438"/>
      <c r="MTO539" s="439"/>
      <c r="MTP539" s="460"/>
      <c r="MTQ539" s="435"/>
      <c r="MTR539" s="434"/>
      <c r="MTS539" s="437"/>
      <c r="MTT539" s="438"/>
      <c r="MTU539" s="439"/>
      <c r="MTV539" s="460"/>
      <c r="MTW539" s="435"/>
      <c r="MTX539" s="434"/>
      <c r="MTY539" s="437"/>
      <c r="MTZ539" s="438"/>
      <c r="MUA539" s="439"/>
      <c r="MUB539" s="460"/>
      <c r="MUC539" s="435"/>
      <c r="MUD539" s="434"/>
      <c r="MUE539" s="437"/>
      <c r="MUF539" s="438"/>
      <c r="MUG539" s="439"/>
      <c r="MUH539" s="460"/>
      <c r="MUI539" s="435"/>
      <c r="MUJ539" s="434"/>
      <c r="MUK539" s="437"/>
      <c r="MUL539" s="438"/>
      <c r="MUM539" s="439"/>
      <c r="MUN539" s="460"/>
      <c r="MUO539" s="435"/>
      <c r="MUP539" s="434"/>
      <c r="MUQ539" s="437"/>
      <c r="MUR539" s="438"/>
      <c r="MUS539" s="439"/>
      <c r="MUT539" s="460"/>
      <c r="MUU539" s="435"/>
      <c r="MUV539" s="434"/>
      <c r="MUW539" s="437"/>
      <c r="MUX539" s="438"/>
      <c r="MUY539" s="439"/>
      <c r="MUZ539" s="460"/>
      <c r="MVA539" s="435"/>
      <c r="MVB539" s="434"/>
      <c r="MVC539" s="437"/>
      <c r="MVD539" s="438"/>
      <c r="MVE539" s="439"/>
      <c r="MVF539" s="460"/>
      <c r="MVG539" s="435"/>
      <c r="MVH539" s="434"/>
      <c r="MVI539" s="437"/>
      <c r="MVJ539" s="438"/>
      <c r="MVK539" s="439"/>
      <c r="MVL539" s="460"/>
      <c r="MVM539" s="435"/>
      <c r="MVN539" s="434"/>
      <c r="MVO539" s="437"/>
      <c r="MVP539" s="438"/>
      <c r="MVQ539" s="439"/>
      <c r="MVR539" s="460"/>
      <c r="MVS539" s="435"/>
      <c r="MVT539" s="434"/>
      <c r="MVU539" s="437"/>
      <c r="MVV539" s="438"/>
      <c r="MVW539" s="439"/>
      <c r="MVX539" s="460"/>
      <c r="MVY539" s="435"/>
      <c r="MVZ539" s="434"/>
      <c r="MWA539" s="437"/>
      <c r="MWB539" s="438"/>
      <c r="MWC539" s="439"/>
      <c r="MWD539" s="460"/>
      <c r="MWE539" s="435"/>
      <c r="MWF539" s="434"/>
      <c r="MWG539" s="437"/>
      <c r="MWH539" s="438"/>
      <c r="MWI539" s="439"/>
      <c r="MWJ539" s="460"/>
      <c r="MWK539" s="435"/>
      <c r="MWL539" s="434"/>
      <c r="MWM539" s="437"/>
      <c r="MWN539" s="438"/>
      <c r="MWO539" s="439"/>
      <c r="MWP539" s="460"/>
      <c r="MWQ539" s="435"/>
      <c r="MWR539" s="434"/>
      <c r="MWS539" s="437"/>
      <c r="MWT539" s="438"/>
      <c r="MWU539" s="439"/>
      <c r="MWV539" s="460"/>
      <c r="MWW539" s="435"/>
      <c r="MWX539" s="434"/>
      <c r="MWY539" s="437"/>
      <c r="MWZ539" s="438"/>
      <c r="MXA539" s="439"/>
      <c r="MXB539" s="460"/>
      <c r="MXC539" s="435"/>
      <c r="MXD539" s="434"/>
      <c r="MXE539" s="437"/>
      <c r="MXF539" s="438"/>
      <c r="MXG539" s="439"/>
      <c r="MXH539" s="460"/>
      <c r="MXI539" s="435"/>
      <c r="MXJ539" s="434"/>
      <c r="MXK539" s="437"/>
      <c r="MXL539" s="438"/>
      <c r="MXM539" s="439"/>
      <c r="MXN539" s="460"/>
      <c r="MXO539" s="435"/>
      <c r="MXP539" s="434"/>
      <c r="MXQ539" s="437"/>
      <c r="MXR539" s="438"/>
      <c r="MXS539" s="439"/>
      <c r="MXT539" s="460"/>
      <c r="MXU539" s="435"/>
      <c r="MXV539" s="434"/>
      <c r="MXW539" s="437"/>
      <c r="MXX539" s="438"/>
      <c r="MXY539" s="439"/>
      <c r="MXZ539" s="460"/>
      <c r="MYA539" s="435"/>
      <c r="MYB539" s="434"/>
      <c r="MYC539" s="437"/>
      <c r="MYD539" s="438"/>
      <c r="MYE539" s="439"/>
      <c r="MYF539" s="460"/>
      <c r="MYG539" s="435"/>
      <c r="MYH539" s="434"/>
      <c r="MYI539" s="437"/>
      <c r="MYJ539" s="438"/>
      <c r="MYK539" s="439"/>
      <c r="MYL539" s="460"/>
      <c r="MYM539" s="435"/>
      <c r="MYN539" s="434"/>
      <c r="MYO539" s="437"/>
      <c r="MYP539" s="438"/>
      <c r="MYQ539" s="439"/>
      <c r="MYR539" s="460"/>
      <c r="MYS539" s="435"/>
      <c r="MYT539" s="434"/>
      <c r="MYU539" s="437"/>
      <c r="MYV539" s="438"/>
      <c r="MYW539" s="439"/>
      <c r="MYX539" s="460"/>
      <c r="MYY539" s="435"/>
      <c r="MYZ539" s="434"/>
      <c r="MZA539" s="437"/>
      <c r="MZB539" s="438"/>
      <c r="MZC539" s="439"/>
      <c r="MZD539" s="460"/>
      <c r="MZE539" s="435"/>
      <c r="MZF539" s="434"/>
      <c r="MZG539" s="437"/>
      <c r="MZH539" s="438"/>
      <c r="MZI539" s="439"/>
      <c r="MZJ539" s="460"/>
      <c r="MZK539" s="435"/>
      <c r="MZL539" s="434"/>
      <c r="MZM539" s="437"/>
      <c r="MZN539" s="438"/>
      <c r="MZO539" s="439"/>
      <c r="MZP539" s="460"/>
      <c r="MZQ539" s="435"/>
      <c r="MZR539" s="434"/>
      <c r="MZS539" s="437"/>
      <c r="MZT539" s="438"/>
      <c r="MZU539" s="439"/>
      <c r="MZV539" s="460"/>
      <c r="MZW539" s="435"/>
      <c r="MZX539" s="434"/>
      <c r="MZY539" s="437"/>
      <c r="MZZ539" s="438"/>
      <c r="NAA539" s="439"/>
      <c r="NAB539" s="460"/>
      <c r="NAC539" s="435"/>
      <c r="NAD539" s="434"/>
      <c r="NAE539" s="437"/>
      <c r="NAF539" s="438"/>
      <c r="NAG539" s="439"/>
      <c r="NAH539" s="460"/>
      <c r="NAI539" s="435"/>
      <c r="NAJ539" s="434"/>
      <c r="NAK539" s="437"/>
      <c r="NAL539" s="438"/>
      <c r="NAM539" s="439"/>
      <c r="NAN539" s="460"/>
      <c r="NAO539" s="435"/>
      <c r="NAP539" s="434"/>
      <c r="NAQ539" s="437"/>
      <c r="NAR539" s="438"/>
      <c r="NAS539" s="439"/>
      <c r="NAT539" s="460"/>
      <c r="NAU539" s="435"/>
      <c r="NAV539" s="434"/>
      <c r="NAW539" s="437"/>
      <c r="NAX539" s="438"/>
      <c r="NAY539" s="439"/>
      <c r="NAZ539" s="460"/>
      <c r="NBA539" s="435"/>
      <c r="NBB539" s="434"/>
      <c r="NBC539" s="437"/>
      <c r="NBD539" s="438"/>
      <c r="NBE539" s="439"/>
      <c r="NBF539" s="460"/>
      <c r="NBG539" s="435"/>
      <c r="NBH539" s="434"/>
      <c r="NBI539" s="437"/>
      <c r="NBJ539" s="438"/>
      <c r="NBK539" s="439"/>
      <c r="NBL539" s="460"/>
      <c r="NBM539" s="435"/>
      <c r="NBN539" s="434"/>
      <c r="NBO539" s="437"/>
      <c r="NBP539" s="438"/>
      <c r="NBQ539" s="439"/>
      <c r="NBR539" s="460"/>
      <c r="NBS539" s="435"/>
      <c r="NBT539" s="434"/>
      <c r="NBU539" s="437"/>
      <c r="NBV539" s="438"/>
      <c r="NBW539" s="439"/>
      <c r="NBX539" s="460"/>
      <c r="NBY539" s="435"/>
      <c r="NBZ539" s="434"/>
      <c r="NCA539" s="437"/>
      <c r="NCB539" s="438"/>
      <c r="NCC539" s="439"/>
      <c r="NCD539" s="460"/>
      <c r="NCE539" s="435"/>
      <c r="NCF539" s="434"/>
      <c r="NCG539" s="437"/>
      <c r="NCH539" s="438"/>
      <c r="NCI539" s="439"/>
      <c r="NCJ539" s="460"/>
      <c r="NCK539" s="435"/>
      <c r="NCL539" s="434"/>
      <c r="NCM539" s="437"/>
      <c r="NCN539" s="438"/>
      <c r="NCO539" s="439"/>
      <c r="NCP539" s="460"/>
      <c r="NCQ539" s="435"/>
      <c r="NCR539" s="434"/>
      <c r="NCS539" s="437"/>
      <c r="NCT539" s="438"/>
      <c r="NCU539" s="439"/>
      <c r="NCV539" s="460"/>
      <c r="NCW539" s="435"/>
      <c r="NCX539" s="434"/>
      <c r="NCY539" s="437"/>
      <c r="NCZ539" s="438"/>
      <c r="NDA539" s="439"/>
      <c r="NDB539" s="460"/>
      <c r="NDC539" s="435"/>
      <c r="NDD539" s="434"/>
      <c r="NDE539" s="437"/>
      <c r="NDF539" s="438"/>
      <c r="NDG539" s="439"/>
      <c r="NDH539" s="460"/>
      <c r="NDI539" s="435"/>
      <c r="NDJ539" s="434"/>
      <c r="NDK539" s="437"/>
      <c r="NDL539" s="438"/>
      <c r="NDM539" s="439"/>
      <c r="NDN539" s="460"/>
      <c r="NDO539" s="435"/>
      <c r="NDP539" s="434"/>
      <c r="NDQ539" s="437"/>
      <c r="NDR539" s="438"/>
      <c r="NDS539" s="439"/>
      <c r="NDT539" s="460"/>
      <c r="NDU539" s="435"/>
      <c r="NDV539" s="434"/>
      <c r="NDW539" s="437"/>
      <c r="NDX539" s="438"/>
      <c r="NDY539" s="439"/>
      <c r="NDZ539" s="460"/>
      <c r="NEA539" s="435"/>
      <c r="NEB539" s="434"/>
      <c r="NEC539" s="437"/>
      <c r="NED539" s="438"/>
      <c r="NEE539" s="439"/>
      <c r="NEF539" s="460"/>
      <c r="NEG539" s="435"/>
      <c r="NEH539" s="434"/>
      <c r="NEI539" s="437"/>
      <c r="NEJ539" s="438"/>
      <c r="NEK539" s="439"/>
      <c r="NEL539" s="460"/>
      <c r="NEM539" s="435"/>
      <c r="NEN539" s="434"/>
      <c r="NEO539" s="437"/>
      <c r="NEP539" s="438"/>
      <c r="NEQ539" s="439"/>
      <c r="NER539" s="460"/>
      <c r="NES539" s="435"/>
      <c r="NET539" s="434"/>
      <c r="NEU539" s="437"/>
      <c r="NEV539" s="438"/>
      <c r="NEW539" s="439"/>
      <c r="NEX539" s="460"/>
      <c r="NEY539" s="435"/>
      <c r="NEZ539" s="434"/>
      <c r="NFA539" s="437"/>
      <c r="NFB539" s="438"/>
      <c r="NFC539" s="439"/>
      <c r="NFD539" s="460"/>
      <c r="NFE539" s="435"/>
      <c r="NFF539" s="434"/>
      <c r="NFG539" s="437"/>
      <c r="NFH539" s="438"/>
      <c r="NFI539" s="439"/>
      <c r="NFJ539" s="460"/>
      <c r="NFK539" s="435"/>
      <c r="NFL539" s="434"/>
      <c r="NFM539" s="437"/>
      <c r="NFN539" s="438"/>
      <c r="NFO539" s="439"/>
      <c r="NFP539" s="460"/>
      <c r="NFQ539" s="435"/>
      <c r="NFR539" s="434"/>
      <c r="NFS539" s="437"/>
      <c r="NFT539" s="438"/>
      <c r="NFU539" s="439"/>
      <c r="NFV539" s="460"/>
      <c r="NFW539" s="435"/>
      <c r="NFX539" s="434"/>
      <c r="NFY539" s="437"/>
      <c r="NFZ539" s="438"/>
      <c r="NGA539" s="439"/>
      <c r="NGB539" s="460"/>
      <c r="NGC539" s="435"/>
      <c r="NGD539" s="434"/>
      <c r="NGE539" s="437"/>
      <c r="NGF539" s="438"/>
      <c r="NGG539" s="439"/>
      <c r="NGH539" s="460"/>
      <c r="NGI539" s="435"/>
      <c r="NGJ539" s="434"/>
      <c r="NGK539" s="437"/>
      <c r="NGL539" s="438"/>
      <c r="NGM539" s="439"/>
      <c r="NGN539" s="460"/>
      <c r="NGO539" s="435"/>
      <c r="NGP539" s="434"/>
      <c r="NGQ539" s="437"/>
      <c r="NGR539" s="438"/>
      <c r="NGS539" s="439"/>
      <c r="NGT539" s="460"/>
      <c r="NGU539" s="435"/>
      <c r="NGV539" s="434"/>
      <c r="NGW539" s="437"/>
      <c r="NGX539" s="438"/>
      <c r="NGY539" s="439"/>
      <c r="NGZ539" s="460"/>
      <c r="NHA539" s="435"/>
      <c r="NHB539" s="434"/>
      <c r="NHC539" s="437"/>
      <c r="NHD539" s="438"/>
      <c r="NHE539" s="439"/>
      <c r="NHF539" s="460"/>
      <c r="NHG539" s="435"/>
      <c r="NHH539" s="434"/>
      <c r="NHI539" s="437"/>
      <c r="NHJ539" s="438"/>
      <c r="NHK539" s="439"/>
      <c r="NHL539" s="460"/>
      <c r="NHM539" s="435"/>
      <c r="NHN539" s="434"/>
      <c r="NHO539" s="437"/>
      <c r="NHP539" s="438"/>
      <c r="NHQ539" s="439"/>
      <c r="NHR539" s="460"/>
      <c r="NHS539" s="435"/>
      <c r="NHT539" s="434"/>
      <c r="NHU539" s="437"/>
      <c r="NHV539" s="438"/>
      <c r="NHW539" s="439"/>
      <c r="NHX539" s="460"/>
      <c r="NHY539" s="435"/>
      <c r="NHZ539" s="434"/>
      <c r="NIA539" s="437"/>
      <c r="NIB539" s="438"/>
      <c r="NIC539" s="439"/>
      <c r="NID539" s="460"/>
      <c r="NIE539" s="435"/>
      <c r="NIF539" s="434"/>
      <c r="NIG539" s="437"/>
      <c r="NIH539" s="438"/>
      <c r="NII539" s="439"/>
      <c r="NIJ539" s="460"/>
      <c r="NIK539" s="435"/>
      <c r="NIL539" s="434"/>
      <c r="NIM539" s="437"/>
      <c r="NIN539" s="438"/>
      <c r="NIO539" s="439"/>
      <c r="NIP539" s="460"/>
      <c r="NIQ539" s="435"/>
      <c r="NIR539" s="434"/>
      <c r="NIS539" s="437"/>
      <c r="NIT539" s="438"/>
      <c r="NIU539" s="439"/>
      <c r="NIV539" s="460"/>
      <c r="NIW539" s="435"/>
      <c r="NIX539" s="434"/>
      <c r="NIY539" s="437"/>
      <c r="NIZ539" s="438"/>
      <c r="NJA539" s="439"/>
      <c r="NJB539" s="460"/>
      <c r="NJC539" s="435"/>
      <c r="NJD539" s="434"/>
      <c r="NJE539" s="437"/>
      <c r="NJF539" s="438"/>
      <c r="NJG539" s="439"/>
      <c r="NJH539" s="460"/>
      <c r="NJI539" s="435"/>
      <c r="NJJ539" s="434"/>
      <c r="NJK539" s="437"/>
      <c r="NJL539" s="438"/>
      <c r="NJM539" s="439"/>
      <c r="NJN539" s="460"/>
      <c r="NJO539" s="435"/>
      <c r="NJP539" s="434"/>
      <c r="NJQ539" s="437"/>
      <c r="NJR539" s="438"/>
      <c r="NJS539" s="439"/>
      <c r="NJT539" s="460"/>
      <c r="NJU539" s="435"/>
      <c r="NJV539" s="434"/>
      <c r="NJW539" s="437"/>
      <c r="NJX539" s="438"/>
      <c r="NJY539" s="439"/>
      <c r="NJZ539" s="460"/>
      <c r="NKA539" s="435"/>
      <c r="NKB539" s="434"/>
      <c r="NKC539" s="437"/>
      <c r="NKD539" s="438"/>
      <c r="NKE539" s="439"/>
      <c r="NKF539" s="460"/>
      <c r="NKG539" s="435"/>
      <c r="NKH539" s="434"/>
      <c r="NKI539" s="437"/>
      <c r="NKJ539" s="438"/>
      <c r="NKK539" s="439"/>
      <c r="NKL539" s="460"/>
      <c r="NKM539" s="435"/>
      <c r="NKN539" s="434"/>
      <c r="NKO539" s="437"/>
      <c r="NKP539" s="438"/>
      <c r="NKQ539" s="439"/>
      <c r="NKR539" s="460"/>
      <c r="NKS539" s="435"/>
      <c r="NKT539" s="434"/>
      <c r="NKU539" s="437"/>
      <c r="NKV539" s="438"/>
      <c r="NKW539" s="439"/>
      <c r="NKX539" s="460"/>
      <c r="NKY539" s="435"/>
      <c r="NKZ539" s="434"/>
      <c r="NLA539" s="437"/>
      <c r="NLB539" s="438"/>
      <c r="NLC539" s="439"/>
      <c r="NLD539" s="460"/>
      <c r="NLE539" s="435"/>
      <c r="NLF539" s="434"/>
      <c r="NLG539" s="437"/>
      <c r="NLH539" s="438"/>
      <c r="NLI539" s="439"/>
      <c r="NLJ539" s="460"/>
      <c r="NLK539" s="435"/>
      <c r="NLL539" s="434"/>
      <c r="NLM539" s="437"/>
      <c r="NLN539" s="438"/>
      <c r="NLO539" s="439"/>
      <c r="NLP539" s="460"/>
      <c r="NLQ539" s="435"/>
      <c r="NLR539" s="434"/>
      <c r="NLS539" s="437"/>
      <c r="NLT539" s="438"/>
      <c r="NLU539" s="439"/>
      <c r="NLV539" s="460"/>
      <c r="NLW539" s="435"/>
      <c r="NLX539" s="434"/>
      <c r="NLY539" s="437"/>
      <c r="NLZ539" s="438"/>
      <c r="NMA539" s="439"/>
      <c r="NMB539" s="460"/>
      <c r="NMC539" s="435"/>
      <c r="NMD539" s="434"/>
      <c r="NME539" s="437"/>
      <c r="NMF539" s="438"/>
      <c r="NMG539" s="439"/>
      <c r="NMH539" s="460"/>
      <c r="NMI539" s="435"/>
      <c r="NMJ539" s="434"/>
      <c r="NMK539" s="437"/>
      <c r="NML539" s="438"/>
      <c r="NMM539" s="439"/>
      <c r="NMN539" s="460"/>
      <c r="NMO539" s="435"/>
      <c r="NMP539" s="434"/>
      <c r="NMQ539" s="437"/>
      <c r="NMR539" s="438"/>
      <c r="NMS539" s="439"/>
      <c r="NMT539" s="460"/>
      <c r="NMU539" s="435"/>
      <c r="NMV539" s="434"/>
      <c r="NMW539" s="437"/>
      <c r="NMX539" s="438"/>
      <c r="NMY539" s="439"/>
      <c r="NMZ539" s="460"/>
      <c r="NNA539" s="435"/>
      <c r="NNB539" s="434"/>
      <c r="NNC539" s="437"/>
      <c r="NND539" s="438"/>
      <c r="NNE539" s="439"/>
      <c r="NNF539" s="460"/>
      <c r="NNG539" s="435"/>
      <c r="NNH539" s="434"/>
      <c r="NNI539" s="437"/>
      <c r="NNJ539" s="438"/>
      <c r="NNK539" s="439"/>
      <c r="NNL539" s="460"/>
      <c r="NNM539" s="435"/>
      <c r="NNN539" s="434"/>
      <c r="NNO539" s="437"/>
      <c r="NNP539" s="438"/>
      <c r="NNQ539" s="439"/>
      <c r="NNR539" s="460"/>
      <c r="NNS539" s="435"/>
      <c r="NNT539" s="434"/>
      <c r="NNU539" s="437"/>
      <c r="NNV539" s="438"/>
      <c r="NNW539" s="439"/>
      <c r="NNX539" s="460"/>
      <c r="NNY539" s="435"/>
      <c r="NNZ539" s="434"/>
      <c r="NOA539" s="437"/>
      <c r="NOB539" s="438"/>
      <c r="NOC539" s="439"/>
      <c r="NOD539" s="460"/>
      <c r="NOE539" s="435"/>
      <c r="NOF539" s="434"/>
      <c r="NOG539" s="437"/>
      <c r="NOH539" s="438"/>
      <c r="NOI539" s="439"/>
      <c r="NOJ539" s="460"/>
      <c r="NOK539" s="435"/>
      <c r="NOL539" s="434"/>
      <c r="NOM539" s="437"/>
      <c r="NON539" s="438"/>
      <c r="NOO539" s="439"/>
      <c r="NOP539" s="460"/>
      <c r="NOQ539" s="435"/>
      <c r="NOR539" s="434"/>
      <c r="NOS539" s="437"/>
      <c r="NOT539" s="438"/>
      <c r="NOU539" s="439"/>
      <c r="NOV539" s="460"/>
      <c r="NOW539" s="435"/>
      <c r="NOX539" s="434"/>
      <c r="NOY539" s="437"/>
      <c r="NOZ539" s="438"/>
      <c r="NPA539" s="439"/>
      <c r="NPB539" s="460"/>
      <c r="NPC539" s="435"/>
      <c r="NPD539" s="434"/>
      <c r="NPE539" s="437"/>
      <c r="NPF539" s="438"/>
      <c r="NPG539" s="439"/>
      <c r="NPH539" s="460"/>
      <c r="NPI539" s="435"/>
      <c r="NPJ539" s="434"/>
      <c r="NPK539" s="437"/>
      <c r="NPL539" s="438"/>
      <c r="NPM539" s="439"/>
      <c r="NPN539" s="460"/>
      <c r="NPO539" s="435"/>
      <c r="NPP539" s="434"/>
      <c r="NPQ539" s="437"/>
      <c r="NPR539" s="438"/>
      <c r="NPS539" s="439"/>
      <c r="NPT539" s="460"/>
      <c r="NPU539" s="435"/>
      <c r="NPV539" s="434"/>
      <c r="NPW539" s="437"/>
      <c r="NPX539" s="438"/>
      <c r="NPY539" s="439"/>
      <c r="NPZ539" s="460"/>
      <c r="NQA539" s="435"/>
      <c r="NQB539" s="434"/>
      <c r="NQC539" s="437"/>
      <c r="NQD539" s="438"/>
      <c r="NQE539" s="439"/>
      <c r="NQF539" s="460"/>
      <c r="NQG539" s="435"/>
      <c r="NQH539" s="434"/>
      <c r="NQI539" s="437"/>
      <c r="NQJ539" s="438"/>
      <c r="NQK539" s="439"/>
      <c r="NQL539" s="460"/>
      <c r="NQM539" s="435"/>
      <c r="NQN539" s="434"/>
      <c r="NQO539" s="437"/>
      <c r="NQP539" s="438"/>
      <c r="NQQ539" s="439"/>
      <c r="NQR539" s="460"/>
      <c r="NQS539" s="435"/>
      <c r="NQT539" s="434"/>
      <c r="NQU539" s="437"/>
      <c r="NQV539" s="438"/>
      <c r="NQW539" s="439"/>
      <c r="NQX539" s="460"/>
      <c r="NQY539" s="435"/>
      <c r="NQZ539" s="434"/>
      <c r="NRA539" s="437"/>
      <c r="NRB539" s="438"/>
      <c r="NRC539" s="439"/>
      <c r="NRD539" s="460"/>
      <c r="NRE539" s="435"/>
      <c r="NRF539" s="434"/>
      <c r="NRG539" s="437"/>
      <c r="NRH539" s="438"/>
      <c r="NRI539" s="439"/>
      <c r="NRJ539" s="460"/>
      <c r="NRK539" s="435"/>
      <c r="NRL539" s="434"/>
      <c r="NRM539" s="437"/>
      <c r="NRN539" s="438"/>
      <c r="NRO539" s="439"/>
      <c r="NRP539" s="460"/>
      <c r="NRQ539" s="435"/>
      <c r="NRR539" s="434"/>
      <c r="NRS539" s="437"/>
      <c r="NRT539" s="438"/>
      <c r="NRU539" s="439"/>
      <c r="NRV539" s="460"/>
      <c r="NRW539" s="435"/>
      <c r="NRX539" s="434"/>
      <c r="NRY539" s="437"/>
      <c r="NRZ539" s="438"/>
      <c r="NSA539" s="439"/>
      <c r="NSB539" s="460"/>
      <c r="NSC539" s="435"/>
      <c r="NSD539" s="434"/>
      <c r="NSE539" s="437"/>
      <c r="NSF539" s="438"/>
      <c r="NSG539" s="439"/>
      <c r="NSH539" s="460"/>
      <c r="NSI539" s="435"/>
      <c r="NSJ539" s="434"/>
      <c r="NSK539" s="437"/>
      <c r="NSL539" s="438"/>
      <c r="NSM539" s="439"/>
      <c r="NSN539" s="460"/>
      <c r="NSO539" s="435"/>
      <c r="NSP539" s="434"/>
      <c r="NSQ539" s="437"/>
      <c r="NSR539" s="438"/>
      <c r="NSS539" s="439"/>
      <c r="NST539" s="460"/>
      <c r="NSU539" s="435"/>
      <c r="NSV539" s="434"/>
      <c r="NSW539" s="437"/>
      <c r="NSX539" s="438"/>
      <c r="NSY539" s="439"/>
      <c r="NSZ539" s="460"/>
      <c r="NTA539" s="435"/>
      <c r="NTB539" s="434"/>
      <c r="NTC539" s="437"/>
      <c r="NTD539" s="438"/>
      <c r="NTE539" s="439"/>
      <c r="NTF539" s="460"/>
      <c r="NTG539" s="435"/>
      <c r="NTH539" s="434"/>
      <c r="NTI539" s="437"/>
      <c r="NTJ539" s="438"/>
      <c r="NTK539" s="439"/>
      <c r="NTL539" s="460"/>
      <c r="NTM539" s="435"/>
      <c r="NTN539" s="434"/>
      <c r="NTO539" s="437"/>
      <c r="NTP539" s="438"/>
      <c r="NTQ539" s="439"/>
      <c r="NTR539" s="460"/>
      <c r="NTS539" s="435"/>
      <c r="NTT539" s="434"/>
      <c r="NTU539" s="437"/>
      <c r="NTV539" s="438"/>
      <c r="NTW539" s="439"/>
      <c r="NTX539" s="460"/>
      <c r="NTY539" s="435"/>
      <c r="NTZ539" s="434"/>
      <c r="NUA539" s="437"/>
      <c r="NUB539" s="438"/>
      <c r="NUC539" s="439"/>
      <c r="NUD539" s="460"/>
      <c r="NUE539" s="435"/>
      <c r="NUF539" s="434"/>
      <c r="NUG539" s="437"/>
      <c r="NUH539" s="438"/>
      <c r="NUI539" s="439"/>
      <c r="NUJ539" s="460"/>
      <c r="NUK539" s="435"/>
      <c r="NUL539" s="434"/>
      <c r="NUM539" s="437"/>
      <c r="NUN539" s="438"/>
      <c r="NUO539" s="439"/>
      <c r="NUP539" s="460"/>
      <c r="NUQ539" s="435"/>
      <c r="NUR539" s="434"/>
      <c r="NUS539" s="437"/>
      <c r="NUT539" s="438"/>
      <c r="NUU539" s="439"/>
      <c r="NUV539" s="460"/>
      <c r="NUW539" s="435"/>
      <c r="NUX539" s="434"/>
      <c r="NUY539" s="437"/>
      <c r="NUZ539" s="438"/>
      <c r="NVA539" s="439"/>
      <c r="NVB539" s="460"/>
      <c r="NVC539" s="435"/>
      <c r="NVD539" s="434"/>
      <c r="NVE539" s="437"/>
      <c r="NVF539" s="438"/>
      <c r="NVG539" s="439"/>
      <c r="NVH539" s="460"/>
      <c r="NVI539" s="435"/>
      <c r="NVJ539" s="434"/>
      <c r="NVK539" s="437"/>
      <c r="NVL539" s="438"/>
      <c r="NVM539" s="439"/>
      <c r="NVN539" s="460"/>
      <c r="NVO539" s="435"/>
      <c r="NVP539" s="434"/>
      <c r="NVQ539" s="437"/>
      <c r="NVR539" s="438"/>
      <c r="NVS539" s="439"/>
      <c r="NVT539" s="460"/>
      <c r="NVU539" s="435"/>
      <c r="NVV539" s="434"/>
      <c r="NVW539" s="437"/>
      <c r="NVX539" s="438"/>
      <c r="NVY539" s="439"/>
      <c r="NVZ539" s="460"/>
      <c r="NWA539" s="435"/>
      <c r="NWB539" s="434"/>
      <c r="NWC539" s="437"/>
      <c r="NWD539" s="438"/>
      <c r="NWE539" s="439"/>
      <c r="NWF539" s="460"/>
      <c r="NWG539" s="435"/>
      <c r="NWH539" s="434"/>
      <c r="NWI539" s="437"/>
      <c r="NWJ539" s="438"/>
      <c r="NWK539" s="439"/>
      <c r="NWL539" s="460"/>
      <c r="NWM539" s="435"/>
      <c r="NWN539" s="434"/>
      <c r="NWO539" s="437"/>
      <c r="NWP539" s="438"/>
      <c r="NWQ539" s="439"/>
      <c r="NWR539" s="460"/>
      <c r="NWS539" s="435"/>
      <c r="NWT539" s="434"/>
      <c r="NWU539" s="437"/>
      <c r="NWV539" s="438"/>
      <c r="NWW539" s="439"/>
      <c r="NWX539" s="460"/>
      <c r="NWY539" s="435"/>
      <c r="NWZ539" s="434"/>
      <c r="NXA539" s="437"/>
      <c r="NXB539" s="438"/>
      <c r="NXC539" s="439"/>
      <c r="NXD539" s="460"/>
      <c r="NXE539" s="435"/>
      <c r="NXF539" s="434"/>
      <c r="NXG539" s="437"/>
      <c r="NXH539" s="438"/>
      <c r="NXI539" s="439"/>
      <c r="NXJ539" s="460"/>
      <c r="NXK539" s="435"/>
      <c r="NXL539" s="434"/>
      <c r="NXM539" s="437"/>
      <c r="NXN539" s="438"/>
      <c r="NXO539" s="439"/>
      <c r="NXP539" s="460"/>
      <c r="NXQ539" s="435"/>
      <c r="NXR539" s="434"/>
      <c r="NXS539" s="437"/>
      <c r="NXT539" s="438"/>
      <c r="NXU539" s="439"/>
      <c r="NXV539" s="460"/>
      <c r="NXW539" s="435"/>
      <c r="NXX539" s="434"/>
      <c r="NXY539" s="437"/>
      <c r="NXZ539" s="438"/>
      <c r="NYA539" s="439"/>
      <c r="NYB539" s="460"/>
      <c r="NYC539" s="435"/>
      <c r="NYD539" s="434"/>
      <c r="NYE539" s="437"/>
      <c r="NYF539" s="438"/>
      <c r="NYG539" s="439"/>
      <c r="NYH539" s="460"/>
      <c r="NYI539" s="435"/>
      <c r="NYJ539" s="434"/>
      <c r="NYK539" s="437"/>
      <c r="NYL539" s="438"/>
      <c r="NYM539" s="439"/>
      <c r="NYN539" s="460"/>
      <c r="NYO539" s="435"/>
      <c r="NYP539" s="434"/>
      <c r="NYQ539" s="437"/>
      <c r="NYR539" s="438"/>
      <c r="NYS539" s="439"/>
      <c r="NYT539" s="460"/>
      <c r="NYU539" s="435"/>
      <c r="NYV539" s="434"/>
      <c r="NYW539" s="437"/>
      <c r="NYX539" s="438"/>
      <c r="NYY539" s="439"/>
      <c r="NYZ539" s="460"/>
      <c r="NZA539" s="435"/>
      <c r="NZB539" s="434"/>
      <c r="NZC539" s="437"/>
      <c r="NZD539" s="438"/>
      <c r="NZE539" s="439"/>
      <c r="NZF539" s="460"/>
      <c r="NZG539" s="435"/>
      <c r="NZH539" s="434"/>
      <c r="NZI539" s="437"/>
      <c r="NZJ539" s="438"/>
      <c r="NZK539" s="439"/>
      <c r="NZL539" s="460"/>
      <c r="NZM539" s="435"/>
      <c r="NZN539" s="434"/>
      <c r="NZO539" s="437"/>
      <c r="NZP539" s="438"/>
      <c r="NZQ539" s="439"/>
      <c r="NZR539" s="460"/>
      <c r="NZS539" s="435"/>
      <c r="NZT539" s="434"/>
      <c r="NZU539" s="437"/>
      <c r="NZV539" s="438"/>
      <c r="NZW539" s="439"/>
      <c r="NZX539" s="460"/>
      <c r="NZY539" s="435"/>
      <c r="NZZ539" s="434"/>
      <c r="OAA539" s="437"/>
      <c r="OAB539" s="438"/>
      <c r="OAC539" s="439"/>
      <c r="OAD539" s="460"/>
      <c r="OAE539" s="435"/>
      <c r="OAF539" s="434"/>
      <c r="OAG539" s="437"/>
      <c r="OAH539" s="438"/>
      <c r="OAI539" s="439"/>
      <c r="OAJ539" s="460"/>
      <c r="OAK539" s="435"/>
      <c r="OAL539" s="434"/>
      <c r="OAM539" s="437"/>
      <c r="OAN539" s="438"/>
      <c r="OAO539" s="439"/>
      <c r="OAP539" s="460"/>
      <c r="OAQ539" s="435"/>
      <c r="OAR539" s="434"/>
      <c r="OAS539" s="437"/>
      <c r="OAT539" s="438"/>
      <c r="OAU539" s="439"/>
      <c r="OAV539" s="460"/>
      <c r="OAW539" s="435"/>
      <c r="OAX539" s="434"/>
      <c r="OAY539" s="437"/>
      <c r="OAZ539" s="438"/>
      <c r="OBA539" s="439"/>
      <c r="OBB539" s="460"/>
      <c r="OBC539" s="435"/>
      <c r="OBD539" s="434"/>
      <c r="OBE539" s="437"/>
      <c r="OBF539" s="438"/>
      <c r="OBG539" s="439"/>
      <c r="OBH539" s="460"/>
      <c r="OBI539" s="435"/>
      <c r="OBJ539" s="434"/>
      <c r="OBK539" s="437"/>
      <c r="OBL539" s="438"/>
      <c r="OBM539" s="439"/>
      <c r="OBN539" s="460"/>
      <c r="OBO539" s="435"/>
      <c r="OBP539" s="434"/>
      <c r="OBQ539" s="437"/>
      <c r="OBR539" s="438"/>
      <c r="OBS539" s="439"/>
      <c r="OBT539" s="460"/>
      <c r="OBU539" s="435"/>
      <c r="OBV539" s="434"/>
      <c r="OBW539" s="437"/>
      <c r="OBX539" s="438"/>
      <c r="OBY539" s="439"/>
      <c r="OBZ539" s="460"/>
      <c r="OCA539" s="435"/>
      <c r="OCB539" s="434"/>
      <c r="OCC539" s="437"/>
      <c r="OCD539" s="438"/>
      <c r="OCE539" s="439"/>
      <c r="OCF539" s="460"/>
      <c r="OCG539" s="435"/>
      <c r="OCH539" s="434"/>
      <c r="OCI539" s="437"/>
      <c r="OCJ539" s="438"/>
      <c r="OCK539" s="439"/>
      <c r="OCL539" s="460"/>
      <c r="OCM539" s="435"/>
      <c r="OCN539" s="434"/>
      <c r="OCO539" s="437"/>
      <c r="OCP539" s="438"/>
      <c r="OCQ539" s="439"/>
      <c r="OCR539" s="460"/>
      <c r="OCS539" s="435"/>
      <c r="OCT539" s="434"/>
      <c r="OCU539" s="437"/>
      <c r="OCV539" s="438"/>
      <c r="OCW539" s="439"/>
      <c r="OCX539" s="460"/>
      <c r="OCY539" s="435"/>
      <c r="OCZ539" s="434"/>
      <c r="ODA539" s="437"/>
      <c r="ODB539" s="438"/>
      <c r="ODC539" s="439"/>
      <c r="ODD539" s="460"/>
      <c r="ODE539" s="435"/>
      <c r="ODF539" s="434"/>
      <c r="ODG539" s="437"/>
      <c r="ODH539" s="438"/>
      <c r="ODI539" s="439"/>
      <c r="ODJ539" s="460"/>
      <c r="ODK539" s="435"/>
      <c r="ODL539" s="434"/>
      <c r="ODM539" s="437"/>
      <c r="ODN539" s="438"/>
      <c r="ODO539" s="439"/>
      <c r="ODP539" s="460"/>
      <c r="ODQ539" s="435"/>
      <c r="ODR539" s="434"/>
      <c r="ODS539" s="437"/>
      <c r="ODT539" s="438"/>
      <c r="ODU539" s="439"/>
      <c r="ODV539" s="460"/>
      <c r="ODW539" s="435"/>
      <c r="ODX539" s="434"/>
      <c r="ODY539" s="437"/>
      <c r="ODZ539" s="438"/>
      <c r="OEA539" s="439"/>
      <c r="OEB539" s="460"/>
      <c r="OEC539" s="435"/>
      <c r="OED539" s="434"/>
      <c r="OEE539" s="437"/>
      <c r="OEF539" s="438"/>
      <c r="OEG539" s="439"/>
      <c r="OEH539" s="460"/>
      <c r="OEI539" s="435"/>
      <c r="OEJ539" s="434"/>
      <c r="OEK539" s="437"/>
      <c r="OEL539" s="438"/>
      <c r="OEM539" s="439"/>
      <c r="OEN539" s="460"/>
      <c r="OEO539" s="435"/>
      <c r="OEP539" s="434"/>
      <c r="OEQ539" s="437"/>
      <c r="OER539" s="438"/>
      <c r="OES539" s="439"/>
      <c r="OET539" s="460"/>
      <c r="OEU539" s="435"/>
      <c r="OEV539" s="434"/>
      <c r="OEW539" s="437"/>
      <c r="OEX539" s="438"/>
      <c r="OEY539" s="439"/>
      <c r="OEZ539" s="460"/>
      <c r="OFA539" s="435"/>
      <c r="OFB539" s="434"/>
      <c r="OFC539" s="437"/>
      <c r="OFD539" s="438"/>
      <c r="OFE539" s="439"/>
      <c r="OFF539" s="460"/>
      <c r="OFG539" s="435"/>
      <c r="OFH539" s="434"/>
      <c r="OFI539" s="437"/>
      <c r="OFJ539" s="438"/>
      <c r="OFK539" s="439"/>
      <c r="OFL539" s="460"/>
      <c r="OFM539" s="435"/>
      <c r="OFN539" s="434"/>
      <c r="OFO539" s="437"/>
      <c r="OFP539" s="438"/>
      <c r="OFQ539" s="439"/>
      <c r="OFR539" s="460"/>
      <c r="OFS539" s="435"/>
      <c r="OFT539" s="434"/>
      <c r="OFU539" s="437"/>
      <c r="OFV539" s="438"/>
      <c r="OFW539" s="439"/>
      <c r="OFX539" s="460"/>
      <c r="OFY539" s="435"/>
      <c r="OFZ539" s="434"/>
      <c r="OGA539" s="437"/>
      <c r="OGB539" s="438"/>
      <c r="OGC539" s="439"/>
      <c r="OGD539" s="460"/>
      <c r="OGE539" s="435"/>
      <c r="OGF539" s="434"/>
      <c r="OGG539" s="437"/>
      <c r="OGH539" s="438"/>
      <c r="OGI539" s="439"/>
      <c r="OGJ539" s="460"/>
      <c r="OGK539" s="435"/>
      <c r="OGL539" s="434"/>
      <c r="OGM539" s="437"/>
      <c r="OGN539" s="438"/>
      <c r="OGO539" s="439"/>
      <c r="OGP539" s="460"/>
      <c r="OGQ539" s="435"/>
      <c r="OGR539" s="434"/>
      <c r="OGS539" s="437"/>
      <c r="OGT539" s="438"/>
      <c r="OGU539" s="439"/>
      <c r="OGV539" s="460"/>
      <c r="OGW539" s="435"/>
      <c r="OGX539" s="434"/>
      <c r="OGY539" s="437"/>
      <c r="OGZ539" s="438"/>
      <c r="OHA539" s="439"/>
      <c r="OHB539" s="460"/>
      <c r="OHC539" s="435"/>
      <c r="OHD539" s="434"/>
      <c r="OHE539" s="437"/>
      <c r="OHF539" s="438"/>
      <c r="OHG539" s="439"/>
      <c r="OHH539" s="460"/>
      <c r="OHI539" s="435"/>
      <c r="OHJ539" s="434"/>
      <c r="OHK539" s="437"/>
      <c r="OHL539" s="438"/>
      <c r="OHM539" s="439"/>
      <c r="OHN539" s="460"/>
      <c r="OHO539" s="435"/>
      <c r="OHP539" s="434"/>
      <c r="OHQ539" s="437"/>
      <c r="OHR539" s="438"/>
      <c r="OHS539" s="439"/>
      <c r="OHT539" s="460"/>
      <c r="OHU539" s="435"/>
      <c r="OHV539" s="434"/>
      <c r="OHW539" s="437"/>
      <c r="OHX539" s="438"/>
      <c r="OHY539" s="439"/>
      <c r="OHZ539" s="460"/>
      <c r="OIA539" s="435"/>
      <c r="OIB539" s="434"/>
      <c r="OIC539" s="437"/>
      <c r="OID539" s="438"/>
      <c r="OIE539" s="439"/>
      <c r="OIF539" s="460"/>
      <c r="OIG539" s="435"/>
      <c r="OIH539" s="434"/>
      <c r="OII539" s="437"/>
      <c r="OIJ539" s="438"/>
      <c r="OIK539" s="439"/>
      <c r="OIL539" s="460"/>
      <c r="OIM539" s="435"/>
      <c r="OIN539" s="434"/>
      <c r="OIO539" s="437"/>
      <c r="OIP539" s="438"/>
      <c r="OIQ539" s="439"/>
      <c r="OIR539" s="460"/>
      <c r="OIS539" s="435"/>
      <c r="OIT539" s="434"/>
      <c r="OIU539" s="437"/>
      <c r="OIV539" s="438"/>
      <c r="OIW539" s="439"/>
      <c r="OIX539" s="460"/>
      <c r="OIY539" s="435"/>
      <c r="OIZ539" s="434"/>
      <c r="OJA539" s="437"/>
      <c r="OJB539" s="438"/>
      <c r="OJC539" s="439"/>
      <c r="OJD539" s="460"/>
      <c r="OJE539" s="435"/>
      <c r="OJF539" s="434"/>
      <c r="OJG539" s="437"/>
      <c r="OJH539" s="438"/>
      <c r="OJI539" s="439"/>
      <c r="OJJ539" s="460"/>
      <c r="OJK539" s="435"/>
      <c r="OJL539" s="434"/>
      <c r="OJM539" s="437"/>
      <c r="OJN539" s="438"/>
      <c r="OJO539" s="439"/>
      <c r="OJP539" s="460"/>
      <c r="OJQ539" s="435"/>
      <c r="OJR539" s="434"/>
      <c r="OJS539" s="437"/>
      <c r="OJT539" s="438"/>
      <c r="OJU539" s="439"/>
      <c r="OJV539" s="460"/>
      <c r="OJW539" s="435"/>
      <c r="OJX539" s="434"/>
      <c r="OJY539" s="437"/>
      <c r="OJZ539" s="438"/>
      <c r="OKA539" s="439"/>
      <c r="OKB539" s="460"/>
      <c r="OKC539" s="435"/>
      <c r="OKD539" s="434"/>
      <c r="OKE539" s="437"/>
      <c r="OKF539" s="438"/>
      <c r="OKG539" s="439"/>
      <c r="OKH539" s="460"/>
      <c r="OKI539" s="435"/>
      <c r="OKJ539" s="434"/>
      <c r="OKK539" s="437"/>
      <c r="OKL539" s="438"/>
      <c r="OKM539" s="439"/>
      <c r="OKN539" s="460"/>
      <c r="OKO539" s="435"/>
      <c r="OKP539" s="434"/>
      <c r="OKQ539" s="437"/>
      <c r="OKR539" s="438"/>
      <c r="OKS539" s="439"/>
      <c r="OKT539" s="460"/>
      <c r="OKU539" s="435"/>
      <c r="OKV539" s="434"/>
      <c r="OKW539" s="437"/>
      <c r="OKX539" s="438"/>
      <c r="OKY539" s="439"/>
      <c r="OKZ539" s="460"/>
      <c r="OLA539" s="435"/>
      <c r="OLB539" s="434"/>
      <c r="OLC539" s="437"/>
      <c r="OLD539" s="438"/>
      <c r="OLE539" s="439"/>
      <c r="OLF539" s="460"/>
      <c r="OLG539" s="435"/>
      <c r="OLH539" s="434"/>
      <c r="OLI539" s="437"/>
      <c r="OLJ539" s="438"/>
      <c r="OLK539" s="439"/>
      <c r="OLL539" s="460"/>
      <c r="OLM539" s="435"/>
      <c r="OLN539" s="434"/>
      <c r="OLO539" s="437"/>
      <c r="OLP539" s="438"/>
      <c r="OLQ539" s="439"/>
      <c r="OLR539" s="460"/>
      <c r="OLS539" s="435"/>
      <c r="OLT539" s="434"/>
      <c r="OLU539" s="437"/>
      <c r="OLV539" s="438"/>
      <c r="OLW539" s="439"/>
      <c r="OLX539" s="460"/>
      <c r="OLY539" s="435"/>
      <c r="OLZ539" s="434"/>
      <c r="OMA539" s="437"/>
      <c r="OMB539" s="438"/>
      <c r="OMC539" s="439"/>
      <c r="OMD539" s="460"/>
      <c r="OME539" s="435"/>
      <c r="OMF539" s="434"/>
      <c r="OMG539" s="437"/>
      <c r="OMH539" s="438"/>
      <c r="OMI539" s="439"/>
      <c r="OMJ539" s="460"/>
      <c r="OMK539" s="435"/>
      <c r="OML539" s="434"/>
      <c r="OMM539" s="437"/>
      <c r="OMN539" s="438"/>
      <c r="OMO539" s="439"/>
      <c r="OMP539" s="460"/>
      <c r="OMQ539" s="435"/>
      <c r="OMR539" s="434"/>
      <c r="OMS539" s="437"/>
      <c r="OMT539" s="438"/>
      <c r="OMU539" s="439"/>
      <c r="OMV539" s="460"/>
      <c r="OMW539" s="435"/>
      <c r="OMX539" s="434"/>
      <c r="OMY539" s="437"/>
      <c r="OMZ539" s="438"/>
      <c r="ONA539" s="439"/>
      <c r="ONB539" s="460"/>
      <c r="ONC539" s="435"/>
      <c r="OND539" s="434"/>
      <c r="ONE539" s="437"/>
      <c r="ONF539" s="438"/>
      <c r="ONG539" s="439"/>
      <c r="ONH539" s="460"/>
      <c r="ONI539" s="435"/>
      <c r="ONJ539" s="434"/>
      <c r="ONK539" s="437"/>
      <c r="ONL539" s="438"/>
      <c r="ONM539" s="439"/>
      <c r="ONN539" s="460"/>
      <c r="ONO539" s="435"/>
      <c r="ONP539" s="434"/>
      <c r="ONQ539" s="437"/>
      <c r="ONR539" s="438"/>
      <c r="ONS539" s="439"/>
      <c r="ONT539" s="460"/>
      <c r="ONU539" s="435"/>
      <c r="ONV539" s="434"/>
      <c r="ONW539" s="437"/>
      <c r="ONX539" s="438"/>
      <c r="ONY539" s="439"/>
      <c r="ONZ539" s="460"/>
      <c r="OOA539" s="435"/>
      <c r="OOB539" s="434"/>
      <c r="OOC539" s="437"/>
      <c r="OOD539" s="438"/>
      <c r="OOE539" s="439"/>
      <c r="OOF539" s="460"/>
      <c r="OOG539" s="435"/>
      <c r="OOH539" s="434"/>
      <c r="OOI539" s="437"/>
      <c r="OOJ539" s="438"/>
      <c r="OOK539" s="439"/>
      <c r="OOL539" s="460"/>
      <c r="OOM539" s="435"/>
      <c r="OON539" s="434"/>
      <c r="OOO539" s="437"/>
      <c r="OOP539" s="438"/>
      <c r="OOQ539" s="439"/>
      <c r="OOR539" s="460"/>
      <c r="OOS539" s="435"/>
      <c r="OOT539" s="434"/>
      <c r="OOU539" s="437"/>
      <c r="OOV539" s="438"/>
      <c r="OOW539" s="439"/>
      <c r="OOX539" s="460"/>
      <c r="OOY539" s="435"/>
      <c r="OOZ539" s="434"/>
      <c r="OPA539" s="437"/>
      <c r="OPB539" s="438"/>
      <c r="OPC539" s="439"/>
      <c r="OPD539" s="460"/>
      <c r="OPE539" s="435"/>
      <c r="OPF539" s="434"/>
      <c r="OPG539" s="437"/>
      <c r="OPH539" s="438"/>
      <c r="OPI539" s="439"/>
      <c r="OPJ539" s="460"/>
      <c r="OPK539" s="435"/>
      <c r="OPL539" s="434"/>
      <c r="OPM539" s="437"/>
      <c r="OPN539" s="438"/>
      <c r="OPO539" s="439"/>
      <c r="OPP539" s="460"/>
      <c r="OPQ539" s="435"/>
      <c r="OPR539" s="434"/>
      <c r="OPS539" s="437"/>
      <c r="OPT539" s="438"/>
      <c r="OPU539" s="439"/>
      <c r="OPV539" s="460"/>
      <c r="OPW539" s="435"/>
      <c r="OPX539" s="434"/>
      <c r="OPY539" s="437"/>
      <c r="OPZ539" s="438"/>
      <c r="OQA539" s="439"/>
      <c r="OQB539" s="460"/>
      <c r="OQC539" s="435"/>
      <c r="OQD539" s="434"/>
      <c r="OQE539" s="437"/>
      <c r="OQF539" s="438"/>
      <c r="OQG539" s="439"/>
      <c r="OQH539" s="460"/>
      <c r="OQI539" s="435"/>
      <c r="OQJ539" s="434"/>
      <c r="OQK539" s="437"/>
      <c r="OQL539" s="438"/>
      <c r="OQM539" s="439"/>
      <c r="OQN539" s="460"/>
      <c r="OQO539" s="435"/>
      <c r="OQP539" s="434"/>
      <c r="OQQ539" s="437"/>
      <c r="OQR539" s="438"/>
      <c r="OQS539" s="439"/>
      <c r="OQT539" s="460"/>
      <c r="OQU539" s="435"/>
      <c r="OQV539" s="434"/>
      <c r="OQW539" s="437"/>
      <c r="OQX539" s="438"/>
      <c r="OQY539" s="439"/>
      <c r="OQZ539" s="460"/>
      <c r="ORA539" s="435"/>
      <c r="ORB539" s="434"/>
      <c r="ORC539" s="437"/>
      <c r="ORD539" s="438"/>
      <c r="ORE539" s="439"/>
      <c r="ORF539" s="460"/>
      <c r="ORG539" s="435"/>
      <c r="ORH539" s="434"/>
      <c r="ORI539" s="437"/>
      <c r="ORJ539" s="438"/>
      <c r="ORK539" s="439"/>
      <c r="ORL539" s="460"/>
      <c r="ORM539" s="435"/>
      <c r="ORN539" s="434"/>
      <c r="ORO539" s="437"/>
      <c r="ORP539" s="438"/>
      <c r="ORQ539" s="439"/>
      <c r="ORR539" s="460"/>
      <c r="ORS539" s="435"/>
      <c r="ORT539" s="434"/>
      <c r="ORU539" s="437"/>
      <c r="ORV539" s="438"/>
      <c r="ORW539" s="439"/>
      <c r="ORX539" s="460"/>
      <c r="ORY539" s="435"/>
      <c r="ORZ539" s="434"/>
      <c r="OSA539" s="437"/>
      <c r="OSB539" s="438"/>
      <c r="OSC539" s="439"/>
      <c r="OSD539" s="460"/>
      <c r="OSE539" s="435"/>
      <c r="OSF539" s="434"/>
      <c r="OSG539" s="437"/>
      <c r="OSH539" s="438"/>
      <c r="OSI539" s="439"/>
      <c r="OSJ539" s="460"/>
      <c r="OSK539" s="435"/>
      <c r="OSL539" s="434"/>
      <c r="OSM539" s="437"/>
      <c r="OSN539" s="438"/>
      <c r="OSO539" s="439"/>
      <c r="OSP539" s="460"/>
      <c r="OSQ539" s="435"/>
      <c r="OSR539" s="434"/>
      <c r="OSS539" s="437"/>
      <c r="OST539" s="438"/>
      <c r="OSU539" s="439"/>
      <c r="OSV539" s="460"/>
      <c r="OSW539" s="435"/>
      <c r="OSX539" s="434"/>
      <c r="OSY539" s="437"/>
      <c r="OSZ539" s="438"/>
      <c r="OTA539" s="439"/>
      <c r="OTB539" s="460"/>
      <c r="OTC539" s="435"/>
      <c r="OTD539" s="434"/>
      <c r="OTE539" s="437"/>
      <c r="OTF539" s="438"/>
      <c r="OTG539" s="439"/>
      <c r="OTH539" s="460"/>
      <c r="OTI539" s="435"/>
      <c r="OTJ539" s="434"/>
      <c r="OTK539" s="437"/>
      <c r="OTL539" s="438"/>
      <c r="OTM539" s="439"/>
      <c r="OTN539" s="460"/>
      <c r="OTO539" s="435"/>
      <c r="OTP539" s="434"/>
      <c r="OTQ539" s="437"/>
      <c r="OTR539" s="438"/>
      <c r="OTS539" s="439"/>
      <c r="OTT539" s="460"/>
      <c r="OTU539" s="435"/>
      <c r="OTV539" s="434"/>
      <c r="OTW539" s="437"/>
      <c r="OTX539" s="438"/>
      <c r="OTY539" s="439"/>
      <c r="OTZ539" s="460"/>
      <c r="OUA539" s="435"/>
      <c r="OUB539" s="434"/>
      <c r="OUC539" s="437"/>
      <c r="OUD539" s="438"/>
      <c r="OUE539" s="439"/>
      <c r="OUF539" s="460"/>
      <c r="OUG539" s="435"/>
      <c r="OUH539" s="434"/>
      <c r="OUI539" s="437"/>
      <c r="OUJ539" s="438"/>
      <c r="OUK539" s="439"/>
      <c r="OUL539" s="460"/>
      <c r="OUM539" s="435"/>
      <c r="OUN539" s="434"/>
      <c r="OUO539" s="437"/>
      <c r="OUP539" s="438"/>
      <c r="OUQ539" s="439"/>
      <c r="OUR539" s="460"/>
      <c r="OUS539" s="435"/>
      <c r="OUT539" s="434"/>
      <c r="OUU539" s="437"/>
      <c r="OUV539" s="438"/>
      <c r="OUW539" s="439"/>
      <c r="OUX539" s="460"/>
      <c r="OUY539" s="435"/>
      <c r="OUZ539" s="434"/>
      <c r="OVA539" s="437"/>
      <c r="OVB539" s="438"/>
      <c r="OVC539" s="439"/>
      <c r="OVD539" s="460"/>
      <c r="OVE539" s="435"/>
      <c r="OVF539" s="434"/>
      <c r="OVG539" s="437"/>
      <c r="OVH539" s="438"/>
      <c r="OVI539" s="439"/>
      <c r="OVJ539" s="460"/>
      <c r="OVK539" s="435"/>
      <c r="OVL539" s="434"/>
      <c r="OVM539" s="437"/>
      <c r="OVN539" s="438"/>
      <c r="OVO539" s="439"/>
      <c r="OVP539" s="460"/>
      <c r="OVQ539" s="435"/>
      <c r="OVR539" s="434"/>
      <c r="OVS539" s="437"/>
      <c r="OVT539" s="438"/>
      <c r="OVU539" s="439"/>
      <c r="OVV539" s="460"/>
      <c r="OVW539" s="435"/>
      <c r="OVX539" s="434"/>
      <c r="OVY539" s="437"/>
      <c r="OVZ539" s="438"/>
      <c r="OWA539" s="439"/>
      <c r="OWB539" s="460"/>
      <c r="OWC539" s="435"/>
      <c r="OWD539" s="434"/>
      <c r="OWE539" s="437"/>
      <c r="OWF539" s="438"/>
      <c r="OWG539" s="439"/>
      <c r="OWH539" s="460"/>
      <c r="OWI539" s="435"/>
      <c r="OWJ539" s="434"/>
      <c r="OWK539" s="437"/>
      <c r="OWL539" s="438"/>
      <c r="OWM539" s="439"/>
      <c r="OWN539" s="460"/>
      <c r="OWO539" s="435"/>
      <c r="OWP539" s="434"/>
      <c r="OWQ539" s="437"/>
      <c r="OWR539" s="438"/>
      <c r="OWS539" s="439"/>
      <c r="OWT539" s="460"/>
      <c r="OWU539" s="435"/>
      <c r="OWV539" s="434"/>
      <c r="OWW539" s="437"/>
      <c r="OWX539" s="438"/>
      <c r="OWY539" s="439"/>
      <c r="OWZ539" s="460"/>
      <c r="OXA539" s="435"/>
      <c r="OXB539" s="434"/>
      <c r="OXC539" s="437"/>
      <c r="OXD539" s="438"/>
      <c r="OXE539" s="439"/>
      <c r="OXF539" s="460"/>
      <c r="OXG539" s="435"/>
      <c r="OXH539" s="434"/>
      <c r="OXI539" s="437"/>
      <c r="OXJ539" s="438"/>
      <c r="OXK539" s="439"/>
      <c r="OXL539" s="460"/>
      <c r="OXM539" s="435"/>
      <c r="OXN539" s="434"/>
      <c r="OXO539" s="437"/>
      <c r="OXP539" s="438"/>
      <c r="OXQ539" s="439"/>
      <c r="OXR539" s="460"/>
      <c r="OXS539" s="435"/>
      <c r="OXT539" s="434"/>
      <c r="OXU539" s="437"/>
      <c r="OXV539" s="438"/>
      <c r="OXW539" s="439"/>
      <c r="OXX539" s="460"/>
      <c r="OXY539" s="435"/>
      <c r="OXZ539" s="434"/>
      <c r="OYA539" s="437"/>
      <c r="OYB539" s="438"/>
      <c r="OYC539" s="439"/>
      <c r="OYD539" s="460"/>
      <c r="OYE539" s="435"/>
      <c r="OYF539" s="434"/>
      <c r="OYG539" s="437"/>
      <c r="OYH539" s="438"/>
      <c r="OYI539" s="439"/>
      <c r="OYJ539" s="460"/>
      <c r="OYK539" s="435"/>
      <c r="OYL539" s="434"/>
      <c r="OYM539" s="437"/>
      <c r="OYN539" s="438"/>
      <c r="OYO539" s="439"/>
      <c r="OYP539" s="460"/>
      <c r="OYQ539" s="435"/>
      <c r="OYR539" s="434"/>
      <c r="OYS539" s="437"/>
      <c r="OYT539" s="438"/>
      <c r="OYU539" s="439"/>
      <c r="OYV539" s="460"/>
      <c r="OYW539" s="435"/>
      <c r="OYX539" s="434"/>
      <c r="OYY539" s="437"/>
      <c r="OYZ539" s="438"/>
      <c r="OZA539" s="439"/>
      <c r="OZB539" s="460"/>
      <c r="OZC539" s="435"/>
      <c r="OZD539" s="434"/>
      <c r="OZE539" s="437"/>
      <c r="OZF539" s="438"/>
      <c r="OZG539" s="439"/>
      <c r="OZH539" s="460"/>
      <c r="OZI539" s="435"/>
      <c r="OZJ539" s="434"/>
      <c r="OZK539" s="437"/>
      <c r="OZL539" s="438"/>
      <c r="OZM539" s="439"/>
      <c r="OZN539" s="460"/>
      <c r="OZO539" s="435"/>
      <c r="OZP539" s="434"/>
      <c r="OZQ539" s="437"/>
      <c r="OZR539" s="438"/>
      <c r="OZS539" s="439"/>
      <c r="OZT539" s="460"/>
      <c r="OZU539" s="435"/>
      <c r="OZV539" s="434"/>
      <c r="OZW539" s="437"/>
      <c r="OZX539" s="438"/>
      <c r="OZY539" s="439"/>
      <c r="OZZ539" s="460"/>
      <c r="PAA539" s="435"/>
      <c r="PAB539" s="434"/>
      <c r="PAC539" s="437"/>
      <c r="PAD539" s="438"/>
      <c r="PAE539" s="439"/>
      <c r="PAF539" s="460"/>
      <c r="PAG539" s="435"/>
      <c r="PAH539" s="434"/>
      <c r="PAI539" s="437"/>
      <c r="PAJ539" s="438"/>
      <c r="PAK539" s="439"/>
      <c r="PAL539" s="460"/>
      <c r="PAM539" s="435"/>
      <c r="PAN539" s="434"/>
      <c r="PAO539" s="437"/>
      <c r="PAP539" s="438"/>
      <c r="PAQ539" s="439"/>
      <c r="PAR539" s="460"/>
      <c r="PAS539" s="435"/>
      <c r="PAT539" s="434"/>
      <c r="PAU539" s="437"/>
      <c r="PAV539" s="438"/>
      <c r="PAW539" s="439"/>
      <c r="PAX539" s="460"/>
      <c r="PAY539" s="435"/>
      <c r="PAZ539" s="434"/>
      <c r="PBA539" s="437"/>
      <c r="PBB539" s="438"/>
      <c r="PBC539" s="439"/>
      <c r="PBD539" s="460"/>
      <c r="PBE539" s="435"/>
      <c r="PBF539" s="434"/>
      <c r="PBG539" s="437"/>
      <c r="PBH539" s="438"/>
      <c r="PBI539" s="439"/>
      <c r="PBJ539" s="460"/>
      <c r="PBK539" s="435"/>
      <c r="PBL539" s="434"/>
      <c r="PBM539" s="437"/>
      <c r="PBN539" s="438"/>
      <c r="PBO539" s="439"/>
      <c r="PBP539" s="460"/>
      <c r="PBQ539" s="435"/>
      <c r="PBR539" s="434"/>
      <c r="PBS539" s="437"/>
      <c r="PBT539" s="438"/>
      <c r="PBU539" s="439"/>
      <c r="PBV539" s="460"/>
      <c r="PBW539" s="435"/>
      <c r="PBX539" s="434"/>
      <c r="PBY539" s="437"/>
      <c r="PBZ539" s="438"/>
      <c r="PCA539" s="439"/>
      <c r="PCB539" s="460"/>
      <c r="PCC539" s="435"/>
      <c r="PCD539" s="434"/>
      <c r="PCE539" s="437"/>
      <c r="PCF539" s="438"/>
      <c r="PCG539" s="439"/>
      <c r="PCH539" s="460"/>
      <c r="PCI539" s="435"/>
      <c r="PCJ539" s="434"/>
      <c r="PCK539" s="437"/>
      <c r="PCL539" s="438"/>
      <c r="PCM539" s="439"/>
      <c r="PCN539" s="460"/>
      <c r="PCO539" s="435"/>
      <c r="PCP539" s="434"/>
      <c r="PCQ539" s="437"/>
      <c r="PCR539" s="438"/>
      <c r="PCS539" s="439"/>
      <c r="PCT539" s="460"/>
      <c r="PCU539" s="435"/>
      <c r="PCV539" s="434"/>
      <c r="PCW539" s="437"/>
      <c r="PCX539" s="438"/>
      <c r="PCY539" s="439"/>
      <c r="PCZ539" s="460"/>
      <c r="PDA539" s="435"/>
      <c r="PDB539" s="434"/>
      <c r="PDC539" s="437"/>
      <c r="PDD539" s="438"/>
      <c r="PDE539" s="439"/>
      <c r="PDF539" s="460"/>
      <c r="PDG539" s="435"/>
      <c r="PDH539" s="434"/>
      <c r="PDI539" s="437"/>
      <c r="PDJ539" s="438"/>
      <c r="PDK539" s="439"/>
      <c r="PDL539" s="460"/>
      <c r="PDM539" s="435"/>
      <c r="PDN539" s="434"/>
      <c r="PDO539" s="437"/>
      <c r="PDP539" s="438"/>
      <c r="PDQ539" s="439"/>
      <c r="PDR539" s="460"/>
      <c r="PDS539" s="435"/>
      <c r="PDT539" s="434"/>
      <c r="PDU539" s="437"/>
      <c r="PDV539" s="438"/>
      <c r="PDW539" s="439"/>
      <c r="PDX539" s="460"/>
      <c r="PDY539" s="435"/>
      <c r="PDZ539" s="434"/>
      <c r="PEA539" s="437"/>
      <c r="PEB539" s="438"/>
      <c r="PEC539" s="439"/>
      <c r="PED539" s="460"/>
      <c r="PEE539" s="435"/>
      <c r="PEF539" s="434"/>
      <c r="PEG539" s="437"/>
      <c r="PEH539" s="438"/>
      <c r="PEI539" s="439"/>
      <c r="PEJ539" s="460"/>
      <c r="PEK539" s="435"/>
      <c r="PEL539" s="434"/>
      <c r="PEM539" s="437"/>
      <c r="PEN539" s="438"/>
      <c r="PEO539" s="439"/>
      <c r="PEP539" s="460"/>
      <c r="PEQ539" s="435"/>
      <c r="PER539" s="434"/>
      <c r="PES539" s="437"/>
      <c r="PET539" s="438"/>
      <c r="PEU539" s="439"/>
      <c r="PEV539" s="460"/>
      <c r="PEW539" s="435"/>
      <c r="PEX539" s="434"/>
      <c r="PEY539" s="437"/>
      <c r="PEZ539" s="438"/>
      <c r="PFA539" s="439"/>
      <c r="PFB539" s="460"/>
      <c r="PFC539" s="435"/>
      <c r="PFD539" s="434"/>
      <c r="PFE539" s="437"/>
      <c r="PFF539" s="438"/>
      <c r="PFG539" s="439"/>
      <c r="PFH539" s="460"/>
      <c r="PFI539" s="435"/>
      <c r="PFJ539" s="434"/>
      <c r="PFK539" s="437"/>
      <c r="PFL539" s="438"/>
      <c r="PFM539" s="439"/>
      <c r="PFN539" s="460"/>
      <c r="PFO539" s="435"/>
      <c r="PFP539" s="434"/>
      <c r="PFQ539" s="437"/>
      <c r="PFR539" s="438"/>
      <c r="PFS539" s="439"/>
      <c r="PFT539" s="460"/>
      <c r="PFU539" s="435"/>
      <c r="PFV539" s="434"/>
      <c r="PFW539" s="437"/>
      <c r="PFX539" s="438"/>
      <c r="PFY539" s="439"/>
      <c r="PFZ539" s="460"/>
      <c r="PGA539" s="435"/>
      <c r="PGB539" s="434"/>
      <c r="PGC539" s="437"/>
      <c r="PGD539" s="438"/>
      <c r="PGE539" s="439"/>
      <c r="PGF539" s="460"/>
      <c r="PGG539" s="435"/>
      <c r="PGH539" s="434"/>
      <c r="PGI539" s="437"/>
      <c r="PGJ539" s="438"/>
      <c r="PGK539" s="439"/>
      <c r="PGL539" s="460"/>
      <c r="PGM539" s="435"/>
      <c r="PGN539" s="434"/>
      <c r="PGO539" s="437"/>
      <c r="PGP539" s="438"/>
      <c r="PGQ539" s="439"/>
      <c r="PGR539" s="460"/>
      <c r="PGS539" s="435"/>
      <c r="PGT539" s="434"/>
      <c r="PGU539" s="437"/>
      <c r="PGV539" s="438"/>
      <c r="PGW539" s="439"/>
      <c r="PGX539" s="460"/>
      <c r="PGY539" s="435"/>
      <c r="PGZ539" s="434"/>
      <c r="PHA539" s="437"/>
      <c r="PHB539" s="438"/>
      <c r="PHC539" s="439"/>
      <c r="PHD539" s="460"/>
      <c r="PHE539" s="435"/>
      <c r="PHF539" s="434"/>
      <c r="PHG539" s="437"/>
      <c r="PHH539" s="438"/>
      <c r="PHI539" s="439"/>
      <c r="PHJ539" s="460"/>
      <c r="PHK539" s="435"/>
      <c r="PHL539" s="434"/>
      <c r="PHM539" s="437"/>
      <c r="PHN539" s="438"/>
      <c r="PHO539" s="439"/>
      <c r="PHP539" s="460"/>
      <c r="PHQ539" s="435"/>
      <c r="PHR539" s="434"/>
      <c r="PHS539" s="437"/>
      <c r="PHT539" s="438"/>
      <c r="PHU539" s="439"/>
      <c r="PHV539" s="460"/>
      <c r="PHW539" s="435"/>
      <c r="PHX539" s="434"/>
      <c r="PHY539" s="437"/>
      <c r="PHZ539" s="438"/>
      <c r="PIA539" s="439"/>
      <c r="PIB539" s="460"/>
      <c r="PIC539" s="435"/>
      <c r="PID539" s="434"/>
      <c r="PIE539" s="437"/>
      <c r="PIF539" s="438"/>
      <c r="PIG539" s="439"/>
      <c r="PIH539" s="460"/>
      <c r="PII539" s="435"/>
      <c r="PIJ539" s="434"/>
      <c r="PIK539" s="437"/>
      <c r="PIL539" s="438"/>
      <c r="PIM539" s="439"/>
      <c r="PIN539" s="460"/>
      <c r="PIO539" s="435"/>
      <c r="PIP539" s="434"/>
      <c r="PIQ539" s="437"/>
      <c r="PIR539" s="438"/>
      <c r="PIS539" s="439"/>
      <c r="PIT539" s="460"/>
      <c r="PIU539" s="435"/>
      <c r="PIV539" s="434"/>
      <c r="PIW539" s="437"/>
      <c r="PIX539" s="438"/>
      <c r="PIY539" s="439"/>
      <c r="PIZ539" s="460"/>
      <c r="PJA539" s="435"/>
      <c r="PJB539" s="434"/>
      <c r="PJC539" s="437"/>
      <c r="PJD539" s="438"/>
      <c r="PJE539" s="439"/>
      <c r="PJF539" s="460"/>
      <c r="PJG539" s="435"/>
      <c r="PJH539" s="434"/>
      <c r="PJI539" s="437"/>
      <c r="PJJ539" s="438"/>
      <c r="PJK539" s="439"/>
      <c r="PJL539" s="460"/>
      <c r="PJM539" s="435"/>
      <c r="PJN539" s="434"/>
      <c r="PJO539" s="437"/>
      <c r="PJP539" s="438"/>
      <c r="PJQ539" s="439"/>
      <c r="PJR539" s="460"/>
      <c r="PJS539" s="435"/>
      <c r="PJT539" s="434"/>
      <c r="PJU539" s="437"/>
      <c r="PJV539" s="438"/>
      <c r="PJW539" s="439"/>
      <c r="PJX539" s="460"/>
      <c r="PJY539" s="435"/>
      <c r="PJZ539" s="434"/>
      <c r="PKA539" s="437"/>
      <c r="PKB539" s="438"/>
      <c r="PKC539" s="439"/>
      <c r="PKD539" s="460"/>
      <c r="PKE539" s="435"/>
      <c r="PKF539" s="434"/>
      <c r="PKG539" s="437"/>
      <c r="PKH539" s="438"/>
      <c r="PKI539" s="439"/>
      <c r="PKJ539" s="460"/>
      <c r="PKK539" s="435"/>
      <c r="PKL539" s="434"/>
      <c r="PKM539" s="437"/>
      <c r="PKN539" s="438"/>
      <c r="PKO539" s="439"/>
      <c r="PKP539" s="460"/>
      <c r="PKQ539" s="435"/>
      <c r="PKR539" s="434"/>
      <c r="PKS539" s="437"/>
      <c r="PKT539" s="438"/>
      <c r="PKU539" s="439"/>
      <c r="PKV539" s="460"/>
      <c r="PKW539" s="435"/>
      <c r="PKX539" s="434"/>
      <c r="PKY539" s="437"/>
      <c r="PKZ539" s="438"/>
      <c r="PLA539" s="439"/>
      <c r="PLB539" s="460"/>
      <c r="PLC539" s="435"/>
      <c r="PLD539" s="434"/>
      <c r="PLE539" s="437"/>
      <c r="PLF539" s="438"/>
      <c r="PLG539" s="439"/>
      <c r="PLH539" s="460"/>
      <c r="PLI539" s="435"/>
      <c r="PLJ539" s="434"/>
      <c r="PLK539" s="437"/>
      <c r="PLL539" s="438"/>
      <c r="PLM539" s="439"/>
      <c r="PLN539" s="460"/>
      <c r="PLO539" s="435"/>
      <c r="PLP539" s="434"/>
      <c r="PLQ539" s="437"/>
      <c r="PLR539" s="438"/>
      <c r="PLS539" s="439"/>
      <c r="PLT539" s="460"/>
      <c r="PLU539" s="435"/>
      <c r="PLV539" s="434"/>
      <c r="PLW539" s="437"/>
      <c r="PLX539" s="438"/>
      <c r="PLY539" s="439"/>
      <c r="PLZ539" s="460"/>
      <c r="PMA539" s="435"/>
      <c r="PMB539" s="434"/>
      <c r="PMC539" s="437"/>
      <c r="PMD539" s="438"/>
      <c r="PME539" s="439"/>
      <c r="PMF539" s="460"/>
      <c r="PMG539" s="435"/>
      <c r="PMH539" s="434"/>
      <c r="PMI539" s="437"/>
      <c r="PMJ539" s="438"/>
      <c r="PMK539" s="439"/>
      <c r="PML539" s="460"/>
      <c r="PMM539" s="435"/>
      <c r="PMN539" s="434"/>
      <c r="PMO539" s="437"/>
      <c r="PMP539" s="438"/>
      <c r="PMQ539" s="439"/>
      <c r="PMR539" s="460"/>
      <c r="PMS539" s="435"/>
      <c r="PMT539" s="434"/>
      <c r="PMU539" s="437"/>
      <c r="PMV539" s="438"/>
      <c r="PMW539" s="439"/>
      <c r="PMX539" s="460"/>
      <c r="PMY539" s="435"/>
      <c r="PMZ539" s="434"/>
      <c r="PNA539" s="437"/>
      <c r="PNB539" s="438"/>
      <c r="PNC539" s="439"/>
      <c r="PND539" s="460"/>
      <c r="PNE539" s="435"/>
      <c r="PNF539" s="434"/>
      <c r="PNG539" s="437"/>
      <c r="PNH539" s="438"/>
      <c r="PNI539" s="439"/>
      <c r="PNJ539" s="460"/>
      <c r="PNK539" s="435"/>
      <c r="PNL539" s="434"/>
      <c r="PNM539" s="437"/>
      <c r="PNN539" s="438"/>
      <c r="PNO539" s="439"/>
      <c r="PNP539" s="460"/>
      <c r="PNQ539" s="435"/>
      <c r="PNR539" s="434"/>
      <c r="PNS539" s="437"/>
      <c r="PNT539" s="438"/>
      <c r="PNU539" s="439"/>
      <c r="PNV539" s="460"/>
      <c r="PNW539" s="435"/>
      <c r="PNX539" s="434"/>
      <c r="PNY539" s="437"/>
      <c r="PNZ539" s="438"/>
      <c r="POA539" s="439"/>
      <c r="POB539" s="460"/>
      <c r="POC539" s="435"/>
      <c r="POD539" s="434"/>
      <c r="POE539" s="437"/>
      <c r="POF539" s="438"/>
      <c r="POG539" s="439"/>
      <c r="POH539" s="460"/>
      <c r="POI539" s="435"/>
      <c r="POJ539" s="434"/>
      <c r="POK539" s="437"/>
      <c r="POL539" s="438"/>
      <c r="POM539" s="439"/>
      <c r="PON539" s="460"/>
      <c r="POO539" s="435"/>
      <c r="POP539" s="434"/>
      <c r="POQ539" s="437"/>
      <c r="POR539" s="438"/>
      <c r="POS539" s="439"/>
      <c r="POT539" s="460"/>
      <c r="POU539" s="435"/>
      <c r="POV539" s="434"/>
      <c r="POW539" s="437"/>
      <c r="POX539" s="438"/>
      <c r="POY539" s="439"/>
      <c r="POZ539" s="460"/>
      <c r="PPA539" s="435"/>
      <c r="PPB539" s="434"/>
      <c r="PPC539" s="437"/>
      <c r="PPD539" s="438"/>
      <c r="PPE539" s="439"/>
      <c r="PPF539" s="460"/>
      <c r="PPG539" s="435"/>
      <c r="PPH539" s="434"/>
      <c r="PPI539" s="437"/>
      <c r="PPJ539" s="438"/>
      <c r="PPK539" s="439"/>
      <c r="PPL539" s="460"/>
      <c r="PPM539" s="435"/>
      <c r="PPN539" s="434"/>
      <c r="PPO539" s="437"/>
      <c r="PPP539" s="438"/>
      <c r="PPQ539" s="439"/>
      <c r="PPR539" s="460"/>
      <c r="PPS539" s="435"/>
      <c r="PPT539" s="434"/>
      <c r="PPU539" s="437"/>
      <c r="PPV539" s="438"/>
      <c r="PPW539" s="439"/>
      <c r="PPX539" s="460"/>
      <c r="PPY539" s="435"/>
      <c r="PPZ539" s="434"/>
      <c r="PQA539" s="437"/>
      <c r="PQB539" s="438"/>
      <c r="PQC539" s="439"/>
      <c r="PQD539" s="460"/>
      <c r="PQE539" s="435"/>
      <c r="PQF539" s="434"/>
      <c r="PQG539" s="437"/>
      <c r="PQH539" s="438"/>
      <c r="PQI539" s="439"/>
      <c r="PQJ539" s="460"/>
      <c r="PQK539" s="435"/>
      <c r="PQL539" s="434"/>
      <c r="PQM539" s="437"/>
      <c r="PQN539" s="438"/>
      <c r="PQO539" s="439"/>
      <c r="PQP539" s="460"/>
      <c r="PQQ539" s="435"/>
      <c r="PQR539" s="434"/>
      <c r="PQS539" s="437"/>
      <c r="PQT539" s="438"/>
      <c r="PQU539" s="439"/>
      <c r="PQV539" s="460"/>
      <c r="PQW539" s="435"/>
      <c r="PQX539" s="434"/>
      <c r="PQY539" s="437"/>
      <c r="PQZ539" s="438"/>
      <c r="PRA539" s="439"/>
      <c r="PRB539" s="460"/>
      <c r="PRC539" s="435"/>
      <c r="PRD539" s="434"/>
      <c r="PRE539" s="437"/>
      <c r="PRF539" s="438"/>
      <c r="PRG539" s="439"/>
      <c r="PRH539" s="460"/>
      <c r="PRI539" s="435"/>
      <c r="PRJ539" s="434"/>
      <c r="PRK539" s="437"/>
      <c r="PRL539" s="438"/>
      <c r="PRM539" s="439"/>
      <c r="PRN539" s="460"/>
      <c r="PRO539" s="435"/>
      <c r="PRP539" s="434"/>
      <c r="PRQ539" s="437"/>
      <c r="PRR539" s="438"/>
      <c r="PRS539" s="439"/>
      <c r="PRT539" s="460"/>
      <c r="PRU539" s="435"/>
      <c r="PRV539" s="434"/>
      <c r="PRW539" s="437"/>
      <c r="PRX539" s="438"/>
      <c r="PRY539" s="439"/>
      <c r="PRZ539" s="460"/>
      <c r="PSA539" s="435"/>
      <c r="PSB539" s="434"/>
      <c r="PSC539" s="437"/>
      <c r="PSD539" s="438"/>
      <c r="PSE539" s="439"/>
      <c r="PSF539" s="460"/>
      <c r="PSG539" s="435"/>
      <c r="PSH539" s="434"/>
      <c r="PSI539" s="437"/>
      <c r="PSJ539" s="438"/>
      <c r="PSK539" s="439"/>
      <c r="PSL539" s="460"/>
      <c r="PSM539" s="435"/>
      <c r="PSN539" s="434"/>
      <c r="PSO539" s="437"/>
      <c r="PSP539" s="438"/>
      <c r="PSQ539" s="439"/>
      <c r="PSR539" s="460"/>
      <c r="PSS539" s="435"/>
      <c r="PST539" s="434"/>
      <c r="PSU539" s="437"/>
      <c r="PSV539" s="438"/>
      <c r="PSW539" s="439"/>
      <c r="PSX539" s="460"/>
      <c r="PSY539" s="435"/>
      <c r="PSZ539" s="434"/>
      <c r="PTA539" s="437"/>
      <c r="PTB539" s="438"/>
      <c r="PTC539" s="439"/>
      <c r="PTD539" s="460"/>
      <c r="PTE539" s="435"/>
      <c r="PTF539" s="434"/>
      <c r="PTG539" s="437"/>
      <c r="PTH539" s="438"/>
      <c r="PTI539" s="439"/>
      <c r="PTJ539" s="460"/>
      <c r="PTK539" s="435"/>
      <c r="PTL539" s="434"/>
      <c r="PTM539" s="437"/>
      <c r="PTN539" s="438"/>
      <c r="PTO539" s="439"/>
      <c r="PTP539" s="460"/>
      <c r="PTQ539" s="435"/>
      <c r="PTR539" s="434"/>
      <c r="PTS539" s="437"/>
      <c r="PTT539" s="438"/>
      <c r="PTU539" s="439"/>
      <c r="PTV539" s="460"/>
      <c r="PTW539" s="435"/>
      <c r="PTX539" s="434"/>
      <c r="PTY539" s="437"/>
      <c r="PTZ539" s="438"/>
      <c r="PUA539" s="439"/>
      <c r="PUB539" s="460"/>
      <c r="PUC539" s="435"/>
      <c r="PUD539" s="434"/>
      <c r="PUE539" s="437"/>
      <c r="PUF539" s="438"/>
      <c r="PUG539" s="439"/>
      <c r="PUH539" s="460"/>
      <c r="PUI539" s="435"/>
      <c r="PUJ539" s="434"/>
      <c r="PUK539" s="437"/>
      <c r="PUL539" s="438"/>
      <c r="PUM539" s="439"/>
      <c r="PUN539" s="460"/>
      <c r="PUO539" s="435"/>
      <c r="PUP539" s="434"/>
      <c r="PUQ539" s="437"/>
      <c r="PUR539" s="438"/>
      <c r="PUS539" s="439"/>
      <c r="PUT539" s="460"/>
      <c r="PUU539" s="435"/>
      <c r="PUV539" s="434"/>
      <c r="PUW539" s="437"/>
      <c r="PUX539" s="438"/>
      <c r="PUY539" s="439"/>
      <c r="PUZ539" s="460"/>
      <c r="PVA539" s="435"/>
      <c r="PVB539" s="434"/>
      <c r="PVC539" s="437"/>
      <c r="PVD539" s="438"/>
      <c r="PVE539" s="439"/>
      <c r="PVF539" s="460"/>
      <c r="PVG539" s="435"/>
      <c r="PVH539" s="434"/>
      <c r="PVI539" s="437"/>
      <c r="PVJ539" s="438"/>
      <c r="PVK539" s="439"/>
      <c r="PVL539" s="460"/>
      <c r="PVM539" s="435"/>
      <c r="PVN539" s="434"/>
      <c r="PVO539" s="437"/>
      <c r="PVP539" s="438"/>
      <c r="PVQ539" s="439"/>
      <c r="PVR539" s="460"/>
      <c r="PVS539" s="435"/>
      <c r="PVT539" s="434"/>
      <c r="PVU539" s="437"/>
      <c r="PVV539" s="438"/>
      <c r="PVW539" s="439"/>
      <c r="PVX539" s="460"/>
      <c r="PVY539" s="435"/>
      <c r="PVZ539" s="434"/>
      <c r="PWA539" s="437"/>
      <c r="PWB539" s="438"/>
      <c r="PWC539" s="439"/>
      <c r="PWD539" s="460"/>
      <c r="PWE539" s="435"/>
      <c r="PWF539" s="434"/>
      <c r="PWG539" s="437"/>
      <c r="PWH539" s="438"/>
      <c r="PWI539" s="439"/>
      <c r="PWJ539" s="460"/>
      <c r="PWK539" s="435"/>
      <c r="PWL539" s="434"/>
      <c r="PWM539" s="437"/>
      <c r="PWN539" s="438"/>
      <c r="PWO539" s="439"/>
      <c r="PWP539" s="460"/>
      <c r="PWQ539" s="435"/>
      <c r="PWR539" s="434"/>
      <c r="PWS539" s="437"/>
      <c r="PWT539" s="438"/>
      <c r="PWU539" s="439"/>
      <c r="PWV539" s="460"/>
      <c r="PWW539" s="435"/>
      <c r="PWX539" s="434"/>
      <c r="PWY539" s="437"/>
      <c r="PWZ539" s="438"/>
      <c r="PXA539" s="439"/>
      <c r="PXB539" s="460"/>
      <c r="PXC539" s="435"/>
      <c r="PXD539" s="434"/>
      <c r="PXE539" s="437"/>
      <c r="PXF539" s="438"/>
      <c r="PXG539" s="439"/>
      <c r="PXH539" s="460"/>
      <c r="PXI539" s="435"/>
      <c r="PXJ539" s="434"/>
      <c r="PXK539" s="437"/>
      <c r="PXL539" s="438"/>
      <c r="PXM539" s="439"/>
      <c r="PXN539" s="460"/>
      <c r="PXO539" s="435"/>
      <c r="PXP539" s="434"/>
      <c r="PXQ539" s="437"/>
      <c r="PXR539" s="438"/>
      <c r="PXS539" s="439"/>
      <c r="PXT539" s="460"/>
      <c r="PXU539" s="435"/>
      <c r="PXV539" s="434"/>
      <c r="PXW539" s="437"/>
      <c r="PXX539" s="438"/>
      <c r="PXY539" s="439"/>
      <c r="PXZ539" s="460"/>
      <c r="PYA539" s="435"/>
      <c r="PYB539" s="434"/>
      <c r="PYC539" s="437"/>
      <c r="PYD539" s="438"/>
      <c r="PYE539" s="439"/>
      <c r="PYF539" s="460"/>
      <c r="PYG539" s="435"/>
      <c r="PYH539" s="434"/>
      <c r="PYI539" s="437"/>
      <c r="PYJ539" s="438"/>
      <c r="PYK539" s="439"/>
      <c r="PYL539" s="460"/>
      <c r="PYM539" s="435"/>
      <c r="PYN539" s="434"/>
      <c r="PYO539" s="437"/>
      <c r="PYP539" s="438"/>
      <c r="PYQ539" s="439"/>
      <c r="PYR539" s="460"/>
      <c r="PYS539" s="435"/>
      <c r="PYT539" s="434"/>
      <c r="PYU539" s="437"/>
      <c r="PYV539" s="438"/>
      <c r="PYW539" s="439"/>
      <c r="PYX539" s="460"/>
      <c r="PYY539" s="435"/>
      <c r="PYZ539" s="434"/>
      <c r="PZA539" s="437"/>
      <c r="PZB539" s="438"/>
      <c r="PZC539" s="439"/>
      <c r="PZD539" s="460"/>
      <c r="PZE539" s="435"/>
      <c r="PZF539" s="434"/>
      <c r="PZG539" s="437"/>
      <c r="PZH539" s="438"/>
      <c r="PZI539" s="439"/>
      <c r="PZJ539" s="460"/>
      <c r="PZK539" s="435"/>
      <c r="PZL539" s="434"/>
      <c r="PZM539" s="437"/>
      <c r="PZN539" s="438"/>
      <c r="PZO539" s="439"/>
      <c r="PZP539" s="460"/>
      <c r="PZQ539" s="435"/>
      <c r="PZR539" s="434"/>
      <c r="PZS539" s="437"/>
      <c r="PZT539" s="438"/>
      <c r="PZU539" s="439"/>
      <c r="PZV539" s="460"/>
      <c r="PZW539" s="435"/>
      <c r="PZX539" s="434"/>
      <c r="PZY539" s="437"/>
      <c r="PZZ539" s="438"/>
      <c r="QAA539" s="439"/>
      <c r="QAB539" s="460"/>
      <c r="QAC539" s="435"/>
      <c r="QAD539" s="434"/>
      <c r="QAE539" s="437"/>
      <c r="QAF539" s="438"/>
      <c r="QAG539" s="439"/>
      <c r="QAH539" s="460"/>
      <c r="QAI539" s="435"/>
      <c r="QAJ539" s="434"/>
      <c r="QAK539" s="437"/>
      <c r="QAL539" s="438"/>
      <c r="QAM539" s="439"/>
      <c r="QAN539" s="460"/>
      <c r="QAO539" s="435"/>
      <c r="QAP539" s="434"/>
      <c r="QAQ539" s="437"/>
      <c r="QAR539" s="438"/>
      <c r="QAS539" s="439"/>
      <c r="QAT539" s="460"/>
      <c r="QAU539" s="435"/>
      <c r="QAV539" s="434"/>
      <c r="QAW539" s="437"/>
      <c r="QAX539" s="438"/>
      <c r="QAY539" s="439"/>
      <c r="QAZ539" s="460"/>
      <c r="QBA539" s="435"/>
      <c r="QBB539" s="434"/>
      <c r="QBC539" s="437"/>
      <c r="QBD539" s="438"/>
      <c r="QBE539" s="439"/>
      <c r="QBF539" s="460"/>
      <c r="QBG539" s="435"/>
      <c r="QBH539" s="434"/>
      <c r="QBI539" s="437"/>
      <c r="QBJ539" s="438"/>
      <c r="QBK539" s="439"/>
      <c r="QBL539" s="460"/>
      <c r="QBM539" s="435"/>
      <c r="QBN539" s="434"/>
      <c r="QBO539" s="437"/>
      <c r="QBP539" s="438"/>
      <c r="QBQ539" s="439"/>
      <c r="QBR539" s="460"/>
      <c r="QBS539" s="435"/>
      <c r="QBT539" s="434"/>
      <c r="QBU539" s="437"/>
      <c r="QBV539" s="438"/>
      <c r="QBW539" s="439"/>
      <c r="QBX539" s="460"/>
      <c r="QBY539" s="435"/>
      <c r="QBZ539" s="434"/>
      <c r="QCA539" s="437"/>
      <c r="QCB539" s="438"/>
      <c r="QCC539" s="439"/>
      <c r="QCD539" s="460"/>
      <c r="QCE539" s="435"/>
      <c r="QCF539" s="434"/>
      <c r="QCG539" s="437"/>
      <c r="QCH539" s="438"/>
      <c r="QCI539" s="439"/>
      <c r="QCJ539" s="460"/>
      <c r="QCK539" s="435"/>
      <c r="QCL539" s="434"/>
      <c r="QCM539" s="437"/>
      <c r="QCN539" s="438"/>
      <c r="QCO539" s="439"/>
      <c r="QCP539" s="460"/>
      <c r="QCQ539" s="435"/>
      <c r="QCR539" s="434"/>
      <c r="QCS539" s="437"/>
      <c r="QCT539" s="438"/>
      <c r="QCU539" s="439"/>
      <c r="QCV539" s="460"/>
      <c r="QCW539" s="435"/>
      <c r="QCX539" s="434"/>
      <c r="QCY539" s="437"/>
      <c r="QCZ539" s="438"/>
      <c r="QDA539" s="439"/>
      <c r="QDB539" s="460"/>
      <c r="QDC539" s="435"/>
      <c r="QDD539" s="434"/>
      <c r="QDE539" s="437"/>
      <c r="QDF539" s="438"/>
      <c r="QDG539" s="439"/>
      <c r="QDH539" s="460"/>
      <c r="QDI539" s="435"/>
      <c r="QDJ539" s="434"/>
      <c r="QDK539" s="437"/>
      <c r="QDL539" s="438"/>
      <c r="QDM539" s="439"/>
      <c r="QDN539" s="460"/>
      <c r="QDO539" s="435"/>
      <c r="QDP539" s="434"/>
      <c r="QDQ539" s="437"/>
      <c r="QDR539" s="438"/>
      <c r="QDS539" s="439"/>
      <c r="QDT539" s="460"/>
      <c r="QDU539" s="435"/>
      <c r="QDV539" s="434"/>
      <c r="QDW539" s="437"/>
      <c r="QDX539" s="438"/>
      <c r="QDY539" s="439"/>
      <c r="QDZ539" s="460"/>
      <c r="QEA539" s="435"/>
      <c r="QEB539" s="434"/>
      <c r="QEC539" s="437"/>
      <c r="QED539" s="438"/>
      <c r="QEE539" s="439"/>
      <c r="QEF539" s="460"/>
      <c r="QEG539" s="435"/>
      <c r="QEH539" s="434"/>
      <c r="QEI539" s="437"/>
      <c r="QEJ539" s="438"/>
      <c r="QEK539" s="439"/>
      <c r="QEL539" s="460"/>
      <c r="QEM539" s="435"/>
      <c r="QEN539" s="434"/>
      <c r="QEO539" s="437"/>
      <c r="QEP539" s="438"/>
      <c r="QEQ539" s="439"/>
      <c r="QER539" s="460"/>
      <c r="QES539" s="435"/>
      <c r="QET539" s="434"/>
      <c r="QEU539" s="437"/>
      <c r="QEV539" s="438"/>
      <c r="QEW539" s="439"/>
      <c r="QEX539" s="460"/>
      <c r="QEY539" s="435"/>
      <c r="QEZ539" s="434"/>
      <c r="QFA539" s="437"/>
      <c r="QFB539" s="438"/>
      <c r="QFC539" s="439"/>
      <c r="QFD539" s="460"/>
      <c r="QFE539" s="435"/>
      <c r="QFF539" s="434"/>
      <c r="QFG539" s="437"/>
      <c r="QFH539" s="438"/>
      <c r="QFI539" s="439"/>
      <c r="QFJ539" s="460"/>
      <c r="QFK539" s="435"/>
      <c r="QFL539" s="434"/>
      <c r="QFM539" s="437"/>
      <c r="QFN539" s="438"/>
      <c r="QFO539" s="439"/>
      <c r="QFP539" s="460"/>
      <c r="QFQ539" s="435"/>
      <c r="QFR539" s="434"/>
      <c r="QFS539" s="437"/>
      <c r="QFT539" s="438"/>
      <c r="QFU539" s="439"/>
      <c r="QFV539" s="460"/>
      <c r="QFW539" s="435"/>
      <c r="QFX539" s="434"/>
      <c r="QFY539" s="437"/>
      <c r="QFZ539" s="438"/>
      <c r="QGA539" s="439"/>
      <c r="QGB539" s="460"/>
      <c r="QGC539" s="435"/>
      <c r="QGD539" s="434"/>
      <c r="QGE539" s="437"/>
      <c r="QGF539" s="438"/>
      <c r="QGG539" s="439"/>
      <c r="QGH539" s="460"/>
      <c r="QGI539" s="435"/>
      <c r="QGJ539" s="434"/>
      <c r="QGK539" s="437"/>
      <c r="QGL539" s="438"/>
      <c r="QGM539" s="439"/>
      <c r="QGN539" s="460"/>
      <c r="QGO539" s="435"/>
      <c r="QGP539" s="434"/>
      <c r="QGQ539" s="437"/>
      <c r="QGR539" s="438"/>
      <c r="QGS539" s="439"/>
      <c r="QGT539" s="460"/>
      <c r="QGU539" s="435"/>
      <c r="QGV539" s="434"/>
      <c r="QGW539" s="437"/>
      <c r="QGX539" s="438"/>
      <c r="QGY539" s="439"/>
      <c r="QGZ539" s="460"/>
      <c r="QHA539" s="435"/>
      <c r="QHB539" s="434"/>
      <c r="QHC539" s="437"/>
      <c r="QHD539" s="438"/>
      <c r="QHE539" s="439"/>
      <c r="QHF539" s="460"/>
      <c r="QHG539" s="435"/>
      <c r="QHH539" s="434"/>
      <c r="QHI539" s="437"/>
      <c r="QHJ539" s="438"/>
      <c r="QHK539" s="439"/>
      <c r="QHL539" s="460"/>
      <c r="QHM539" s="435"/>
      <c r="QHN539" s="434"/>
      <c r="QHO539" s="437"/>
      <c r="QHP539" s="438"/>
      <c r="QHQ539" s="439"/>
      <c r="QHR539" s="460"/>
      <c r="QHS539" s="435"/>
      <c r="QHT539" s="434"/>
      <c r="QHU539" s="437"/>
      <c r="QHV539" s="438"/>
      <c r="QHW539" s="439"/>
      <c r="QHX539" s="460"/>
      <c r="QHY539" s="435"/>
      <c r="QHZ539" s="434"/>
      <c r="QIA539" s="437"/>
      <c r="QIB539" s="438"/>
      <c r="QIC539" s="439"/>
      <c r="QID539" s="460"/>
      <c r="QIE539" s="435"/>
      <c r="QIF539" s="434"/>
      <c r="QIG539" s="437"/>
      <c r="QIH539" s="438"/>
      <c r="QII539" s="439"/>
      <c r="QIJ539" s="460"/>
      <c r="QIK539" s="435"/>
      <c r="QIL539" s="434"/>
      <c r="QIM539" s="437"/>
      <c r="QIN539" s="438"/>
      <c r="QIO539" s="439"/>
      <c r="QIP539" s="460"/>
      <c r="QIQ539" s="435"/>
      <c r="QIR539" s="434"/>
      <c r="QIS539" s="437"/>
      <c r="QIT539" s="438"/>
      <c r="QIU539" s="439"/>
      <c r="QIV539" s="460"/>
      <c r="QIW539" s="435"/>
      <c r="QIX539" s="434"/>
      <c r="QIY539" s="437"/>
      <c r="QIZ539" s="438"/>
      <c r="QJA539" s="439"/>
      <c r="QJB539" s="460"/>
      <c r="QJC539" s="435"/>
      <c r="QJD539" s="434"/>
      <c r="QJE539" s="437"/>
      <c r="QJF539" s="438"/>
      <c r="QJG539" s="439"/>
      <c r="QJH539" s="460"/>
      <c r="QJI539" s="435"/>
      <c r="QJJ539" s="434"/>
      <c r="QJK539" s="437"/>
      <c r="QJL539" s="438"/>
      <c r="QJM539" s="439"/>
      <c r="QJN539" s="460"/>
      <c r="QJO539" s="435"/>
      <c r="QJP539" s="434"/>
      <c r="QJQ539" s="437"/>
      <c r="QJR539" s="438"/>
      <c r="QJS539" s="439"/>
      <c r="QJT539" s="460"/>
      <c r="QJU539" s="435"/>
      <c r="QJV539" s="434"/>
      <c r="QJW539" s="437"/>
      <c r="QJX539" s="438"/>
      <c r="QJY539" s="439"/>
      <c r="QJZ539" s="460"/>
      <c r="QKA539" s="435"/>
      <c r="QKB539" s="434"/>
      <c r="QKC539" s="437"/>
      <c r="QKD539" s="438"/>
      <c r="QKE539" s="439"/>
      <c r="QKF539" s="460"/>
      <c r="QKG539" s="435"/>
      <c r="QKH539" s="434"/>
      <c r="QKI539" s="437"/>
      <c r="QKJ539" s="438"/>
      <c r="QKK539" s="439"/>
      <c r="QKL539" s="460"/>
      <c r="QKM539" s="435"/>
      <c r="QKN539" s="434"/>
      <c r="QKO539" s="437"/>
      <c r="QKP539" s="438"/>
      <c r="QKQ539" s="439"/>
      <c r="QKR539" s="460"/>
      <c r="QKS539" s="435"/>
      <c r="QKT539" s="434"/>
      <c r="QKU539" s="437"/>
      <c r="QKV539" s="438"/>
      <c r="QKW539" s="439"/>
      <c r="QKX539" s="460"/>
      <c r="QKY539" s="435"/>
      <c r="QKZ539" s="434"/>
      <c r="QLA539" s="437"/>
      <c r="QLB539" s="438"/>
      <c r="QLC539" s="439"/>
      <c r="QLD539" s="460"/>
      <c r="QLE539" s="435"/>
      <c r="QLF539" s="434"/>
      <c r="QLG539" s="437"/>
      <c r="QLH539" s="438"/>
      <c r="QLI539" s="439"/>
      <c r="QLJ539" s="460"/>
      <c r="QLK539" s="435"/>
      <c r="QLL539" s="434"/>
      <c r="QLM539" s="437"/>
      <c r="QLN539" s="438"/>
      <c r="QLO539" s="439"/>
      <c r="QLP539" s="460"/>
      <c r="QLQ539" s="435"/>
      <c r="QLR539" s="434"/>
      <c r="QLS539" s="437"/>
      <c r="QLT539" s="438"/>
      <c r="QLU539" s="439"/>
      <c r="QLV539" s="460"/>
      <c r="QLW539" s="435"/>
      <c r="QLX539" s="434"/>
      <c r="QLY539" s="437"/>
      <c r="QLZ539" s="438"/>
      <c r="QMA539" s="439"/>
      <c r="QMB539" s="460"/>
      <c r="QMC539" s="435"/>
      <c r="QMD539" s="434"/>
      <c r="QME539" s="437"/>
      <c r="QMF539" s="438"/>
      <c r="QMG539" s="439"/>
      <c r="QMH539" s="460"/>
      <c r="QMI539" s="435"/>
      <c r="QMJ539" s="434"/>
      <c r="QMK539" s="437"/>
      <c r="QML539" s="438"/>
      <c r="QMM539" s="439"/>
      <c r="QMN539" s="460"/>
      <c r="QMO539" s="435"/>
      <c r="QMP539" s="434"/>
      <c r="QMQ539" s="437"/>
      <c r="QMR539" s="438"/>
      <c r="QMS539" s="439"/>
      <c r="QMT539" s="460"/>
      <c r="QMU539" s="435"/>
      <c r="QMV539" s="434"/>
      <c r="QMW539" s="437"/>
      <c r="QMX539" s="438"/>
      <c r="QMY539" s="439"/>
      <c r="QMZ539" s="460"/>
      <c r="QNA539" s="435"/>
      <c r="QNB539" s="434"/>
      <c r="QNC539" s="437"/>
      <c r="QND539" s="438"/>
      <c r="QNE539" s="439"/>
      <c r="QNF539" s="460"/>
      <c r="QNG539" s="435"/>
      <c r="QNH539" s="434"/>
      <c r="QNI539" s="437"/>
      <c r="QNJ539" s="438"/>
      <c r="QNK539" s="439"/>
      <c r="QNL539" s="460"/>
      <c r="QNM539" s="435"/>
      <c r="QNN539" s="434"/>
      <c r="QNO539" s="437"/>
      <c r="QNP539" s="438"/>
      <c r="QNQ539" s="439"/>
      <c r="QNR539" s="460"/>
      <c r="QNS539" s="435"/>
      <c r="QNT539" s="434"/>
      <c r="QNU539" s="437"/>
      <c r="QNV539" s="438"/>
      <c r="QNW539" s="439"/>
      <c r="QNX539" s="460"/>
      <c r="QNY539" s="435"/>
      <c r="QNZ539" s="434"/>
      <c r="QOA539" s="437"/>
      <c r="QOB539" s="438"/>
      <c r="QOC539" s="439"/>
      <c r="QOD539" s="460"/>
      <c r="QOE539" s="435"/>
      <c r="QOF539" s="434"/>
      <c r="QOG539" s="437"/>
      <c r="QOH539" s="438"/>
      <c r="QOI539" s="439"/>
      <c r="QOJ539" s="460"/>
      <c r="QOK539" s="435"/>
      <c r="QOL539" s="434"/>
      <c r="QOM539" s="437"/>
      <c r="QON539" s="438"/>
      <c r="QOO539" s="439"/>
      <c r="QOP539" s="460"/>
      <c r="QOQ539" s="435"/>
      <c r="QOR539" s="434"/>
      <c r="QOS539" s="437"/>
      <c r="QOT539" s="438"/>
      <c r="QOU539" s="439"/>
      <c r="QOV539" s="460"/>
      <c r="QOW539" s="435"/>
      <c r="QOX539" s="434"/>
      <c r="QOY539" s="437"/>
      <c r="QOZ539" s="438"/>
      <c r="QPA539" s="439"/>
      <c r="QPB539" s="460"/>
      <c r="QPC539" s="435"/>
      <c r="QPD539" s="434"/>
      <c r="QPE539" s="437"/>
      <c r="QPF539" s="438"/>
      <c r="QPG539" s="439"/>
      <c r="QPH539" s="460"/>
      <c r="QPI539" s="435"/>
      <c r="QPJ539" s="434"/>
      <c r="QPK539" s="437"/>
      <c r="QPL539" s="438"/>
      <c r="QPM539" s="439"/>
      <c r="QPN539" s="460"/>
      <c r="QPO539" s="435"/>
      <c r="QPP539" s="434"/>
      <c r="QPQ539" s="437"/>
      <c r="QPR539" s="438"/>
      <c r="QPS539" s="439"/>
      <c r="QPT539" s="460"/>
      <c r="QPU539" s="435"/>
      <c r="QPV539" s="434"/>
      <c r="QPW539" s="437"/>
      <c r="QPX539" s="438"/>
      <c r="QPY539" s="439"/>
      <c r="QPZ539" s="460"/>
      <c r="QQA539" s="435"/>
      <c r="QQB539" s="434"/>
      <c r="QQC539" s="437"/>
      <c r="QQD539" s="438"/>
      <c r="QQE539" s="439"/>
      <c r="QQF539" s="460"/>
      <c r="QQG539" s="435"/>
      <c r="QQH539" s="434"/>
      <c r="QQI539" s="437"/>
      <c r="QQJ539" s="438"/>
      <c r="QQK539" s="439"/>
      <c r="QQL539" s="460"/>
      <c r="QQM539" s="435"/>
      <c r="QQN539" s="434"/>
      <c r="QQO539" s="437"/>
      <c r="QQP539" s="438"/>
      <c r="QQQ539" s="439"/>
      <c r="QQR539" s="460"/>
      <c r="QQS539" s="435"/>
      <c r="QQT539" s="434"/>
      <c r="QQU539" s="437"/>
      <c r="QQV539" s="438"/>
      <c r="QQW539" s="439"/>
      <c r="QQX539" s="460"/>
      <c r="QQY539" s="435"/>
      <c r="QQZ539" s="434"/>
      <c r="QRA539" s="437"/>
      <c r="QRB539" s="438"/>
      <c r="QRC539" s="439"/>
      <c r="QRD539" s="460"/>
      <c r="QRE539" s="435"/>
      <c r="QRF539" s="434"/>
      <c r="QRG539" s="437"/>
      <c r="QRH539" s="438"/>
      <c r="QRI539" s="439"/>
      <c r="QRJ539" s="460"/>
      <c r="QRK539" s="435"/>
      <c r="QRL539" s="434"/>
      <c r="QRM539" s="437"/>
      <c r="QRN539" s="438"/>
      <c r="QRO539" s="439"/>
      <c r="QRP539" s="460"/>
      <c r="QRQ539" s="435"/>
      <c r="QRR539" s="434"/>
      <c r="QRS539" s="437"/>
      <c r="QRT539" s="438"/>
      <c r="QRU539" s="439"/>
      <c r="QRV539" s="460"/>
      <c r="QRW539" s="435"/>
      <c r="QRX539" s="434"/>
      <c r="QRY539" s="437"/>
      <c r="QRZ539" s="438"/>
      <c r="QSA539" s="439"/>
      <c r="QSB539" s="460"/>
      <c r="QSC539" s="435"/>
      <c r="QSD539" s="434"/>
      <c r="QSE539" s="437"/>
      <c r="QSF539" s="438"/>
      <c r="QSG539" s="439"/>
      <c r="QSH539" s="460"/>
      <c r="QSI539" s="435"/>
      <c r="QSJ539" s="434"/>
      <c r="QSK539" s="437"/>
      <c r="QSL539" s="438"/>
      <c r="QSM539" s="439"/>
      <c r="QSN539" s="460"/>
      <c r="QSO539" s="435"/>
      <c r="QSP539" s="434"/>
      <c r="QSQ539" s="437"/>
      <c r="QSR539" s="438"/>
      <c r="QSS539" s="439"/>
      <c r="QST539" s="460"/>
      <c r="QSU539" s="435"/>
      <c r="QSV539" s="434"/>
      <c r="QSW539" s="437"/>
      <c r="QSX539" s="438"/>
      <c r="QSY539" s="439"/>
      <c r="QSZ539" s="460"/>
      <c r="QTA539" s="435"/>
      <c r="QTB539" s="434"/>
      <c r="QTC539" s="437"/>
      <c r="QTD539" s="438"/>
      <c r="QTE539" s="439"/>
      <c r="QTF539" s="460"/>
      <c r="QTG539" s="435"/>
      <c r="QTH539" s="434"/>
      <c r="QTI539" s="437"/>
      <c r="QTJ539" s="438"/>
      <c r="QTK539" s="439"/>
      <c r="QTL539" s="460"/>
      <c r="QTM539" s="435"/>
      <c r="QTN539" s="434"/>
      <c r="QTO539" s="437"/>
      <c r="QTP539" s="438"/>
      <c r="QTQ539" s="439"/>
      <c r="QTR539" s="460"/>
      <c r="QTS539" s="435"/>
      <c r="QTT539" s="434"/>
      <c r="QTU539" s="437"/>
      <c r="QTV539" s="438"/>
      <c r="QTW539" s="439"/>
      <c r="QTX539" s="460"/>
      <c r="QTY539" s="435"/>
      <c r="QTZ539" s="434"/>
      <c r="QUA539" s="437"/>
      <c r="QUB539" s="438"/>
      <c r="QUC539" s="439"/>
      <c r="QUD539" s="460"/>
      <c r="QUE539" s="435"/>
      <c r="QUF539" s="434"/>
      <c r="QUG539" s="437"/>
      <c r="QUH539" s="438"/>
      <c r="QUI539" s="439"/>
      <c r="QUJ539" s="460"/>
      <c r="QUK539" s="435"/>
      <c r="QUL539" s="434"/>
      <c r="QUM539" s="437"/>
      <c r="QUN539" s="438"/>
      <c r="QUO539" s="439"/>
      <c r="QUP539" s="460"/>
      <c r="QUQ539" s="435"/>
      <c r="QUR539" s="434"/>
      <c r="QUS539" s="437"/>
      <c r="QUT539" s="438"/>
      <c r="QUU539" s="439"/>
      <c r="QUV539" s="460"/>
      <c r="QUW539" s="435"/>
      <c r="QUX539" s="434"/>
      <c r="QUY539" s="437"/>
      <c r="QUZ539" s="438"/>
      <c r="QVA539" s="439"/>
      <c r="QVB539" s="460"/>
      <c r="QVC539" s="435"/>
      <c r="QVD539" s="434"/>
      <c r="QVE539" s="437"/>
      <c r="QVF539" s="438"/>
      <c r="QVG539" s="439"/>
      <c r="QVH539" s="460"/>
      <c r="QVI539" s="435"/>
      <c r="QVJ539" s="434"/>
      <c r="QVK539" s="437"/>
      <c r="QVL539" s="438"/>
      <c r="QVM539" s="439"/>
      <c r="QVN539" s="460"/>
      <c r="QVO539" s="435"/>
      <c r="QVP539" s="434"/>
      <c r="QVQ539" s="437"/>
      <c r="QVR539" s="438"/>
      <c r="QVS539" s="439"/>
      <c r="QVT539" s="460"/>
      <c r="QVU539" s="435"/>
      <c r="QVV539" s="434"/>
      <c r="QVW539" s="437"/>
      <c r="QVX539" s="438"/>
      <c r="QVY539" s="439"/>
      <c r="QVZ539" s="460"/>
      <c r="QWA539" s="435"/>
      <c r="QWB539" s="434"/>
      <c r="QWC539" s="437"/>
      <c r="QWD539" s="438"/>
      <c r="QWE539" s="439"/>
      <c r="QWF539" s="460"/>
      <c r="QWG539" s="435"/>
      <c r="QWH539" s="434"/>
      <c r="QWI539" s="437"/>
      <c r="QWJ539" s="438"/>
      <c r="QWK539" s="439"/>
      <c r="QWL539" s="460"/>
      <c r="QWM539" s="435"/>
      <c r="QWN539" s="434"/>
      <c r="QWO539" s="437"/>
      <c r="QWP539" s="438"/>
      <c r="QWQ539" s="439"/>
      <c r="QWR539" s="460"/>
      <c r="QWS539" s="435"/>
      <c r="QWT539" s="434"/>
      <c r="QWU539" s="437"/>
      <c r="QWV539" s="438"/>
      <c r="QWW539" s="439"/>
      <c r="QWX539" s="460"/>
      <c r="QWY539" s="435"/>
      <c r="QWZ539" s="434"/>
      <c r="QXA539" s="437"/>
      <c r="QXB539" s="438"/>
      <c r="QXC539" s="439"/>
      <c r="QXD539" s="460"/>
      <c r="QXE539" s="435"/>
      <c r="QXF539" s="434"/>
      <c r="QXG539" s="437"/>
      <c r="QXH539" s="438"/>
      <c r="QXI539" s="439"/>
      <c r="QXJ539" s="460"/>
      <c r="QXK539" s="435"/>
      <c r="QXL539" s="434"/>
      <c r="QXM539" s="437"/>
      <c r="QXN539" s="438"/>
      <c r="QXO539" s="439"/>
      <c r="QXP539" s="460"/>
      <c r="QXQ539" s="435"/>
      <c r="QXR539" s="434"/>
      <c r="QXS539" s="437"/>
      <c r="QXT539" s="438"/>
      <c r="QXU539" s="439"/>
      <c r="QXV539" s="460"/>
      <c r="QXW539" s="435"/>
      <c r="QXX539" s="434"/>
      <c r="QXY539" s="437"/>
      <c r="QXZ539" s="438"/>
      <c r="QYA539" s="439"/>
      <c r="QYB539" s="460"/>
      <c r="QYC539" s="435"/>
      <c r="QYD539" s="434"/>
      <c r="QYE539" s="437"/>
      <c r="QYF539" s="438"/>
      <c r="QYG539" s="439"/>
      <c r="QYH539" s="460"/>
      <c r="QYI539" s="435"/>
      <c r="QYJ539" s="434"/>
      <c r="QYK539" s="437"/>
      <c r="QYL539" s="438"/>
      <c r="QYM539" s="439"/>
      <c r="QYN539" s="460"/>
      <c r="QYO539" s="435"/>
      <c r="QYP539" s="434"/>
      <c r="QYQ539" s="437"/>
      <c r="QYR539" s="438"/>
      <c r="QYS539" s="439"/>
      <c r="QYT539" s="460"/>
      <c r="QYU539" s="435"/>
      <c r="QYV539" s="434"/>
      <c r="QYW539" s="437"/>
      <c r="QYX539" s="438"/>
      <c r="QYY539" s="439"/>
      <c r="QYZ539" s="460"/>
      <c r="QZA539" s="435"/>
      <c r="QZB539" s="434"/>
      <c r="QZC539" s="437"/>
      <c r="QZD539" s="438"/>
      <c r="QZE539" s="439"/>
      <c r="QZF539" s="460"/>
      <c r="QZG539" s="435"/>
      <c r="QZH539" s="434"/>
      <c r="QZI539" s="437"/>
      <c r="QZJ539" s="438"/>
      <c r="QZK539" s="439"/>
      <c r="QZL539" s="460"/>
      <c r="QZM539" s="435"/>
      <c r="QZN539" s="434"/>
      <c r="QZO539" s="437"/>
      <c r="QZP539" s="438"/>
      <c r="QZQ539" s="439"/>
      <c r="QZR539" s="460"/>
      <c r="QZS539" s="435"/>
      <c r="QZT539" s="434"/>
      <c r="QZU539" s="437"/>
      <c r="QZV539" s="438"/>
      <c r="QZW539" s="439"/>
      <c r="QZX539" s="460"/>
      <c r="QZY539" s="435"/>
      <c r="QZZ539" s="434"/>
      <c r="RAA539" s="437"/>
      <c r="RAB539" s="438"/>
      <c r="RAC539" s="439"/>
      <c r="RAD539" s="460"/>
      <c r="RAE539" s="435"/>
      <c r="RAF539" s="434"/>
      <c r="RAG539" s="437"/>
      <c r="RAH539" s="438"/>
      <c r="RAI539" s="439"/>
      <c r="RAJ539" s="460"/>
      <c r="RAK539" s="435"/>
      <c r="RAL539" s="434"/>
      <c r="RAM539" s="437"/>
      <c r="RAN539" s="438"/>
      <c r="RAO539" s="439"/>
      <c r="RAP539" s="460"/>
      <c r="RAQ539" s="435"/>
      <c r="RAR539" s="434"/>
      <c r="RAS539" s="437"/>
      <c r="RAT539" s="438"/>
      <c r="RAU539" s="439"/>
      <c r="RAV539" s="460"/>
      <c r="RAW539" s="435"/>
      <c r="RAX539" s="434"/>
      <c r="RAY539" s="437"/>
      <c r="RAZ539" s="438"/>
      <c r="RBA539" s="439"/>
      <c r="RBB539" s="460"/>
      <c r="RBC539" s="435"/>
      <c r="RBD539" s="434"/>
      <c r="RBE539" s="437"/>
      <c r="RBF539" s="438"/>
      <c r="RBG539" s="439"/>
      <c r="RBH539" s="460"/>
      <c r="RBI539" s="435"/>
      <c r="RBJ539" s="434"/>
      <c r="RBK539" s="437"/>
      <c r="RBL539" s="438"/>
      <c r="RBM539" s="439"/>
      <c r="RBN539" s="460"/>
      <c r="RBO539" s="435"/>
      <c r="RBP539" s="434"/>
      <c r="RBQ539" s="437"/>
      <c r="RBR539" s="438"/>
      <c r="RBS539" s="439"/>
      <c r="RBT539" s="460"/>
      <c r="RBU539" s="435"/>
      <c r="RBV539" s="434"/>
      <c r="RBW539" s="437"/>
      <c r="RBX539" s="438"/>
      <c r="RBY539" s="439"/>
      <c r="RBZ539" s="460"/>
      <c r="RCA539" s="435"/>
      <c r="RCB539" s="434"/>
      <c r="RCC539" s="437"/>
      <c r="RCD539" s="438"/>
      <c r="RCE539" s="439"/>
      <c r="RCF539" s="460"/>
      <c r="RCG539" s="435"/>
      <c r="RCH539" s="434"/>
      <c r="RCI539" s="437"/>
      <c r="RCJ539" s="438"/>
      <c r="RCK539" s="439"/>
      <c r="RCL539" s="460"/>
      <c r="RCM539" s="435"/>
      <c r="RCN539" s="434"/>
      <c r="RCO539" s="437"/>
      <c r="RCP539" s="438"/>
      <c r="RCQ539" s="439"/>
      <c r="RCR539" s="460"/>
      <c r="RCS539" s="435"/>
      <c r="RCT539" s="434"/>
      <c r="RCU539" s="437"/>
      <c r="RCV539" s="438"/>
      <c r="RCW539" s="439"/>
      <c r="RCX539" s="460"/>
      <c r="RCY539" s="435"/>
      <c r="RCZ539" s="434"/>
      <c r="RDA539" s="437"/>
      <c r="RDB539" s="438"/>
      <c r="RDC539" s="439"/>
      <c r="RDD539" s="460"/>
      <c r="RDE539" s="435"/>
      <c r="RDF539" s="434"/>
      <c r="RDG539" s="437"/>
      <c r="RDH539" s="438"/>
      <c r="RDI539" s="439"/>
      <c r="RDJ539" s="460"/>
      <c r="RDK539" s="435"/>
      <c r="RDL539" s="434"/>
      <c r="RDM539" s="437"/>
      <c r="RDN539" s="438"/>
      <c r="RDO539" s="439"/>
      <c r="RDP539" s="460"/>
      <c r="RDQ539" s="435"/>
      <c r="RDR539" s="434"/>
      <c r="RDS539" s="437"/>
      <c r="RDT539" s="438"/>
      <c r="RDU539" s="439"/>
      <c r="RDV539" s="460"/>
      <c r="RDW539" s="435"/>
      <c r="RDX539" s="434"/>
      <c r="RDY539" s="437"/>
      <c r="RDZ539" s="438"/>
      <c r="REA539" s="439"/>
      <c r="REB539" s="460"/>
      <c r="REC539" s="435"/>
      <c r="RED539" s="434"/>
      <c r="REE539" s="437"/>
      <c r="REF539" s="438"/>
      <c r="REG539" s="439"/>
      <c r="REH539" s="460"/>
      <c r="REI539" s="435"/>
      <c r="REJ539" s="434"/>
      <c r="REK539" s="437"/>
      <c r="REL539" s="438"/>
      <c r="REM539" s="439"/>
      <c r="REN539" s="460"/>
      <c r="REO539" s="435"/>
      <c r="REP539" s="434"/>
      <c r="REQ539" s="437"/>
      <c r="RER539" s="438"/>
      <c r="RES539" s="439"/>
      <c r="RET539" s="460"/>
      <c r="REU539" s="435"/>
      <c r="REV539" s="434"/>
      <c r="REW539" s="437"/>
      <c r="REX539" s="438"/>
      <c r="REY539" s="439"/>
      <c r="REZ539" s="460"/>
      <c r="RFA539" s="435"/>
      <c r="RFB539" s="434"/>
      <c r="RFC539" s="437"/>
      <c r="RFD539" s="438"/>
      <c r="RFE539" s="439"/>
      <c r="RFF539" s="460"/>
      <c r="RFG539" s="435"/>
      <c r="RFH539" s="434"/>
      <c r="RFI539" s="437"/>
      <c r="RFJ539" s="438"/>
      <c r="RFK539" s="439"/>
      <c r="RFL539" s="460"/>
      <c r="RFM539" s="435"/>
      <c r="RFN539" s="434"/>
      <c r="RFO539" s="437"/>
      <c r="RFP539" s="438"/>
      <c r="RFQ539" s="439"/>
      <c r="RFR539" s="460"/>
      <c r="RFS539" s="435"/>
      <c r="RFT539" s="434"/>
      <c r="RFU539" s="437"/>
      <c r="RFV539" s="438"/>
      <c r="RFW539" s="439"/>
      <c r="RFX539" s="460"/>
      <c r="RFY539" s="435"/>
      <c r="RFZ539" s="434"/>
      <c r="RGA539" s="437"/>
      <c r="RGB539" s="438"/>
      <c r="RGC539" s="439"/>
      <c r="RGD539" s="460"/>
      <c r="RGE539" s="435"/>
      <c r="RGF539" s="434"/>
      <c r="RGG539" s="437"/>
      <c r="RGH539" s="438"/>
      <c r="RGI539" s="439"/>
      <c r="RGJ539" s="460"/>
      <c r="RGK539" s="435"/>
      <c r="RGL539" s="434"/>
      <c r="RGM539" s="437"/>
      <c r="RGN539" s="438"/>
      <c r="RGO539" s="439"/>
      <c r="RGP539" s="460"/>
      <c r="RGQ539" s="435"/>
      <c r="RGR539" s="434"/>
      <c r="RGS539" s="437"/>
      <c r="RGT539" s="438"/>
      <c r="RGU539" s="439"/>
      <c r="RGV539" s="460"/>
      <c r="RGW539" s="435"/>
      <c r="RGX539" s="434"/>
      <c r="RGY539" s="437"/>
      <c r="RGZ539" s="438"/>
      <c r="RHA539" s="439"/>
      <c r="RHB539" s="460"/>
      <c r="RHC539" s="435"/>
      <c r="RHD539" s="434"/>
      <c r="RHE539" s="437"/>
      <c r="RHF539" s="438"/>
      <c r="RHG539" s="439"/>
      <c r="RHH539" s="460"/>
      <c r="RHI539" s="435"/>
      <c r="RHJ539" s="434"/>
      <c r="RHK539" s="437"/>
      <c r="RHL539" s="438"/>
      <c r="RHM539" s="439"/>
      <c r="RHN539" s="460"/>
      <c r="RHO539" s="435"/>
      <c r="RHP539" s="434"/>
      <c r="RHQ539" s="437"/>
      <c r="RHR539" s="438"/>
      <c r="RHS539" s="439"/>
      <c r="RHT539" s="460"/>
      <c r="RHU539" s="435"/>
      <c r="RHV539" s="434"/>
      <c r="RHW539" s="437"/>
      <c r="RHX539" s="438"/>
      <c r="RHY539" s="439"/>
      <c r="RHZ539" s="460"/>
      <c r="RIA539" s="435"/>
      <c r="RIB539" s="434"/>
      <c r="RIC539" s="437"/>
      <c r="RID539" s="438"/>
      <c r="RIE539" s="439"/>
      <c r="RIF539" s="460"/>
      <c r="RIG539" s="435"/>
      <c r="RIH539" s="434"/>
      <c r="RII539" s="437"/>
      <c r="RIJ539" s="438"/>
      <c r="RIK539" s="439"/>
      <c r="RIL539" s="460"/>
      <c r="RIM539" s="435"/>
      <c r="RIN539" s="434"/>
      <c r="RIO539" s="437"/>
      <c r="RIP539" s="438"/>
      <c r="RIQ539" s="439"/>
      <c r="RIR539" s="460"/>
      <c r="RIS539" s="435"/>
      <c r="RIT539" s="434"/>
      <c r="RIU539" s="437"/>
      <c r="RIV539" s="438"/>
      <c r="RIW539" s="439"/>
      <c r="RIX539" s="460"/>
      <c r="RIY539" s="435"/>
      <c r="RIZ539" s="434"/>
      <c r="RJA539" s="437"/>
      <c r="RJB539" s="438"/>
      <c r="RJC539" s="439"/>
      <c r="RJD539" s="460"/>
      <c r="RJE539" s="435"/>
      <c r="RJF539" s="434"/>
      <c r="RJG539" s="437"/>
      <c r="RJH539" s="438"/>
      <c r="RJI539" s="439"/>
      <c r="RJJ539" s="460"/>
      <c r="RJK539" s="435"/>
      <c r="RJL539" s="434"/>
      <c r="RJM539" s="437"/>
      <c r="RJN539" s="438"/>
      <c r="RJO539" s="439"/>
      <c r="RJP539" s="460"/>
      <c r="RJQ539" s="435"/>
      <c r="RJR539" s="434"/>
      <c r="RJS539" s="437"/>
      <c r="RJT539" s="438"/>
      <c r="RJU539" s="439"/>
      <c r="RJV539" s="460"/>
      <c r="RJW539" s="435"/>
      <c r="RJX539" s="434"/>
      <c r="RJY539" s="437"/>
      <c r="RJZ539" s="438"/>
      <c r="RKA539" s="439"/>
      <c r="RKB539" s="460"/>
      <c r="RKC539" s="435"/>
      <c r="RKD539" s="434"/>
      <c r="RKE539" s="437"/>
      <c r="RKF539" s="438"/>
      <c r="RKG539" s="439"/>
      <c r="RKH539" s="460"/>
      <c r="RKI539" s="435"/>
      <c r="RKJ539" s="434"/>
      <c r="RKK539" s="437"/>
      <c r="RKL539" s="438"/>
      <c r="RKM539" s="439"/>
      <c r="RKN539" s="460"/>
      <c r="RKO539" s="435"/>
      <c r="RKP539" s="434"/>
      <c r="RKQ539" s="437"/>
      <c r="RKR539" s="438"/>
      <c r="RKS539" s="439"/>
      <c r="RKT539" s="460"/>
      <c r="RKU539" s="435"/>
      <c r="RKV539" s="434"/>
      <c r="RKW539" s="437"/>
      <c r="RKX539" s="438"/>
      <c r="RKY539" s="439"/>
      <c r="RKZ539" s="460"/>
      <c r="RLA539" s="435"/>
      <c r="RLB539" s="434"/>
      <c r="RLC539" s="437"/>
      <c r="RLD539" s="438"/>
      <c r="RLE539" s="439"/>
      <c r="RLF539" s="460"/>
      <c r="RLG539" s="435"/>
      <c r="RLH539" s="434"/>
      <c r="RLI539" s="437"/>
      <c r="RLJ539" s="438"/>
      <c r="RLK539" s="439"/>
      <c r="RLL539" s="460"/>
      <c r="RLM539" s="435"/>
      <c r="RLN539" s="434"/>
      <c r="RLO539" s="437"/>
      <c r="RLP539" s="438"/>
      <c r="RLQ539" s="439"/>
      <c r="RLR539" s="460"/>
      <c r="RLS539" s="435"/>
      <c r="RLT539" s="434"/>
      <c r="RLU539" s="437"/>
      <c r="RLV539" s="438"/>
      <c r="RLW539" s="439"/>
      <c r="RLX539" s="460"/>
      <c r="RLY539" s="435"/>
      <c r="RLZ539" s="434"/>
      <c r="RMA539" s="437"/>
      <c r="RMB539" s="438"/>
      <c r="RMC539" s="439"/>
      <c r="RMD539" s="460"/>
      <c r="RME539" s="435"/>
      <c r="RMF539" s="434"/>
      <c r="RMG539" s="437"/>
      <c r="RMH539" s="438"/>
      <c r="RMI539" s="439"/>
      <c r="RMJ539" s="460"/>
      <c r="RMK539" s="435"/>
      <c r="RML539" s="434"/>
      <c r="RMM539" s="437"/>
      <c r="RMN539" s="438"/>
      <c r="RMO539" s="439"/>
      <c r="RMP539" s="460"/>
      <c r="RMQ539" s="435"/>
      <c r="RMR539" s="434"/>
      <c r="RMS539" s="437"/>
      <c r="RMT539" s="438"/>
      <c r="RMU539" s="439"/>
      <c r="RMV539" s="460"/>
      <c r="RMW539" s="435"/>
      <c r="RMX539" s="434"/>
      <c r="RMY539" s="437"/>
      <c r="RMZ539" s="438"/>
      <c r="RNA539" s="439"/>
      <c r="RNB539" s="460"/>
      <c r="RNC539" s="435"/>
      <c r="RND539" s="434"/>
      <c r="RNE539" s="437"/>
      <c r="RNF539" s="438"/>
      <c r="RNG539" s="439"/>
      <c r="RNH539" s="460"/>
      <c r="RNI539" s="435"/>
      <c r="RNJ539" s="434"/>
      <c r="RNK539" s="437"/>
      <c r="RNL539" s="438"/>
      <c r="RNM539" s="439"/>
      <c r="RNN539" s="460"/>
      <c r="RNO539" s="435"/>
      <c r="RNP539" s="434"/>
      <c r="RNQ539" s="437"/>
      <c r="RNR539" s="438"/>
      <c r="RNS539" s="439"/>
      <c r="RNT539" s="460"/>
      <c r="RNU539" s="435"/>
      <c r="RNV539" s="434"/>
      <c r="RNW539" s="437"/>
      <c r="RNX539" s="438"/>
      <c r="RNY539" s="439"/>
      <c r="RNZ539" s="460"/>
      <c r="ROA539" s="435"/>
      <c r="ROB539" s="434"/>
      <c r="ROC539" s="437"/>
      <c r="ROD539" s="438"/>
      <c r="ROE539" s="439"/>
      <c r="ROF539" s="460"/>
      <c r="ROG539" s="435"/>
      <c r="ROH539" s="434"/>
      <c r="ROI539" s="437"/>
      <c r="ROJ539" s="438"/>
      <c r="ROK539" s="439"/>
      <c r="ROL539" s="460"/>
      <c r="ROM539" s="435"/>
      <c r="RON539" s="434"/>
      <c r="ROO539" s="437"/>
      <c r="ROP539" s="438"/>
      <c r="ROQ539" s="439"/>
      <c r="ROR539" s="460"/>
      <c r="ROS539" s="435"/>
      <c r="ROT539" s="434"/>
      <c r="ROU539" s="437"/>
      <c r="ROV539" s="438"/>
      <c r="ROW539" s="439"/>
      <c r="ROX539" s="460"/>
      <c r="ROY539" s="435"/>
      <c r="ROZ539" s="434"/>
      <c r="RPA539" s="437"/>
      <c r="RPB539" s="438"/>
      <c r="RPC539" s="439"/>
      <c r="RPD539" s="460"/>
      <c r="RPE539" s="435"/>
      <c r="RPF539" s="434"/>
      <c r="RPG539" s="437"/>
      <c r="RPH539" s="438"/>
      <c r="RPI539" s="439"/>
      <c r="RPJ539" s="460"/>
      <c r="RPK539" s="435"/>
      <c r="RPL539" s="434"/>
      <c r="RPM539" s="437"/>
      <c r="RPN539" s="438"/>
      <c r="RPO539" s="439"/>
      <c r="RPP539" s="460"/>
      <c r="RPQ539" s="435"/>
      <c r="RPR539" s="434"/>
      <c r="RPS539" s="437"/>
      <c r="RPT539" s="438"/>
      <c r="RPU539" s="439"/>
      <c r="RPV539" s="460"/>
      <c r="RPW539" s="435"/>
      <c r="RPX539" s="434"/>
      <c r="RPY539" s="437"/>
      <c r="RPZ539" s="438"/>
      <c r="RQA539" s="439"/>
      <c r="RQB539" s="460"/>
      <c r="RQC539" s="435"/>
      <c r="RQD539" s="434"/>
      <c r="RQE539" s="437"/>
      <c r="RQF539" s="438"/>
      <c r="RQG539" s="439"/>
      <c r="RQH539" s="460"/>
      <c r="RQI539" s="435"/>
      <c r="RQJ539" s="434"/>
      <c r="RQK539" s="437"/>
      <c r="RQL539" s="438"/>
      <c r="RQM539" s="439"/>
      <c r="RQN539" s="460"/>
      <c r="RQO539" s="435"/>
      <c r="RQP539" s="434"/>
      <c r="RQQ539" s="437"/>
      <c r="RQR539" s="438"/>
      <c r="RQS539" s="439"/>
      <c r="RQT539" s="460"/>
      <c r="RQU539" s="435"/>
      <c r="RQV539" s="434"/>
      <c r="RQW539" s="437"/>
      <c r="RQX539" s="438"/>
      <c r="RQY539" s="439"/>
      <c r="RQZ539" s="460"/>
      <c r="RRA539" s="435"/>
      <c r="RRB539" s="434"/>
      <c r="RRC539" s="437"/>
      <c r="RRD539" s="438"/>
      <c r="RRE539" s="439"/>
      <c r="RRF539" s="460"/>
      <c r="RRG539" s="435"/>
      <c r="RRH539" s="434"/>
      <c r="RRI539" s="437"/>
      <c r="RRJ539" s="438"/>
      <c r="RRK539" s="439"/>
      <c r="RRL539" s="460"/>
      <c r="RRM539" s="435"/>
      <c r="RRN539" s="434"/>
      <c r="RRO539" s="437"/>
      <c r="RRP539" s="438"/>
      <c r="RRQ539" s="439"/>
      <c r="RRR539" s="460"/>
      <c r="RRS539" s="435"/>
      <c r="RRT539" s="434"/>
      <c r="RRU539" s="437"/>
      <c r="RRV539" s="438"/>
      <c r="RRW539" s="439"/>
      <c r="RRX539" s="460"/>
      <c r="RRY539" s="435"/>
      <c r="RRZ539" s="434"/>
      <c r="RSA539" s="437"/>
      <c r="RSB539" s="438"/>
      <c r="RSC539" s="439"/>
      <c r="RSD539" s="460"/>
      <c r="RSE539" s="435"/>
      <c r="RSF539" s="434"/>
      <c r="RSG539" s="437"/>
      <c r="RSH539" s="438"/>
      <c r="RSI539" s="439"/>
      <c r="RSJ539" s="460"/>
      <c r="RSK539" s="435"/>
      <c r="RSL539" s="434"/>
      <c r="RSM539" s="437"/>
      <c r="RSN539" s="438"/>
      <c r="RSO539" s="439"/>
      <c r="RSP539" s="460"/>
      <c r="RSQ539" s="435"/>
      <c r="RSR539" s="434"/>
      <c r="RSS539" s="437"/>
      <c r="RST539" s="438"/>
      <c r="RSU539" s="439"/>
      <c r="RSV539" s="460"/>
      <c r="RSW539" s="435"/>
      <c r="RSX539" s="434"/>
      <c r="RSY539" s="437"/>
      <c r="RSZ539" s="438"/>
      <c r="RTA539" s="439"/>
      <c r="RTB539" s="460"/>
      <c r="RTC539" s="435"/>
      <c r="RTD539" s="434"/>
      <c r="RTE539" s="437"/>
      <c r="RTF539" s="438"/>
      <c r="RTG539" s="439"/>
      <c r="RTH539" s="460"/>
      <c r="RTI539" s="435"/>
      <c r="RTJ539" s="434"/>
      <c r="RTK539" s="437"/>
      <c r="RTL539" s="438"/>
      <c r="RTM539" s="439"/>
      <c r="RTN539" s="460"/>
      <c r="RTO539" s="435"/>
      <c r="RTP539" s="434"/>
      <c r="RTQ539" s="437"/>
      <c r="RTR539" s="438"/>
      <c r="RTS539" s="439"/>
      <c r="RTT539" s="460"/>
      <c r="RTU539" s="435"/>
      <c r="RTV539" s="434"/>
      <c r="RTW539" s="437"/>
      <c r="RTX539" s="438"/>
      <c r="RTY539" s="439"/>
      <c r="RTZ539" s="460"/>
      <c r="RUA539" s="435"/>
      <c r="RUB539" s="434"/>
      <c r="RUC539" s="437"/>
      <c r="RUD539" s="438"/>
      <c r="RUE539" s="439"/>
      <c r="RUF539" s="460"/>
      <c r="RUG539" s="435"/>
      <c r="RUH539" s="434"/>
      <c r="RUI539" s="437"/>
      <c r="RUJ539" s="438"/>
      <c r="RUK539" s="439"/>
      <c r="RUL539" s="460"/>
      <c r="RUM539" s="435"/>
      <c r="RUN539" s="434"/>
      <c r="RUO539" s="437"/>
      <c r="RUP539" s="438"/>
      <c r="RUQ539" s="439"/>
      <c r="RUR539" s="460"/>
      <c r="RUS539" s="435"/>
      <c r="RUT539" s="434"/>
      <c r="RUU539" s="437"/>
      <c r="RUV539" s="438"/>
      <c r="RUW539" s="439"/>
      <c r="RUX539" s="460"/>
      <c r="RUY539" s="435"/>
      <c r="RUZ539" s="434"/>
      <c r="RVA539" s="437"/>
      <c r="RVB539" s="438"/>
      <c r="RVC539" s="439"/>
      <c r="RVD539" s="460"/>
      <c r="RVE539" s="435"/>
      <c r="RVF539" s="434"/>
      <c r="RVG539" s="437"/>
      <c r="RVH539" s="438"/>
      <c r="RVI539" s="439"/>
      <c r="RVJ539" s="460"/>
      <c r="RVK539" s="435"/>
      <c r="RVL539" s="434"/>
      <c r="RVM539" s="437"/>
      <c r="RVN539" s="438"/>
      <c r="RVO539" s="439"/>
      <c r="RVP539" s="460"/>
      <c r="RVQ539" s="435"/>
      <c r="RVR539" s="434"/>
      <c r="RVS539" s="437"/>
      <c r="RVT539" s="438"/>
      <c r="RVU539" s="439"/>
      <c r="RVV539" s="460"/>
      <c r="RVW539" s="435"/>
      <c r="RVX539" s="434"/>
      <c r="RVY539" s="437"/>
      <c r="RVZ539" s="438"/>
      <c r="RWA539" s="439"/>
      <c r="RWB539" s="460"/>
      <c r="RWC539" s="435"/>
      <c r="RWD539" s="434"/>
      <c r="RWE539" s="437"/>
      <c r="RWF539" s="438"/>
      <c r="RWG539" s="439"/>
      <c r="RWH539" s="460"/>
      <c r="RWI539" s="435"/>
      <c r="RWJ539" s="434"/>
      <c r="RWK539" s="437"/>
      <c r="RWL539" s="438"/>
      <c r="RWM539" s="439"/>
      <c r="RWN539" s="460"/>
      <c r="RWO539" s="435"/>
      <c r="RWP539" s="434"/>
      <c r="RWQ539" s="437"/>
      <c r="RWR539" s="438"/>
      <c r="RWS539" s="439"/>
      <c r="RWT539" s="460"/>
      <c r="RWU539" s="435"/>
      <c r="RWV539" s="434"/>
      <c r="RWW539" s="437"/>
      <c r="RWX539" s="438"/>
      <c r="RWY539" s="439"/>
      <c r="RWZ539" s="460"/>
      <c r="RXA539" s="435"/>
      <c r="RXB539" s="434"/>
      <c r="RXC539" s="437"/>
      <c r="RXD539" s="438"/>
      <c r="RXE539" s="439"/>
      <c r="RXF539" s="460"/>
      <c r="RXG539" s="435"/>
      <c r="RXH539" s="434"/>
      <c r="RXI539" s="437"/>
      <c r="RXJ539" s="438"/>
      <c r="RXK539" s="439"/>
      <c r="RXL539" s="460"/>
      <c r="RXM539" s="435"/>
      <c r="RXN539" s="434"/>
      <c r="RXO539" s="437"/>
      <c r="RXP539" s="438"/>
      <c r="RXQ539" s="439"/>
      <c r="RXR539" s="460"/>
      <c r="RXS539" s="435"/>
      <c r="RXT539" s="434"/>
      <c r="RXU539" s="437"/>
      <c r="RXV539" s="438"/>
      <c r="RXW539" s="439"/>
      <c r="RXX539" s="460"/>
      <c r="RXY539" s="435"/>
      <c r="RXZ539" s="434"/>
      <c r="RYA539" s="437"/>
      <c r="RYB539" s="438"/>
      <c r="RYC539" s="439"/>
      <c r="RYD539" s="460"/>
      <c r="RYE539" s="435"/>
      <c r="RYF539" s="434"/>
      <c r="RYG539" s="437"/>
      <c r="RYH539" s="438"/>
      <c r="RYI539" s="439"/>
      <c r="RYJ539" s="460"/>
      <c r="RYK539" s="435"/>
      <c r="RYL539" s="434"/>
      <c r="RYM539" s="437"/>
      <c r="RYN539" s="438"/>
      <c r="RYO539" s="439"/>
      <c r="RYP539" s="460"/>
      <c r="RYQ539" s="435"/>
      <c r="RYR539" s="434"/>
      <c r="RYS539" s="437"/>
      <c r="RYT539" s="438"/>
      <c r="RYU539" s="439"/>
      <c r="RYV539" s="460"/>
      <c r="RYW539" s="435"/>
      <c r="RYX539" s="434"/>
      <c r="RYY539" s="437"/>
      <c r="RYZ539" s="438"/>
      <c r="RZA539" s="439"/>
      <c r="RZB539" s="460"/>
      <c r="RZC539" s="435"/>
      <c r="RZD539" s="434"/>
      <c r="RZE539" s="437"/>
      <c r="RZF539" s="438"/>
      <c r="RZG539" s="439"/>
      <c r="RZH539" s="460"/>
      <c r="RZI539" s="435"/>
      <c r="RZJ539" s="434"/>
      <c r="RZK539" s="437"/>
      <c r="RZL539" s="438"/>
      <c r="RZM539" s="439"/>
      <c r="RZN539" s="460"/>
      <c r="RZO539" s="435"/>
      <c r="RZP539" s="434"/>
      <c r="RZQ539" s="437"/>
      <c r="RZR539" s="438"/>
      <c r="RZS539" s="439"/>
      <c r="RZT539" s="460"/>
      <c r="RZU539" s="435"/>
      <c r="RZV539" s="434"/>
      <c r="RZW539" s="437"/>
      <c r="RZX539" s="438"/>
      <c r="RZY539" s="439"/>
      <c r="RZZ539" s="460"/>
      <c r="SAA539" s="435"/>
      <c r="SAB539" s="434"/>
      <c r="SAC539" s="437"/>
      <c r="SAD539" s="438"/>
      <c r="SAE539" s="439"/>
      <c r="SAF539" s="460"/>
      <c r="SAG539" s="435"/>
      <c r="SAH539" s="434"/>
      <c r="SAI539" s="437"/>
      <c r="SAJ539" s="438"/>
      <c r="SAK539" s="439"/>
      <c r="SAL539" s="460"/>
      <c r="SAM539" s="435"/>
      <c r="SAN539" s="434"/>
      <c r="SAO539" s="437"/>
      <c r="SAP539" s="438"/>
      <c r="SAQ539" s="439"/>
      <c r="SAR539" s="460"/>
      <c r="SAS539" s="435"/>
      <c r="SAT539" s="434"/>
      <c r="SAU539" s="437"/>
      <c r="SAV539" s="438"/>
      <c r="SAW539" s="439"/>
      <c r="SAX539" s="460"/>
      <c r="SAY539" s="435"/>
      <c r="SAZ539" s="434"/>
      <c r="SBA539" s="437"/>
      <c r="SBB539" s="438"/>
      <c r="SBC539" s="439"/>
      <c r="SBD539" s="460"/>
      <c r="SBE539" s="435"/>
      <c r="SBF539" s="434"/>
      <c r="SBG539" s="437"/>
      <c r="SBH539" s="438"/>
      <c r="SBI539" s="439"/>
      <c r="SBJ539" s="460"/>
      <c r="SBK539" s="435"/>
      <c r="SBL539" s="434"/>
      <c r="SBM539" s="437"/>
      <c r="SBN539" s="438"/>
      <c r="SBO539" s="439"/>
      <c r="SBP539" s="460"/>
      <c r="SBQ539" s="435"/>
      <c r="SBR539" s="434"/>
      <c r="SBS539" s="437"/>
      <c r="SBT539" s="438"/>
      <c r="SBU539" s="439"/>
      <c r="SBV539" s="460"/>
      <c r="SBW539" s="435"/>
      <c r="SBX539" s="434"/>
      <c r="SBY539" s="437"/>
      <c r="SBZ539" s="438"/>
      <c r="SCA539" s="439"/>
      <c r="SCB539" s="460"/>
      <c r="SCC539" s="435"/>
      <c r="SCD539" s="434"/>
      <c r="SCE539" s="437"/>
      <c r="SCF539" s="438"/>
      <c r="SCG539" s="439"/>
      <c r="SCH539" s="460"/>
      <c r="SCI539" s="435"/>
      <c r="SCJ539" s="434"/>
      <c r="SCK539" s="437"/>
      <c r="SCL539" s="438"/>
      <c r="SCM539" s="439"/>
      <c r="SCN539" s="460"/>
      <c r="SCO539" s="435"/>
      <c r="SCP539" s="434"/>
      <c r="SCQ539" s="437"/>
      <c r="SCR539" s="438"/>
      <c r="SCS539" s="439"/>
      <c r="SCT539" s="460"/>
      <c r="SCU539" s="435"/>
      <c r="SCV539" s="434"/>
      <c r="SCW539" s="437"/>
      <c r="SCX539" s="438"/>
      <c r="SCY539" s="439"/>
      <c r="SCZ539" s="460"/>
      <c r="SDA539" s="435"/>
      <c r="SDB539" s="434"/>
      <c r="SDC539" s="437"/>
      <c r="SDD539" s="438"/>
      <c r="SDE539" s="439"/>
      <c r="SDF539" s="460"/>
      <c r="SDG539" s="435"/>
      <c r="SDH539" s="434"/>
      <c r="SDI539" s="437"/>
      <c r="SDJ539" s="438"/>
      <c r="SDK539" s="439"/>
      <c r="SDL539" s="460"/>
      <c r="SDM539" s="435"/>
      <c r="SDN539" s="434"/>
      <c r="SDO539" s="437"/>
      <c r="SDP539" s="438"/>
      <c r="SDQ539" s="439"/>
      <c r="SDR539" s="460"/>
      <c r="SDS539" s="435"/>
      <c r="SDT539" s="434"/>
      <c r="SDU539" s="437"/>
      <c r="SDV539" s="438"/>
      <c r="SDW539" s="439"/>
      <c r="SDX539" s="460"/>
      <c r="SDY539" s="435"/>
      <c r="SDZ539" s="434"/>
      <c r="SEA539" s="437"/>
      <c r="SEB539" s="438"/>
      <c r="SEC539" s="439"/>
      <c r="SED539" s="460"/>
      <c r="SEE539" s="435"/>
      <c r="SEF539" s="434"/>
      <c r="SEG539" s="437"/>
      <c r="SEH539" s="438"/>
      <c r="SEI539" s="439"/>
      <c r="SEJ539" s="460"/>
      <c r="SEK539" s="435"/>
      <c r="SEL539" s="434"/>
      <c r="SEM539" s="437"/>
      <c r="SEN539" s="438"/>
      <c r="SEO539" s="439"/>
      <c r="SEP539" s="460"/>
      <c r="SEQ539" s="435"/>
      <c r="SER539" s="434"/>
      <c r="SES539" s="437"/>
      <c r="SET539" s="438"/>
      <c r="SEU539" s="439"/>
      <c r="SEV539" s="460"/>
      <c r="SEW539" s="435"/>
      <c r="SEX539" s="434"/>
      <c r="SEY539" s="437"/>
      <c r="SEZ539" s="438"/>
      <c r="SFA539" s="439"/>
      <c r="SFB539" s="460"/>
      <c r="SFC539" s="435"/>
      <c r="SFD539" s="434"/>
      <c r="SFE539" s="437"/>
      <c r="SFF539" s="438"/>
      <c r="SFG539" s="439"/>
      <c r="SFH539" s="460"/>
      <c r="SFI539" s="435"/>
      <c r="SFJ539" s="434"/>
      <c r="SFK539" s="437"/>
      <c r="SFL539" s="438"/>
      <c r="SFM539" s="439"/>
      <c r="SFN539" s="460"/>
      <c r="SFO539" s="435"/>
      <c r="SFP539" s="434"/>
      <c r="SFQ539" s="437"/>
      <c r="SFR539" s="438"/>
      <c r="SFS539" s="439"/>
      <c r="SFT539" s="460"/>
      <c r="SFU539" s="435"/>
      <c r="SFV539" s="434"/>
      <c r="SFW539" s="437"/>
      <c r="SFX539" s="438"/>
      <c r="SFY539" s="439"/>
      <c r="SFZ539" s="460"/>
      <c r="SGA539" s="435"/>
      <c r="SGB539" s="434"/>
      <c r="SGC539" s="437"/>
      <c r="SGD539" s="438"/>
      <c r="SGE539" s="439"/>
      <c r="SGF539" s="460"/>
      <c r="SGG539" s="435"/>
      <c r="SGH539" s="434"/>
      <c r="SGI539" s="437"/>
      <c r="SGJ539" s="438"/>
      <c r="SGK539" s="439"/>
      <c r="SGL539" s="460"/>
      <c r="SGM539" s="435"/>
      <c r="SGN539" s="434"/>
      <c r="SGO539" s="437"/>
      <c r="SGP539" s="438"/>
      <c r="SGQ539" s="439"/>
      <c r="SGR539" s="460"/>
      <c r="SGS539" s="435"/>
      <c r="SGT539" s="434"/>
      <c r="SGU539" s="437"/>
      <c r="SGV539" s="438"/>
      <c r="SGW539" s="439"/>
      <c r="SGX539" s="460"/>
      <c r="SGY539" s="435"/>
      <c r="SGZ539" s="434"/>
      <c r="SHA539" s="437"/>
      <c r="SHB539" s="438"/>
      <c r="SHC539" s="439"/>
      <c r="SHD539" s="460"/>
      <c r="SHE539" s="435"/>
      <c r="SHF539" s="434"/>
      <c r="SHG539" s="437"/>
      <c r="SHH539" s="438"/>
      <c r="SHI539" s="439"/>
      <c r="SHJ539" s="460"/>
      <c r="SHK539" s="435"/>
      <c r="SHL539" s="434"/>
      <c r="SHM539" s="437"/>
      <c r="SHN539" s="438"/>
      <c r="SHO539" s="439"/>
      <c r="SHP539" s="460"/>
      <c r="SHQ539" s="435"/>
      <c r="SHR539" s="434"/>
      <c r="SHS539" s="437"/>
      <c r="SHT539" s="438"/>
      <c r="SHU539" s="439"/>
      <c r="SHV539" s="460"/>
      <c r="SHW539" s="435"/>
      <c r="SHX539" s="434"/>
      <c r="SHY539" s="437"/>
      <c r="SHZ539" s="438"/>
      <c r="SIA539" s="439"/>
      <c r="SIB539" s="460"/>
      <c r="SIC539" s="435"/>
      <c r="SID539" s="434"/>
      <c r="SIE539" s="437"/>
      <c r="SIF539" s="438"/>
      <c r="SIG539" s="439"/>
      <c r="SIH539" s="460"/>
      <c r="SII539" s="435"/>
      <c r="SIJ539" s="434"/>
      <c r="SIK539" s="437"/>
      <c r="SIL539" s="438"/>
      <c r="SIM539" s="439"/>
      <c r="SIN539" s="460"/>
      <c r="SIO539" s="435"/>
      <c r="SIP539" s="434"/>
      <c r="SIQ539" s="437"/>
      <c r="SIR539" s="438"/>
      <c r="SIS539" s="439"/>
      <c r="SIT539" s="460"/>
      <c r="SIU539" s="435"/>
      <c r="SIV539" s="434"/>
      <c r="SIW539" s="437"/>
      <c r="SIX539" s="438"/>
      <c r="SIY539" s="439"/>
      <c r="SIZ539" s="460"/>
      <c r="SJA539" s="435"/>
      <c r="SJB539" s="434"/>
      <c r="SJC539" s="437"/>
      <c r="SJD539" s="438"/>
      <c r="SJE539" s="439"/>
      <c r="SJF539" s="460"/>
      <c r="SJG539" s="435"/>
      <c r="SJH539" s="434"/>
      <c r="SJI539" s="437"/>
      <c r="SJJ539" s="438"/>
      <c r="SJK539" s="439"/>
      <c r="SJL539" s="460"/>
      <c r="SJM539" s="435"/>
      <c r="SJN539" s="434"/>
      <c r="SJO539" s="437"/>
      <c r="SJP539" s="438"/>
      <c r="SJQ539" s="439"/>
      <c r="SJR539" s="460"/>
      <c r="SJS539" s="435"/>
      <c r="SJT539" s="434"/>
      <c r="SJU539" s="437"/>
      <c r="SJV539" s="438"/>
      <c r="SJW539" s="439"/>
      <c r="SJX539" s="460"/>
      <c r="SJY539" s="435"/>
      <c r="SJZ539" s="434"/>
      <c r="SKA539" s="437"/>
      <c r="SKB539" s="438"/>
      <c r="SKC539" s="439"/>
      <c r="SKD539" s="460"/>
      <c r="SKE539" s="435"/>
      <c r="SKF539" s="434"/>
      <c r="SKG539" s="437"/>
      <c r="SKH539" s="438"/>
      <c r="SKI539" s="439"/>
      <c r="SKJ539" s="460"/>
      <c r="SKK539" s="435"/>
      <c r="SKL539" s="434"/>
      <c r="SKM539" s="437"/>
      <c r="SKN539" s="438"/>
      <c r="SKO539" s="439"/>
      <c r="SKP539" s="460"/>
      <c r="SKQ539" s="435"/>
      <c r="SKR539" s="434"/>
      <c r="SKS539" s="437"/>
      <c r="SKT539" s="438"/>
      <c r="SKU539" s="439"/>
      <c r="SKV539" s="460"/>
      <c r="SKW539" s="435"/>
      <c r="SKX539" s="434"/>
      <c r="SKY539" s="437"/>
      <c r="SKZ539" s="438"/>
      <c r="SLA539" s="439"/>
      <c r="SLB539" s="460"/>
      <c r="SLC539" s="435"/>
      <c r="SLD539" s="434"/>
      <c r="SLE539" s="437"/>
      <c r="SLF539" s="438"/>
      <c r="SLG539" s="439"/>
      <c r="SLH539" s="460"/>
      <c r="SLI539" s="435"/>
      <c r="SLJ539" s="434"/>
      <c r="SLK539" s="437"/>
      <c r="SLL539" s="438"/>
      <c r="SLM539" s="439"/>
      <c r="SLN539" s="460"/>
      <c r="SLO539" s="435"/>
      <c r="SLP539" s="434"/>
      <c r="SLQ539" s="437"/>
      <c r="SLR539" s="438"/>
      <c r="SLS539" s="439"/>
      <c r="SLT539" s="460"/>
      <c r="SLU539" s="435"/>
      <c r="SLV539" s="434"/>
      <c r="SLW539" s="437"/>
      <c r="SLX539" s="438"/>
      <c r="SLY539" s="439"/>
      <c r="SLZ539" s="460"/>
      <c r="SMA539" s="435"/>
      <c r="SMB539" s="434"/>
      <c r="SMC539" s="437"/>
      <c r="SMD539" s="438"/>
      <c r="SME539" s="439"/>
      <c r="SMF539" s="460"/>
      <c r="SMG539" s="435"/>
      <c r="SMH539" s="434"/>
      <c r="SMI539" s="437"/>
      <c r="SMJ539" s="438"/>
      <c r="SMK539" s="439"/>
      <c r="SML539" s="460"/>
      <c r="SMM539" s="435"/>
      <c r="SMN539" s="434"/>
      <c r="SMO539" s="437"/>
      <c r="SMP539" s="438"/>
      <c r="SMQ539" s="439"/>
      <c r="SMR539" s="460"/>
      <c r="SMS539" s="435"/>
      <c r="SMT539" s="434"/>
      <c r="SMU539" s="437"/>
      <c r="SMV539" s="438"/>
      <c r="SMW539" s="439"/>
      <c r="SMX539" s="460"/>
      <c r="SMY539" s="435"/>
      <c r="SMZ539" s="434"/>
      <c r="SNA539" s="437"/>
      <c r="SNB539" s="438"/>
      <c r="SNC539" s="439"/>
      <c r="SND539" s="460"/>
      <c r="SNE539" s="435"/>
      <c r="SNF539" s="434"/>
      <c r="SNG539" s="437"/>
      <c r="SNH539" s="438"/>
      <c r="SNI539" s="439"/>
      <c r="SNJ539" s="460"/>
      <c r="SNK539" s="435"/>
      <c r="SNL539" s="434"/>
      <c r="SNM539" s="437"/>
      <c r="SNN539" s="438"/>
      <c r="SNO539" s="439"/>
      <c r="SNP539" s="460"/>
      <c r="SNQ539" s="435"/>
      <c r="SNR539" s="434"/>
      <c r="SNS539" s="437"/>
      <c r="SNT539" s="438"/>
      <c r="SNU539" s="439"/>
      <c r="SNV539" s="460"/>
      <c r="SNW539" s="435"/>
      <c r="SNX539" s="434"/>
      <c r="SNY539" s="437"/>
      <c r="SNZ539" s="438"/>
      <c r="SOA539" s="439"/>
      <c r="SOB539" s="460"/>
      <c r="SOC539" s="435"/>
      <c r="SOD539" s="434"/>
      <c r="SOE539" s="437"/>
      <c r="SOF539" s="438"/>
      <c r="SOG539" s="439"/>
      <c r="SOH539" s="460"/>
      <c r="SOI539" s="435"/>
      <c r="SOJ539" s="434"/>
      <c r="SOK539" s="437"/>
      <c r="SOL539" s="438"/>
      <c r="SOM539" s="439"/>
      <c r="SON539" s="460"/>
      <c r="SOO539" s="435"/>
      <c r="SOP539" s="434"/>
      <c r="SOQ539" s="437"/>
      <c r="SOR539" s="438"/>
      <c r="SOS539" s="439"/>
      <c r="SOT539" s="460"/>
      <c r="SOU539" s="435"/>
      <c r="SOV539" s="434"/>
      <c r="SOW539" s="437"/>
      <c r="SOX539" s="438"/>
      <c r="SOY539" s="439"/>
      <c r="SOZ539" s="460"/>
      <c r="SPA539" s="435"/>
      <c r="SPB539" s="434"/>
      <c r="SPC539" s="437"/>
      <c r="SPD539" s="438"/>
      <c r="SPE539" s="439"/>
      <c r="SPF539" s="460"/>
      <c r="SPG539" s="435"/>
      <c r="SPH539" s="434"/>
      <c r="SPI539" s="437"/>
      <c r="SPJ539" s="438"/>
      <c r="SPK539" s="439"/>
      <c r="SPL539" s="460"/>
      <c r="SPM539" s="435"/>
      <c r="SPN539" s="434"/>
      <c r="SPO539" s="437"/>
      <c r="SPP539" s="438"/>
      <c r="SPQ539" s="439"/>
      <c r="SPR539" s="460"/>
      <c r="SPS539" s="435"/>
      <c r="SPT539" s="434"/>
      <c r="SPU539" s="437"/>
      <c r="SPV539" s="438"/>
      <c r="SPW539" s="439"/>
      <c r="SPX539" s="460"/>
      <c r="SPY539" s="435"/>
      <c r="SPZ539" s="434"/>
      <c r="SQA539" s="437"/>
      <c r="SQB539" s="438"/>
      <c r="SQC539" s="439"/>
      <c r="SQD539" s="460"/>
      <c r="SQE539" s="435"/>
      <c r="SQF539" s="434"/>
      <c r="SQG539" s="437"/>
      <c r="SQH539" s="438"/>
      <c r="SQI539" s="439"/>
      <c r="SQJ539" s="460"/>
      <c r="SQK539" s="435"/>
      <c r="SQL539" s="434"/>
      <c r="SQM539" s="437"/>
      <c r="SQN539" s="438"/>
      <c r="SQO539" s="439"/>
      <c r="SQP539" s="460"/>
      <c r="SQQ539" s="435"/>
      <c r="SQR539" s="434"/>
      <c r="SQS539" s="437"/>
      <c r="SQT539" s="438"/>
      <c r="SQU539" s="439"/>
      <c r="SQV539" s="460"/>
      <c r="SQW539" s="435"/>
      <c r="SQX539" s="434"/>
      <c r="SQY539" s="437"/>
      <c r="SQZ539" s="438"/>
      <c r="SRA539" s="439"/>
      <c r="SRB539" s="460"/>
      <c r="SRC539" s="435"/>
      <c r="SRD539" s="434"/>
      <c r="SRE539" s="437"/>
      <c r="SRF539" s="438"/>
      <c r="SRG539" s="439"/>
      <c r="SRH539" s="460"/>
      <c r="SRI539" s="435"/>
      <c r="SRJ539" s="434"/>
      <c r="SRK539" s="437"/>
      <c r="SRL539" s="438"/>
      <c r="SRM539" s="439"/>
      <c r="SRN539" s="460"/>
      <c r="SRO539" s="435"/>
      <c r="SRP539" s="434"/>
      <c r="SRQ539" s="437"/>
      <c r="SRR539" s="438"/>
      <c r="SRS539" s="439"/>
      <c r="SRT539" s="460"/>
      <c r="SRU539" s="435"/>
      <c r="SRV539" s="434"/>
      <c r="SRW539" s="437"/>
      <c r="SRX539" s="438"/>
      <c r="SRY539" s="439"/>
      <c r="SRZ539" s="460"/>
      <c r="SSA539" s="435"/>
      <c r="SSB539" s="434"/>
      <c r="SSC539" s="437"/>
      <c r="SSD539" s="438"/>
      <c r="SSE539" s="439"/>
      <c r="SSF539" s="460"/>
      <c r="SSG539" s="435"/>
      <c r="SSH539" s="434"/>
      <c r="SSI539" s="437"/>
      <c r="SSJ539" s="438"/>
      <c r="SSK539" s="439"/>
      <c r="SSL539" s="460"/>
      <c r="SSM539" s="435"/>
      <c r="SSN539" s="434"/>
      <c r="SSO539" s="437"/>
      <c r="SSP539" s="438"/>
      <c r="SSQ539" s="439"/>
      <c r="SSR539" s="460"/>
      <c r="SSS539" s="435"/>
      <c r="SST539" s="434"/>
      <c r="SSU539" s="437"/>
      <c r="SSV539" s="438"/>
      <c r="SSW539" s="439"/>
      <c r="SSX539" s="460"/>
      <c r="SSY539" s="435"/>
      <c r="SSZ539" s="434"/>
      <c r="STA539" s="437"/>
      <c r="STB539" s="438"/>
      <c r="STC539" s="439"/>
      <c r="STD539" s="460"/>
      <c r="STE539" s="435"/>
      <c r="STF539" s="434"/>
      <c r="STG539" s="437"/>
      <c r="STH539" s="438"/>
      <c r="STI539" s="439"/>
      <c r="STJ539" s="460"/>
      <c r="STK539" s="435"/>
      <c r="STL539" s="434"/>
      <c r="STM539" s="437"/>
      <c r="STN539" s="438"/>
      <c r="STO539" s="439"/>
      <c r="STP539" s="460"/>
      <c r="STQ539" s="435"/>
      <c r="STR539" s="434"/>
      <c r="STS539" s="437"/>
      <c r="STT539" s="438"/>
      <c r="STU539" s="439"/>
      <c r="STV539" s="460"/>
      <c r="STW539" s="435"/>
      <c r="STX539" s="434"/>
      <c r="STY539" s="437"/>
      <c r="STZ539" s="438"/>
      <c r="SUA539" s="439"/>
      <c r="SUB539" s="460"/>
      <c r="SUC539" s="435"/>
      <c r="SUD539" s="434"/>
      <c r="SUE539" s="437"/>
      <c r="SUF539" s="438"/>
      <c r="SUG539" s="439"/>
      <c r="SUH539" s="460"/>
      <c r="SUI539" s="435"/>
      <c r="SUJ539" s="434"/>
      <c r="SUK539" s="437"/>
      <c r="SUL539" s="438"/>
      <c r="SUM539" s="439"/>
      <c r="SUN539" s="460"/>
      <c r="SUO539" s="435"/>
      <c r="SUP539" s="434"/>
      <c r="SUQ539" s="437"/>
      <c r="SUR539" s="438"/>
      <c r="SUS539" s="439"/>
      <c r="SUT539" s="460"/>
      <c r="SUU539" s="435"/>
      <c r="SUV539" s="434"/>
      <c r="SUW539" s="437"/>
      <c r="SUX539" s="438"/>
      <c r="SUY539" s="439"/>
      <c r="SUZ539" s="460"/>
      <c r="SVA539" s="435"/>
      <c r="SVB539" s="434"/>
      <c r="SVC539" s="437"/>
      <c r="SVD539" s="438"/>
      <c r="SVE539" s="439"/>
      <c r="SVF539" s="460"/>
      <c r="SVG539" s="435"/>
      <c r="SVH539" s="434"/>
      <c r="SVI539" s="437"/>
      <c r="SVJ539" s="438"/>
      <c r="SVK539" s="439"/>
      <c r="SVL539" s="460"/>
      <c r="SVM539" s="435"/>
      <c r="SVN539" s="434"/>
      <c r="SVO539" s="437"/>
      <c r="SVP539" s="438"/>
      <c r="SVQ539" s="439"/>
      <c r="SVR539" s="460"/>
      <c r="SVS539" s="435"/>
      <c r="SVT539" s="434"/>
      <c r="SVU539" s="437"/>
      <c r="SVV539" s="438"/>
      <c r="SVW539" s="439"/>
      <c r="SVX539" s="460"/>
      <c r="SVY539" s="435"/>
      <c r="SVZ539" s="434"/>
      <c r="SWA539" s="437"/>
      <c r="SWB539" s="438"/>
      <c r="SWC539" s="439"/>
      <c r="SWD539" s="460"/>
      <c r="SWE539" s="435"/>
      <c r="SWF539" s="434"/>
      <c r="SWG539" s="437"/>
      <c r="SWH539" s="438"/>
      <c r="SWI539" s="439"/>
      <c r="SWJ539" s="460"/>
      <c r="SWK539" s="435"/>
      <c r="SWL539" s="434"/>
      <c r="SWM539" s="437"/>
      <c r="SWN539" s="438"/>
      <c r="SWO539" s="439"/>
      <c r="SWP539" s="460"/>
      <c r="SWQ539" s="435"/>
      <c r="SWR539" s="434"/>
      <c r="SWS539" s="437"/>
      <c r="SWT539" s="438"/>
      <c r="SWU539" s="439"/>
      <c r="SWV539" s="460"/>
      <c r="SWW539" s="435"/>
      <c r="SWX539" s="434"/>
      <c r="SWY539" s="437"/>
      <c r="SWZ539" s="438"/>
      <c r="SXA539" s="439"/>
      <c r="SXB539" s="460"/>
      <c r="SXC539" s="435"/>
      <c r="SXD539" s="434"/>
      <c r="SXE539" s="437"/>
      <c r="SXF539" s="438"/>
      <c r="SXG539" s="439"/>
      <c r="SXH539" s="460"/>
      <c r="SXI539" s="435"/>
      <c r="SXJ539" s="434"/>
      <c r="SXK539" s="437"/>
      <c r="SXL539" s="438"/>
      <c r="SXM539" s="439"/>
      <c r="SXN539" s="460"/>
      <c r="SXO539" s="435"/>
      <c r="SXP539" s="434"/>
      <c r="SXQ539" s="437"/>
      <c r="SXR539" s="438"/>
      <c r="SXS539" s="439"/>
      <c r="SXT539" s="460"/>
      <c r="SXU539" s="435"/>
      <c r="SXV539" s="434"/>
      <c r="SXW539" s="437"/>
      <c r="SXX539" s="438"/>
      <c r="SXY539" s="439"/>
      <c r="SXZ539" s="460"/>
      <c r="SYA539" s="435"/>
      <c r="SYB539" s="434"/>
      <c r="SYC539" s="437"/>
      <c r="SYD539" s="438"/>
      <c r="SYE539" s="439"/>
      <c r="SYF539" s="460"/>
      <c r="SYG539" s="435"/>
      <c r="SYH539" s="434"/>
      <c r="SYI539" s="437"/>
      <c r="SYJ539" s="438"/>
      <c r="SYK539" s="439"/>
      <c r="SYL539" s="460"/>
      <c r="SYM539" s="435"/>
      <c r="SYN539" s="434"/>
      <c r="SYO539" s="437"/>
      <c r="SYP539" s="438"/>
      <c r="SYQ539" s="439"/>
      <c r="SYR539" s="460"/>
      <c r="SYS539" s="435"/>
      <c r="SYT539" s="434"/>
      <c r="SYU539" s="437"/>
      <c r="SYV539" s="438"/>
      <c r="SYW539" s="439"/>
      <c r="SYX539" s="460"/>
      <c r="SYY539" s="435"/>
      <c r="SYZ539" s="434"/>
      <c r="SZA539" s="437"/>
      <c r="SZB539" s="438"/>
      <c r="SZC539" s="439"/>
      <c r="SZD539" s="460"/>
      <c r="SZE539" s="435"/>
      <c r="SZF539" s="434"/>
      <c r="SZG539" s="437"/>
      <c r="SZH539" s="438"/>
      <c r="SZI539" s="439"/>
      <c r="SZJ539" s="460"/>
      <c r="SZK539" s="435"/>
      <c r="SZL539" s="434"/>
      <c r="SZM539" s="437"/>
      <c r="SZN539" s="438"/>
      <c r="SZO539" s="439"/>
      <c r="SZP539" s="460"/>
      <c r="SZQ539" s="435"/>
      <c r="SZR539" s="434"/>
      <c r="SZS539" s="437"/>
      <c r="SZT539" s="438"/>
      <c r="SZU539" s="439"/>
      <c r="SZV539" s="460"/>
      <c r="SZW539" s="435"/>
      <c r="SZX539" s="434"/>
      <c r="SZY539" s="437"/>
      <c r="SZZ539" s="438"/>
      <c r="TAA539" s="439"/>
      <c r="TAB539" s="460"/>
      <c r="TAC539" s="435"/>
      <c r="TAD539" s="434"/>
      <c r="TAE539" s="437"/>
      <c r="TAF539" s="438"/>
      <c r="TAG539" s="439"/>
      <c r="TAH539" s="460"/>
      <c r="TAI539" s="435"/>
      <c r="TAJ539" s="434"/>
      <c r="TAK539" s="437"/>
      <c r="TAL539" s="438"/>
      <c r="TAM539" s="439"/>
      <c r="TAN539" s="460"/>
      <c r="TAO539" s="435"/>
      <c r="TAP539" s="434"/>
      <c r="TAQ539" s="437"/>
      <c r="TAR539" s="438"/>
      <c r="TAS539" s="439"/>
      <c r="TAT539" s="460"/>
      <c r="TAU539" s="435"/>
      <c r="TAV539" s="434"/>
      <c r="TAW539" s="437"/>
      <c r="TAX539" s="438"/>
      <c r="TAY539" s="439"/>
      <c r="TAZ539" s="460"/>
      <c r="TBA539" s="435"/>
      <c r="TBB539" s="434"/>
      <c r="TBC539" s="437"/>
      <c r="TBD539" s="438"/>
      <c r="TBE539" s="439"/>
      <c r="TBF539" s="460"/>
      <c r="TBG539" s="435"/>
      <c r="TBH539" s="434"/>
      <c r="TBI539" s="437"/>
      <c r="TBJ539" s="438"/>
      <c r="TBK539" s="439"/>
      <c r="TBL539" s="460"/>
      <c r="TBM539" s="435"/>
      <c r="TBN539" s="434"/>
      <c r="TBO539" s="437"/>
      <c r="TBP539" s="438"/>
      <c r="TBQ539" s="439"/>
      <c r="TBR539" s="460"/>
      <c r="TBS539" s="435"/>
      <c r="TBT539" s="434"/>
      <c r="TBU539" s="437"/>
      <c r="TBV539" s="438"/>
      <c r="TBW539" s="439"/>
      <c r="TBX539" s="460"/>
      <c r="TBY539" s="435"/>
      <c r="TBZ539" s="434"/>
      <c r="TCA539" s="437"/>
      <c r="TCB539" s="438"/>
      <c r="TCC539" s="439"/>
      <c r="TCD539" s="460"/>
      <c r="TCE539" s="435"/>
      <c r="TCF539" s="434"/>
      <c r="TCG539" s="437"/>
      <c r="TCH539" s="438"/>
      <c r="TCI539" s="439"/>
      <c r="TCJ539" s="460"/>
      <c r="TCK539" s="435"/>
      <c r="TCL539" s="434"/>
      <c r="TCM539" s="437"/>
      <c r="TCN539" s="438"/>
      <c r="TCO539" s="439"/>
      <c r="TCP539" s="460"/>
      <c r="TCQ539" s="435"/>
      <c r="TCR539" s="434"/>
      <c r="TCS539" s="437"/>
      <c r="TCT539" s="438"/>
      <c r="TCU539" s="439"/>
      <c r="TCV539" s="460"/>
      <c r="TCW539" s="435"/>
      <c r="TCX539" s="434"/>
      <c r="TCY539" s="437"/>
      <c r="TCZ539" s="438"/>
      <c r="TDA539" s="439"/>
      <c r="TDB539" s="460"/>
      <c r="TDC539" s="435"/>
      <c r="TDD539" s="434"/>
      <c r="TDE539" s="437"/>
      <c r="TDF539" s="438"/>
      <c r="TDG539" s="439"/>
      <c r="TDH539" s="460"/>
      <c r="TDI539" s="435"/>
      <c r="TDJ539" s="434"/>
      <c r="TDK539" s="437"/>
      <c r="TDL539" s="438"/>
      <c r="TDM539" s="439"/>
      <c r="TDN539" s="460"/>
      <c r="TDO539" s="435"/>
      <c r="TDP539" s="434"/>
      <c r="TDQ539" s="437"/>
      <c r="TDR539" s="438"/>
      <c r="TDS539" s="439"/>
      <c r="TDT539" s="460"/>
      <c r="TDU539" s="435"/>
      <c r="TDV539" s="434"/>
      <c r="TDW539" s="437"/>
      <c r="TDX539" s="438"/>
      <c r="TDY539" s="439"/>
      <c r="TDZ539" s="460"/>
      <c r="TEA539" s="435"/>
      <c r="TEB539" s="434"/>
      <c r="TEC539" s="437"/>
      <c r="TED539" s="438"/>
      <c r="TEE539" s="439"/>
      <c r="TEF539" s="460"/>
      <c r="TEG539" s="435"/>
      <c r="TEH539" s="434"/>
      <c r="TEI539" s="437"/>
      <c r="TEJ539" s="438"/>
      <c r="TEK539" s="439"/>
      <c r="TEL539" s="460"/>
      <c r="TEM539" s="435"/>
      <c r="TEN539" s="434"/>
      <c r="TEO539" s="437"/>
      <c r="TEP539" s="438"/>
      <c r="TEQ539" s="439"/>
      <c r="TER539" s="460"/>
      <c r="TES539" s="435"/>
      <c r="TET539" s="434"/>
      <c r="TEU539" s="437"/>
      <c r="TEV539" s="438"/>
      <c r="TEW539" s="439"/>
      <c r="TEX539" s="460"/>
      <c r="TEY539" s="435"/>
      <c r="TEZ539" s="434"/>
      <c r="TFA539" s="437"/>
      <c r="TFB539" s="438"/>
      <c r="TFC539" s="439"/>
      <c r="TFD539" s="460"/>
      <c r="TFE539" s="435"/>
      <c r="TFF539" s="434"/>
      <c r="TFG539" s="437"/>
      <c r="TFH539" s="438"/>
      <c r="TFI539" s="439"/>
      <c r="TFJ539" s="460"/>
      <c r="TFK539" s="435"/>
      <c r="TFL539" s="434"/>
      <c r="TFM539" s="437"/>
      <c r="TFN539" s="438"/>
      <c r="TFO539" s="439"/>
      <c r="TFP539" s="460"/>
      <c r="TFQ539" s="435"/>
      <c r="TFR539" s="434"/>
      <c r="TFS539" s="437"/>
      <c r="TFT539" s="438"/>
      <c r="TFU539" s="439"/>
      <c r="TFV539" s="460"/>
      <c r="TFW539" s="435"/>
      <c r="TFX539" s="434"/>
      <c r="TFY539" s="437"/>
      <c r="TFZ539" s="438"/>
      <c r="TGA539" s="439"/>
      <c r="TGB539" s="460"/>
      <c r="TGC539" s="435"/>
      <c r="TGD539" s="434"/>
      <c r="TGE539" s="437"/>
      <c r="TGF539" s="438"/>
      <c r="TGG539" s="439"/>
      <c r="TGH539" s="460"/>
      <c r="TGI539" s="435"/>
      <c r="TGJ539" s="434"/>
      <c r="TGK539" s="437"/>
      <c r="TGL539" s="438"/>
      <c r="TGM539" s="439"/>
      <c r="TGN539" s="460"/>
      <c r="TGO539" s="435"/>
      <c r="TGP539" s="434"/>
      <c r="TGQ539" s="437"/>
      <c r="TGR539" s="438"/>
      <c r="TGS539" s="439"/>
      <c r="TGT539" s="460"/>
      <c r="TGU539" s="435"/>
      <c r="TGV539" s="434"/>
      <c r="TGW539" s="437"/>
      <c r="TGX539" s="438"/>
      <c r="TGY539" s="439"/>
      <c r="TGZ539" s="460"/>
      <c r="THA539" s="435"/>
      <c r="THB539" s="434"/>
      <c r="THC539" s="437"/>
      <c r="THD539" s="438"/>
      <c r="THE539" s="439"/>
      <c r="THF539" s="460"/>
      <c r="THG539" s="435"/>
      <c r="THH539" s="434"/>
      <c r="THI539" s="437"/>
      <c r="THJ539" s="438"/>
      <c r="THK539" s="439"/>
      <c r="THL539" s="460"/>
      <c r="THM539" s="435"/>
      <c r="THN539" s="434"/>
      <c r="THO539" s="437"/>
      <c r="THP539" s="438"/>
      <c r="THQ539" s="439"/>
      <c r="THR539" s="460"/>
      <c r="THS539" s="435"/>
      <c r="THT539" s="434"/>
      <c r="THU539" s="437"/>
      <c r="THV539" s="438"/>
      <c r="THW539" s="439"/>
      <c r="THX539" s="460"/>
      <c r="THY539" s="435"/>
      <c r="THZ539" s="434"/>
      <c r="TIA539" s="437"/>
      <c r="TIB539" s="438"/>
      <c r="TIC539" s="439"/>
      <c r="TID539" s="460"/>
      <c r="TIE539" s="435"/>
      <c r="TIF539" s="434"/>
      <c r="TIG539" s="437"/>
      <c r="TIH539" s="438"/>
      <c r="TII539" s="439"/>
      <c r="TIJ539" s="460"/>
      <c r="TIK539" s="435"/>
      <c r="TIL539" s="434"/>
      <c r="TIM539" s="437"/>
      <c r="TIN539" s="438"/>
      <c r="TIO539" s="439"/>
      <c r="TIP539" s="460"/>
      <c r="TIQ539" s="435"/>
      <c r="TIR539" s="434"/>
      <c r="TIS539" s="437"/>
      <c r="TIT539" s="438"/>
      <c r="TIU539" s="439"/>
      <c r="TIV539" s="460"/>
      <c r="TIW539" s="435"/>
      <c r="TIX539" s="434"/>
      <c r="TIY539" s="437"/>
      <c r="TIZ539" s="438"/>
      <c r="TJA539" s="439"/>
      <c r="TJB539" s="460"/>
      <c r="TJC539" s="435"/>
      <c r="TJD539" s="434"/>
      <c r="TJE539" s="437"/>
      <c r="TJF539" s="438"/>
      <c r="TJG539" s="439"/>
      <c r="TJH539" s="460"/>
      <c r="TJI539" s="435"/>
      <c r="TJJ539" s="434"/>
      <c r="TJK539" s="437"/>
      <c r="TJL539" s="438"/>
      <c r="TJM539" s="439"/>
      <c r="TJN539" s="460"/>
      <c r="TJO539" s="435"/>
      <c r="TJP539" s="434"/>
      <c r="TJQ539" s="437"/>
      <c r="TJR539" s="438"/>
      <c r="TJS539" s="439"/>
      <c r="TJT539" s="460"/>
      <c r="TJU539" s="435"/>
      <c r="TJV539" s="434"/>
      <c r="TJW539" s="437"/>
      <c r="TJX539" s="438"/>
      <c r="TJY539" s="439"/>
      <c r="TJZ539" s="460"/>
      <c r="TKA539" s="435"/>
      <c r="TKB539" s="434"/>
      <c r="TKC539" s="437"/>
      <c r="TKD539" s="438"/>
      <c r="TKE539" s="439"/>
      <c r="TKF539" s="460"/>
      <c r="TKG539" s="435"/>
      <c r="TKH539" s="434"/>
      <c r="TKI539" s="437"/>
      <c r="TKJ539" s="438"/>
      <c r="TKK539" s="439"/>
      <c r="TKL539" s="460"/>
      <c r="TKM539" s="435"/>
      <c r="TKN539" s="434"/>
      <c r="TKO539" s="437"/>
      <c r="TKP539" s="438"/>
      <c r="TKQ539" s="439"/>
      <c r="TKR539" s="460"/>
      <c r="TKS539" s="435"/>
      <c r="TKT539" s="434"/>
      <c r="TKU539" s="437"/>
      <c r="TKV539" s="438"/>
      <c r="TKW539" s="439"/>
      <c r="TKX539" s="460"/>
      <c r="TKY539" s="435"/>
      <c r="TKZ539" s="434"/>
      <c r="TLA539" s="437"/>
      <c r="TLB539" s="438"/>
      <c r="TLC539" s="439"/>
      <c r="TLD539" s="460"/>
      <c r="TLE539" s="435"/>
      <c r="TLF539" s="434"/>
      <c r="TLG539" s="437"/>
      <c r="TLH539" s="438"/>
      <c r="TLI539" s="439"/>
      <c r="TLJ539" s="460"/>
      <c r="TLK539" s="435"/>
      <c r="TLL539" s="434"/>
      <c r="TLM539" s="437"/>
      <c r="TLN539" s="438"/>
      <c r="TLO539" s="439"/>
      <c r="TLP539" s="460"/>
      <c r="TLQ539" s="435"/>
      <c r="TLR539" s="434"/>
      <c r="TLS539" s="437"/>
      <c r="TLT539" s="438"/>
      <c r="TLU539" s="439"/>
      <c r="TLV539" s="460"/>
      <c r="TLW539" s="435"/>
      <c r="TLX539" s="434"/>
      <c r="TLY539" s="437"/>
      <c r="TLZ539" s="438"/>
      <c r="TMA539" s="439"/>
      <c r="TMB539" s="460"/>
      <c r="TMC539" s="435"/>
      <c r="TMD539" s="434"/>
      <c r="TME539" s="437"/>
      <c r="TMF539" s="438"/>
      <c r="TMG539" s="439"/>
      <c r="TMH539" s="460"/>
      <c r="TMI539" s="435"/>
      <c r="TMJ539" s="434"/>
      <c r="TMK539" s="437"/>
      <c r="TML539" s="438"/>
      <c r="TMM539" s="439"/>
      <c r="TMN539" s="460"/>
      <c r="TMO539" s="435"/>
      <c r="TMP539" s="434"/>
      <c r="TMQ539" s="437"/>
      <c r="TMR539" s="438"/>
      <c r="TMS539" s="439"/>
      <c r="TMT539" s="460"/>
      <c r="TMU539" s="435"/>
      <c r="TMV539" s="434"/>
      <c r="TMW539" s="437"/>
      <c r="TMX539" s="438"/>
      <c r="TMY539" s="439"/>
      <c r="TMZ539" s="460"/>
      <c r="TNA539" s="435"/>
      <c r="TNB539" s="434"/>
      <c r="TNC539" s="437"/>
      <c r="TND539" s="438"/>
      <c r="TNE539" s="439"/>
      <c r="TNF539" s="460"/>
      <c r="TNG539" s="435"/>
      <c r="TNH539" s="434"/>
      <c r="TNI539" s="437"/>
      <c r="TNJ539" s="438"/>
      <c r="TNK539" s="439"/>
      <c r="TNL539" s="460"/>
      <c r="TNM539" s="435"/>
      <c r="TNN539" s="434"/>
      <c r="TNO539" s="437"/>
      <c r="TNP539" s="438"/>
      <c r="TNQ539" s="439"/>
      <c r="TNR539" s="460"/>
      <c r="TNS539" s="435"/>
      <c r="TNT539" s="434"/>
      <c r="TNU539" s="437"/>
      <c r="TNV539" s="438"/>
      <c r="TNW539" s="439"/>
      <c r="TNX539" s="460"/>
      <c r="TNY539" s="435"/>
      <c r="TNZ539" s="434"/>
      <c r="TOA539" s="437"/>
      <c r="TOB539" s="438"/>
      <c r="TOC539" s="439"/>
      <c r="TOD539" s="460"/>
      <c r="TOE539" s="435"/>
      <c r="TOF539" s="434"/>
      <c r="TOG539" s="437"/>
      <c r="TOH539" s="438"/>
      <c r="TOI539" s="439"/>
      <c r="TOJ539" s="460"/>
      <c r="TOK539" s="435"/>
      <c r="TOL539" s="434"/>
      <c r="TOM539" s="437"/>
      <c r="TON539" s="438"/>
      <c r="TOO539" s="439"/>
      <c r="TOP539" s="460"/>
      <c r="TOQ539" s="435"/>
      <c r="TOR539" s="434"/>
      <c r="TOS539" s="437"/>
      <c r="TOT539" s="438"/>
      <c r="TOU539" s="439"/>
      <c r="TOV539" s="460"/>
      <c r="TOW539" s="435"/>
      <c r="TOX539" s="434"/>
      <c r="TOY539" s="437"/>
      <c r="TOZ539" s="438"/>
      <c r="TPA539" s="439"/>
      <c r="TPB539" s="460"/>
      <c r="TPC539" s="435"/>
      <c r="TPD539" s="434"/>
      <c r="TPE539" s="437"/>
      <c r="TPF539" s="438"/>
      <c r="TPG539" s="439"/>
      <c r="TPH539" s="460"/>
      <c r="TPI539" s="435"/>
      <c r="TPJ539" s="434"/>
      <c r="TPK539" s="437"/>
      <c r="TPL539" s="438"/>
      <c r="TPM539" s="439"/>
      <c r="TPN539" s="460"/>
      <c r="TPO539" s="435"/>
      <c r="TPP539" s="434"/>
      <c r="TPQ539" s="437"/>
      <c r="TPR539" s="438"/>
      <c r="TPS539" s="439"/>
      <c r="TPT539" s="460"/>
      <c r="TPU539" s="435"/>
      <c r="TPV539" s="434"/>
      <c r="TPW539" s="437"/>
      <c r="TPX539" s="438"/>
      <c r="TPY539" s="439"/>
      <c r="TPZ539" s="460"/>
      <c r="TQA539" s="435"/>
      <c r="TQB539" s="434"/>
      <c r="TQC539" s="437"/>
      <c r="TQD539" s="438"/>
      <c r="TQE539" s="439"/>
      <c r="TQF539" s="460"/>
      <c r="TQG539" s="435"/>
      <c r="TQH539" s="434"/>
      <c r="TQI539" s="437"/>
      <c r="TQJ539" s="438"/>
      <c r="TQK539" s="439"/>
      <c r="TQL539" s="460"/>
      <c r="TQM539" s="435"/>
      <c r="TQN539" s="434"/>
      <c r="TQO539" s="437"/>
      <c r="TQP539" s="438"/>
      <c r="TQQ539" s="439"/>
      <c r="TQR539" s="460"/>
      <c r="TQS539" s="435"/>
      <c r="TQT539" s="434"/>
      <c r="TQU539" s="437"/>
      <c r="TQV539" s="438"/>
      <c r="TQW539" s="439"/>
      <c r="TQX539" s="460"/>
      <c r="TQY539" s="435"/>
      <c r="TQZ539" s="434"/>
      <c r="TRA539" s="437"/>
      <c r="TRB539" s="438"/>
      <c r="TRC539" s="439"/>
      <c r="TRD539" s="460"/>
      <c r="TRE539" s="435"/>
      <c r="TRF539" s="434"/>
      <c r="TRG539" s="437"/>
      <c r="TRH539" s="438"/>
      <c r="TRI539" s="439"/>
      <c r="TRJ539" s="460"/>
      <c r="TRK539" s="435"/>
      <c r="TRL539" s="434"/>
      <c r="TRM539" s="437"/>
      <c r="TRN539" s="438"/>
      <c r="TRO539" s="439"/>
      <c r="TRP539" s="460"/>
      <c r="TRQ539" s="435"/>
      <c r="TRR539" s="434"/>
      <c r="TRS539" s="437"/>
      <c r="TRT539" s="438"/>
      <c r="TRU539" s="439"/>
      <c r="TRV539" s="460"/>
      <c r="TRW539" s="435"/>
      <c r="TRX539" s="434"/>
      <c r="TRY539" s="437"/>
      <c r="TRZ539" s="438"/>
      <c r="TSA539" s="439"/>
      <c r="TSB539" s="460"/>
      <c r="TSC539" s="435"/>
      <c r="TSD539" s="434"/>
      <c r="TSE539" s="437"/>
      <c r="TSF539" s="438"/>
      <c r="TSG539" s="439"/>
      <c r="TSH539" s="460"/>
      <c r="TSI539" s="435"/>
      <c r="TSJ539" s="434"/>
      <c r="TSK539" s="437"/>
      <c r="TSL539" s="438"/>
      <c r="TSM539" s="439"/>
      <c r="TSN539" s="460"/>
      <c r="TSO539" s="435"/>
      <c r="TSP539" s="434"/>
      <c r="TSQ539" s="437"/>
      <c r="TSR539" s="438"/>
      <c r="TSS539" s="439"/>
      <c r="TST539" s="460"/>
      <c r="TSU539" s="435"/>
      <c r="TSV539" s="434"/>
      <c r="TSW539" s="437"/>
      <c r="TSX539" s="438"/>
      <c r="TSY539" s="439"/>
      <c r="TSZ539" s="460"/>
      <c r="TTA539" s="435"/>
      <c r="TTB539" s="434"/>
      <c r="TTC539" s="437"/>
      <c r="TTD539" s="438"/>
      <c r="TTE539" s="439"/>
      <c r="TTF539" s="460"/>
      <c r="TTG539" s="435"/>
      <c r="TTH539" s="434"/>
      <c r="TTI539" s="437"/>
      <c r="TTJ539" s="438"/>
      <c r="TTK539" s="439"/>
      <c r="TTL539" s="460"/>
      <c r="TTM539" s="435"/>
      <c r="TTN539" s="434"/>
      <c r="TTO539" s="437"/>
      <c r="TTP539" s="438"/>
      <c r="TTQ539" s="439"/>
      <c r="TTR539" s="460"/>
      <c r="TTS539" s="435"/>
      <c r="TTT539" s="434"/>
      <c r="TTU539" s="437"/>
      <c r="TTV539" s="438"/>
      <c r="TTW539" s="439"/>
      <c r="TTX539" s="460"/>
      <c r="TTY539" s="435"/>
      <c r="TTZ539" s="434"/>
      <c r="TUA539" s="437"/>
      <c r="TUB539" s="438"/>
      <c r="TUC539" s="439"/>
      <c r="TUD539" s="460"/>
      <c r="TUE539" s="435"/>
      <c r="TUF539" s="434"/>
      <c r="TUG539" s="437"/>
      <c r="TUH539" s="438"/>
      <c r="TUI539" s="439"/>
      <c r="TUJ539" s="460"/>
      <c r="TUK539" s="435"/>
      <c r="TUL539" s="434"/>
      <c r="TUM539" s="437"/>
      <c r="TUN539" s="438"/>
      <c r="TUO539" s="439"/>
      <c r="TUP539" s="460"/>
      <c r="TUQ539" s="435"/>
      <c r="TUR539" s="434"/>
      <c r="TUS539" s="437"/>
      <c r="TUT539" s="438"/>
      <c r="TUU539" s="439"/>
      <c r="TUV539" s="460"/>
      <c r="TUW539" s="435"/>
      <c r="TUX539" s="434"/>
      <c r="TUY539" s="437"/>
      <c r="TUZ539" s="438"/>
      <c r="TVA539" s="439"/>
      <c r="TVB539" s="460"/>
      <c r="TVC539" s="435"/>
      <c r="TVD539" s="434"/>
      <c r="TVE539" s="437"/>
      <c r="TVF539" s="438"/>
      <c r="TVG539" s="439"/>
      <c r="TVH539" s="460"/>
      <c r="TVI539" s="435"/>
      <c r="TVJ539" s="434"/>
      <c r="TVK539" s="437"/>
      <c r="TVL539" s="438"/>
      <c r="TVM539" s="439"/>
      <c r="TVN539" s="460"/>
      <c r="TVO539" s="435"/>
      <c r="TVP539" s="434"/>
      <c r="TVQ539" s="437"/>
      <c r="TVR539" s="438"/>
      <c r="TVS539" s="439"/>
      <c r="TVT539" s="460"/>
      <c r="TVU539" s="435"/>
      <c r="TVV539" s="434"/>
      <c r="TVW539" s="437"/>
      <c r="TVX539" s="438"/>
      <c r="TVY539" s="439"/>
      <c r="TVZ539" s="460"/>
      <c r="TWA539" s="435"/>
      <c r="TWB539" s="434"/>
      <c r="TWC539" s="437"/>
      <c r="TWD539" s="438"/>
      <c r="TWE539" s="439"/>
      <c r="TWF539" s="460"/>
      <c r="TWG539" s="435"/>
      <c r="TWH539" s="434"/>
      <c r="TWI539" s="437"/>
      <c r="TWJ539" s="438"/>
      <c r="TWK539" s="439"/>
      <c r="TWL539" s="460"/>
      <c r="TWM539" s="435"/>
      <c r="TWN539" s="434"/>
      <c r="TWO539" s="437"/>
      <c r="TWP539" s="438"/>
      <c r="TWQ539" s="439"/>
      <c r="TWR539" s="460"/>
      <c r="TWS539" s="435"/>
      <c r="TWT539" s="434"/>
      <c r="TWU539" s="437"/>
      <c r="TWV539" s="438"/>
      <c r="TWW539" s="439"/>
      <c r="TWX539" s="460"/>
      <c r="TWY539" s="435"/>
      <c r="TWZ539" s="434"/>
      <c r="TXA539" s="437"/>
      <c r="TXB539" s="438"/>
      <c r="TXC539" s="439"/>
      <c r="TXD539" s="460"/>
      <c r="TXE539" s="435"/>
      <c r="TXF539" s="434"/>
      <c r="TXG539" s="437"/>
      <c r="TXH539" s="438"/>
      <c r="TXI539" s="439"/>
      <c r="TXJ539" s="460"/>
      <c r="TXK539" s="435"/>
      <c r="TXL539" s="434"/>
      <c r="TXM539" s="437"/>
      <c r="TXN539" s="438"/>
      <c r="TXO539" s="439"/>
      <c r="TXP539" s="460"/>
      <c r="TXQ539" s="435"/>
      <c r="TXR539" s="434"/>
      <c r="TXS539" s="437"/>
      <c r="TXT539" s="438"/>
      <c r="TXU539" s="439"/>
      <c r="TXV539" s="460"/>
      <c r="TXW539" s="435"/>
      <c r="TXX539" s="434"/>
      <c r="TXY539" s="437"/>
      <c r="TXZ539" s="438"/>
      <c r="TYA539" s="439"/>
      <c r="TYB539" s="460"/>
      <c r="TYC539" s="435"/>
      <c r="TYD539" s="434"/>
      <c r="TYE539" s="437"/>
      <c r="TYF539" s="438"/>
      <c r="TYG539" s="439"/>
      <c r="TYH539" s="460"/>
      <c r="TYI539" s="435"/>
      <c r="TYJ539" s="434"/>
      <c r="TYK539" s="437"/>
      <c r="TYL539" s="438"/>
      <c r="TYM539" s="439"/>
      <c r="TYN539" s="460"/>
      <c r="TYO539" s="435"/>
      <c r="TYP539" s="434"/>
      <c r="TYQ539" s="437"/>
      <c r="TYR539" s="438"/>
      <c r="TYS539" s="439"/>
      <c r="TYT539" s="460"/>
      <c r="TYU539" s="435"/>
      <c r="TYV539" s="434"/>
      <c r="TYW539" s="437"/>
      <c r="TYX539" s="438"/>
      <c r="TYY539" s="439"/>
      <c r="TYZ539" s="460"/>
      <c r="TZA539" s="435"/>
      <c r="TZB539" s="434"/>
      <c r="TZC539" s="437"/>
      <c r="TZD539" s="438"/>
      <c r="TZE539" s="439"/>
      <c r="TZF539" s="460"/>
      <c r="TZG539" s="435"/>
      <c r="TZH539" s="434"/>
      <c r="TZI539" s="437"/>
      <c r="TZJ539" s="438"/>
      <c r="TZK539" s="439"/>
      <c r="TZL539" s="460"/>
      <c r="TZM539" s="435"/>
      <c r="TZN539" s="434"/>
      <c r="TZO539" s="437"/>
      <c r="TZP539" s="438"/>
      <c r="TZQ539" s="439"/>
      <c r="TZR539" s="460"/>
      <c r="TZS539" s="435"/>
      <c r="TZT539" s="434"/>
      <c r="TZU539" s="437"/>
      <c r="TZV539" s="438"/>
      <c r="TZW539" s="439"/>
      <c r="TZX539" s="460"/>
      <c r="TZY539" s="435"/>
      <c r="TZZ539" s="434"/>
      <c r="UAA539" s="437"/>
      <c r="UAB539" s="438"/>
      <c r="UAC539" s="439"/>
      <c r="UAD539" s="460"/>
      <c r="UAE539" s="435"/>
      <c r="UAF539" s="434"/>
      <c r="UAG539" s="437"/>
      <c r="UAH539" s="438"/>
      <c r="UAI539" s="439"/>
      <c r="UAJ539" s="460"/>
      <c r="UAK539" s="435"/>
      <c r="UAL539" s="434"/>
      <c r="UAM539" s="437"/>
      <c r="UAN539" s="438"/>
      <c r="UAO539" s="439"/>
      <c r="UAP539" s="460"/>
      <c r="UAQ539" s="435"/>
      <c r="UAR539" s="434"/>
      <c r="UAS539" s="437"/>
      <c r="UAT539" s="438"/>
      <c r="UAU539" s="439"/>
      <c r="UAV539" s="460"/>
      <c r="UAW539" s="435"/>
      <c r="UAX539" s="434"/>
      <c r="UAY539" s="437"/>
      <c r="UAZ539" s="438"/>
      <c r="UBA539" s="439"/>
      <c r="UBB539" s="460"/>
      <c r="UBC539" s="435"/>
      <c r="UBD539" s="434"/>
      <c r="UBE539" s="437"/>
      <c r="UBF539" s="438"/>
      <c r="UBG539" s="439"/>
      <c r="UBH539" s="460"/>
      <c r="UBI539" s="435"/>
      <c r="UBJ539" s="434"/>
      <c r="UBK539" s="437"/>
      <c r="UBL539" s="438"/>
      <c r="UBM539" s="439"/>
      <c r="UBN539" s="460"/>
      <c r="UBO539" s="435"/>
      <c r="UBP539" s="434"/>
      <c r="UBQ539" s="437"/>
      <c r="UBR539" s="438"/>
      <c r="UBS539" s="439"/>
      <c r="UBT539" s="460"/>
      <c r="UBU539" s="435"/>
      <c r="UBV539" s="434"/>
      <c r="UBW539" s="437"/>
      <c r="UBX539" s="438"/>
      <c r="UBY539" s="439"/>
      <c r="UBZ539" s="460"/>
      <c r="UCA539" s="435"/>
      <c r="UCB539" s="434"/>
      <c r="UCC539" s="437"/>
      <c r="UCD539" s="438"/>
      <c r="UCE539" s="439"/>
      <c r="UCF539" s="460"/>
      <c r="UCG539" s="435"/>
      <c r="UCH539" s="434"/>
      <c r="UCI539" s="437"/>
      <c r="UCJ539" s="438"/>
      <c r="UCK539" s="439"/>
      <c r="UCL539" s="460"/>
      <c r="UCM539" s="435"/>
      <c r="UCN539" s="434"/>
      <c r="UCO539" s="437"/>
      <c r="UCP539" s="438"/>
      <c r="UCQ539" s="439"/>
      <c r="UCR539" s="460"/>
      <c r="UCS539" s="435"/>
      <c r="UCT539" s="434"/>
      <c r="UCU539" s="437"/>
      <c r="UCV539" s="438"/>
      <c r="UCW539" s="439"/>
      <c r="UCX539" s="460"/>
      <c r="UCY539" s="435"/>
      <c r="UCZ539" s="434"/>
      <c r="UDA539" s="437"/>
      <c r="UDB539" s="438"/>
      <c r="UDC539" s="439"/>
      <c r="UDD539" s="460"/>
      <c r="UDE539" s="435"/>
      <c r="UDF539" s="434"/>
      <c r="UDG539" s="437"/>
      <c r="UDH539" s="438"/>
      <c r="UDI539" s="439"/>
      <c r="UDJ539" s="460"/>
      <c r="UDK539" s="435"/>
      <c r="UDL539" s="434"/>
      <c r="UDM539" s="437"/>
      <c r="UDN539" s="438"/>
      <c r="UDO539" s="439"/>
      <c r="UDP539" s="460"/>
      <c r="UDQ539" s="435"/>
      <c r="UDR539" s="434"/>
      <c r="UDS539" s="437"/>
      <c r="UDT539" s="438"/>
      <c r="UDU539" s="439"/>
      <c r="UDV539" s="460"/>
      <c r="UDW539" s="435"/>
      <c r="UDX539" s="434"/>
      <c r="UDY539" s="437"/>
      <c r="UDZ539" s="438"/>
      <c r="UEA539" s="439"/>
      <c r="UEB539" s="460"/>
      <c r="UEC539" s="435"/>
      <c r="UED539" s="434"/>
      <c r="UEE539" s="437"/>
      <c r="UEF539" s="438"/>
      <c r="UEG539" s="439"/>
      <c r="UEH539" s="460"/>
      <c r="UEI539" s="435"/>
      <c r="UEJ539" s="434"/>
      <c r="UEK539" s="437"/>
      <c r="UEL539" s="438"/>
      <c r="UEM539" s="439"/>
      <c r="UEN539" s="460"/>
      <c r="UEO539" s="435"/>
      <c r="UEP539" s="434"/>
      <c r="UEQ539" s="437"/>
      <c r="UER539" s="438"/>
      <c r="UES539" s="439"/>
      <c r="UET539" s="460"/>
      <c r="UEU539" s="435"/>
      <c r="UEV539" s="434"/>
      <c r="UEW539" s="437"/>
      <c r="UEX539" s="438"/>
      <c r="UEY539" s="439"/>
      <c r="UEZ539" s="460"/>
      <c r="UFA539" s="435"/>
      <c r="UFB539" s="434"/>
      <c r="UFC539" s="437"/>
      <c r="UFD539" s="438"/>
      <c r="UFE539" s="439"/>
      <c r="UFF539" s="460"/>
      <c r="UFG539" s="435"/>
      <c r="UFH539" s="434"/>
      <c r="UFI539" s="437"/>
      <c r="UFJ539" s="438"/>
      <c r="UFK539" s="439"/>
      <c r="UFL539" s="460"/>
      <c r="UFM539" s="435"/>
      <c r="UFN539" s="434"/>
      <c r="UFO539" s="437"/>
      <c r="UFP539" s="438"/>
      <c r="UFQ539" s="439"/>
      <c r="UFR539" s="460"/>
      <c r="UFS539" s="435"/>
      <c r="UFT539" s="434"/>
      <c r="UFU539" s="437"/>
      <c r="UFV539" s="438"/>
      <c r="UFW539" s="439"/>
      <c r="UFX539" s="460"/>
      <c r="UFY539" s="435"/>
      <c r="UFZ539" s="434"/>
      <c r="UGA539" s="437"/>
      <c r="UGB539" s="438"/>
      <c r="UGC539" s="439"/>
      <c r="UGD539" s="460"/>
      <c r="UGE539" s="435"/>
      <c r="UGF539" s="434"/>
      <c r="UGG539" s="437"/>
      <c r="UGH539" s="438"/>
      <c r="UGI539" s="439"/>
      <c r="UGJ539" s="460"/>
      <c r="UGK539" s="435"/>
      <c r="UGL539" s="434"/>
      <c r="UGM539" s="437"/>
      <c r="UGN539" s="438"/>
      <c r="UGO539" s="439"/>
      <c r="UGP539" s="460"/>
      <c r="UGQ539" s="435"/>
      <c r="UGR539" s="434"/>
      <c r="UGS539" s="437"/>
      <c r="UGT539" s="438"/>
      <c r="UGU539" s="439"/>
      <c r="UGV539" s="460"/>
      <c r="UGW539" s="435"/>
      <c r="UGX539" s="434"/>
      <c r="UGY539" s="437"/>
      <c r="UGZ539" s="438"/>
      <c r="UHA539" s="439"/>
      <c r="UHB539" s="460"/>
      <c r="UHC539" s="435"/>
      <c r="UHD539" s="434"/>
      <c r="UHE539" s="437"/>
      <c r="UHF539" s="438"/>
      <c r="UHG539" s="439"/>
      <c r="UHH539" s="460"/>
      <c r="UHI539" s="435"/>
      <c r="UHJ539" s="434"/>
      <c r="UHK539" s="437"/>
      <c r="UHL539" s="438"/>
      <c r="UHM539" s="439"/>
      <c r="UHN539" s="460"/>
      <c r="UHO539" s="435"/>
      <c r="UHP539" s="434"/>
      <c r="UHQ539" s="437"/>
      <c r="UHR539" s="438"/>
      <c r="UHS539" s="439"/>
      <c r="UHT539" s="460"/>
      <c r="UHU539" s="435"/>
      <c r="UHV539" s="434"/>
      <c r="UHW539" s="437"/>
      <c r="UHX539" s="438"/>
      <c r="UHY539" s="439"/>
      <c r="UHZ539" s="460"/>
      <c r="UIA539" s="435"/>
      <c r="UIB539" s="434"/>
      <c r="UIC539" s="437"/>
      <c r="UID539" s="438"/>
      <c r="UIE539" s="439"/>
      <c r="UIF539" s="460"/>
      <c r="UIG539" s="435"/>
      <c r="UIH539" s="434"/>
      <c r="UII539" s="437"/>
      <c r="UIJ539" s="438"/>
      <c r="UIK539" s="439"/>
      <c r="UIL539" s="460"/>
      <c r="UIM539" s="435"/>
      <c r="UIN539" s="434"/>
      <c r="UIO539" s="437"/>
      <c r="UIP539" s="438"/>
      <c r="UIQ539" s="439"/>
      <c r="UIR539" s="460"/>
      <c r="UIS539" s="435"/>
      <c r="UIT539" s="434"/>
      <c r="UIU539" s="437"/>
      <c r="UIV539" s="438"/>
      <c r="UIW539" s="439"/>
      <c r="UIX539" s="460"/>
      <c r="UIY539" s="435"/>
      <c r="UIZ539" s="434"/>
      <c r="UJA539" s="437"/>
      <c r="UJB539" s="438"/>
      <c r="UJC539" s="439"/>
      <c r="UJD539" s="460"/>
      <c r="UJE539" s="435"/>
      <c r="UJF539" s="434"/>
      <c r="UJG539" s="437"/>
      <c r="UJH539" s="438"/>
      <c r="UJI539" s="439"/>
      <c r="UJJ539" s="460"/>
      <c r="UJK539" s="435"/>
      <c r="UJL539" s="434"/>
      <c r="UJM539" s="437"/>
      <c r="UJN539" s="438"/>
      <c r="UJO539" s="439"/>
      <c r="UJP539" s="460"/>
      <c r="UJQ539" s="435"/>
      <c r="UJR539" s="434"/>
      <c r="UJS539" s="437"/>
      <c r="UJT539" s="438"/>
      <c r="UJU539" s="439"/>
      <c r="UJV539" s="460"/>
      <c r="UJW539" s="435"/>
      <c r="UJX539" s="434"/>
      <c r="UJY539" s="437"/>
      <c r="UJZ539" s="438"/>
      <c r="UKA539" s="439"/>
      <c r="UKB539" s="460"/>
      <c r="UKC539" s="435"/>
      <c r="UKD539" s="434"/>
      <c r="UKE539" s="437"/>
      <c r="UKF539" s="438"/>
      <c r="UKG539" s="439"/>
      <c r="UKH539" s="460"/>
      <c r="UKI539" s="435"/>
      <c r="UKJ539" s="434"/>
      <c r="UKK539" s="437"/>
      <c r="UKL539" s="438"/>
      <c r="UKM539" s="439"/>
      <c r="UKN539" s="460"/>
      <c r="UKO539" s="435"/>
      <c r="UKP539" s="434"/>
      <c r="UKQ539" s="437"/>
      <c r="UKR539" s="438"/>
      <c r="UKS539" s="439"/>
      <c r="UKT539" s="460"/>
      <c r="UKU539" s="435"/>
      <c r="UKV539" s="434"/>
      <c r="UKW539" s="437"/>
      <c r="UKX539" s="438"/>
      <c r="UKY539" s="439"/>
      <c r="UKZ539" s="460"/>
      <c r="ULA539" s="435"/>
      <c r="ULB539" s="434"/>
      <c r="ULC539" s="437"/>
      <c r="ULD539" s="438"/>
      <c r="ULE539" s="439"/>
      <c r="ULF539" s="460"/>
      <c r="ULG539" s="435"/>
      <c r="ULH539" s="434"/>
      <c r="ULI539" s="437"/>
      <c r="ULJ539" s="438"/>
      <c r="ULK539" s="439"/>
      <c r="ULL539" s="460"/>
      <c r="ULM539" s="435"/>
      <c r="ULN539" s="434"/>
      <c r="ULO539" s="437"/>
      <c r="ULP539" s="438"/>
      <c r="ULQ539" s="439"/>
      <c r="ULR539" s="460"/>
      <c r="ULS539" s="435"/>
      <c r="ULT539" s="434"/>
      <c r="ULU539" s="437"/>
      <c r="ULV539" s="438"/>
      <c r="ULW539" s="439"/>
      <c r="ULX539" s="460"/>
      <c r="ULY539" s="435"/>
      <c r="ULZ539" s="434"/>
      <c r="UMA539" s="437"/>
      <c r="UMB539" s="438"/>
      <c r="UMC539" s="439"/>
      <c r="UMD539" s="460"/>
      <c r="UME539" s="435"/>
      <c r="UMF539" s="434"/>
      <c r="UMG539" s="437"/>
      <c r="UMH539" s="438"/>
      <c r="UMI539" s="439"/>
      <c r="UMJ539" s="460"/>
      <c r="UMK539" s="435"/>
      <c r="UML539" s="434"/>
      <c r="UMM539" s="437"/>
      <c r="UMN539" s="438"/>
      <c r="UMO539" s="439"/>
      <c r="UMP539" s="460"/>
      <c r="UMQ539" s="435"/>
      <c r="UMR539" s="434"/>
      <c r="UMS539" s="437"/>
      <c r="UMT539" s="438"/>
      <c r="UMU539" s="439"/>
      <c r="UMV539" s="460"/>
      <c r="UMW539" s="435"/>
      <c r="UMX539" s="434"/>
      <c r="UMY539" s="437"/>
      <c r="UMZ539" s="438"/>
      <c r="UNA539" s="439"/>
      <c r="UNB539" s="460"/>
      <c r="UNC539" s="435"/>
      <c r="UND539" s="434"/>
      <c r="UNE539" s="437"/>
      <c r="UNF539" s="438"/>
      <c r="UNG539" s="439"/>
      <c r="UNH539" s="460"/>
      <c r="UNI539" s="435"/>
      <c r="UNJ539" s="434"/>
      <c r="UNK539" s="437"/>
      <c r="UNL539" s="438"/>
      <c r="UNM539" s="439"/>
      <c r="UNN539" s="460"/>
      <c r="UNO539" s="435"/>
      <c r="UNP539" s="434"/>
      <c r="UNQ539" s="437"/>
      <c r="UNR539" s="438"/>
      <c r="UNS539" s="439"/>
      <c r="UNT539" s="460"/>
      <c r="UNU539" s="435"/>
      <c r="UNV539" s="434"/>
      <c r="UNW539" s="437"/>
      <c r="UNX539" s="438"/>
      <c r="UNY539" s="439"/>
      <c r="UNZ539" s="460"/>
      <c r="UOA539" s="435"/>
      <c r="UOB539" s="434"/>
      <c r="UOC539" s="437"/>
      <c r="UOD539" s="438"/>
      <c r="UOE539" s="439"/>
      <c r="UOF539" s="460"/>
      <c r="UOG539" s="435"/>
      <c r="UOH539" s="434"/>
      <c r="UOI539" s="437"/>
      <c r="UOJ539" s="438"/>
      <c r="UOK539" s="439"/>
      <c r="UOL539" s="460"/>
      <c r="UOM539" s="435"/>
      <c r="UON539" s="434"/>
      <c r="UOO539" s="437"/>
      <c r="UOP539" s="438"/>
      <c r="UOQ539" s="439"/>
      <c r="UOR539" s="460"/>
      <c r="UOS539" s="435"/>
      <c r="UOT539" s="434"/>
      <c r="UOU539" s="437"/>
      <c r="UOV539" s="438"/>
      <c r="UOW539" s="439"/>
      <c r="UOX539" s="460"/>
      <c r="UOY539" s="435"/>
      <c r="UOZ539" s="434"/>
      <c r="UPA539" s="437"/>
      <c r="UPB539" s="438"/>
      <c r="UPC539" s="439"/>
      <c r="UPD539" s="460"/>
      <c r="UPE539" s="435"/>
      <c r="UPF539" s="434"/>
      <c r="UPG539" s="437"/>
      <c r="UPH539" s="438"/>
      <c r="UPI539" s="439"/>
      <c r="UPJ539" s="460"/>
      <c r="UPK539" s="435"/>
      <c r="UPL539" s="434"/>
      <c r="UPM539" s="437"/>
      <c r="UPN539" s="438"/>
      <c r="UPO539" s="439"/>
      <c r="UPP539" s="460"/>
      <c r="UPQ539" s="435"/>
      <c r="UPR539" s="434"/>
      <c r="UPS539" s="437"/>
      <c r="UPT539" s="438"/>
      <c r="UPU539" s="439"/>
      <c r="UPV539" s="460"/>
      <c r="UPW539" s="435"/>
      <c r="UPX539" s="434"/>
      <c r="UPY539" s="437"/>
      <c r="UPZ539" s="438"/>
      <c r="UQA539" s="439"/>
      <c r="UQB539" s="460"/>
      <c r="UQC539" s="435"/>
      <c r="UQD539" s="434"/>
      <c r="UQE539" s="437"/>
      <c r="UQF539" s="438"/>
      <c r="UQG539" s="439"/>
      <c r="UQH539" s="460"/>
      <c r="UQI539" s="435"/>
      <c r="UQJ539" s="434"/>
      <c r="UQK539" s="437"/>
      <c r="UQL539" s="438"/>
      <c r="UQM539" s="439"/>
      <c r="UQN539" s="460"/>
      <c r="UQO539" s="435"/>
      <c r="UQP539" s="434"/>
      <c r="UQQ539" s="437"/>
      <c r="UQR539" s="438"/>
      <c r="UQS539" s="439"/>
      <c r="UQT539" s="460"/>
      <c r="UQU539" s="435"/>
      <c r="UQV539" s="434"/>
      <c r="UQW539" s="437"/>
      <c r="UQX539" s="438"/>
      <c r="UQY539" s="439"/>
      <c r="UQZ539" s="460"/>
      <c r="URA539" s="435"/>
      <c r="URB539" s="434"/>
      <c r="URC539" s="437"/>
      <c r="URD539" s="438"/>
      <c r="URE539" s="439"/>
      <c r="URF539" s="460"/>
      <c r="URG539" s="435"/>
      <c r="URH539" s="434"/>
      <c r="URI539" s="437"/>
      <c r="URJ539" s="438"/>
      <c r="URK539" s="439"/>
      <c r="URL539" s="460"/>
      <c r="URM539" s="435"/>
      <c r="URN539" s="434"/>
      <c r="URO539" s="437"/>
      <c r="URP539" s="438"/>
      <c r="URQ539" s="439"/>
      <c r="URR539" s="460"/>
      <c r="URS539" s="435"/>
      <c r="URT539" s="434"/>
      <c r="URU539" s="437"/>
      <c r="URV539" s="438"/>
      <c r="URW539" s="439"/>
      <c r="URX539" s="460"/>
      <c r="URY539" s="435"/>
      <c r="URZ539" s="434"/>
      <c r="USA539" s="437"/>
      <c r="USB539" s="438"/>
      <c r="USC539" s="439"/>
      <c r="USD539" s="460"/>
      <c r="USE539" s="435"/>
      <c r="USF539" s="434"/>
      <c r="USG539" s="437"/>
      <c r="USH539" s="438"/>
      <c r="USI539" s="439"/>
      <c r="USJ539" s="460"/>
      <c r="USK539" s="435"/>
      <c r="USL539" s="434"/>
      <c r="USM539" s="437"/>
      <c r="USN539" s="438"/>
      <c r="USO539" s="439"/>
      <c r="USP539" s="460"/>
      <c r="USQ539" s="435"/>
      <c r="USR539" s="434"/>
      <c r="USS539" s="437"/>
      <c r="UST539" s="438"/>
      <c r="USU539" s="439"/>
      <c r="USV539" s="460"/>
      <c r="USW539" s="435"/>
      <c r="USX539" s="434"/>
      <c r="USY539" s="437"/>
      <c r="USZ539" s="438"/>
      <c r="UTA539" s="439"/>
      <c r="UTB539" s="460"/>
      <c r="UTC539" s="435"/>
      <c r="UTD539" s="434"/>
      <c r="UTE539" s="437"/>
      <c r="UTF539" s="438"/>
      <c r="UTG539" s="439"/>
      <c r="UTH539" s="460"/>
      <c r="UTI539" s="435"/>
      <c r="UTJ539" s="434"/>
      <c r="UTK539" s="437"/>
      <c r="UTL539" s="438"/>
      <c r="UTM539" s="439"/>
      <c r="UTN539" s="460"/>
      <c r="UTO539" s="435"/>
      <c r="UTP539" s="434"/>
      <c r="UTQ539" s="437"/>
      <c r="UTR539" s="438"/>
      <c r="UTS539" s="439"/>
      <c r="UTT539" s="460"/>
      <c r="UTU539" s="435"/>
      <c r="UTV539" s="434"/>
      <c r="UTW539" s="437"/>
      <c r="UTX539" s="438"/>
      <c r="UTY539" s="439"/>
      <c r="UTZ539" s="460"/>
      <c r="UUA539" s="435"/>
      <c r="UUB539" s="434"/>
      <c r="UUC539" s="437"/>
      <c r="UUD539" s="438"/>
      <c r="UUE539" s="439"/>
      <c r="UUF539" s="460"/>
      <c r="UUG539" s="435"/>
      <c r="UUH539" s="434"/>
      <c r="UUI539" s="437"/>
      <c r="UUJ539" s="438"/>
      <c r="UUK539" s="439"/>
      <c r="UUL539" s="460"/>
      <c r="UUM539" s="435"/>
      <c r="UUN539" s="434"/>
      <c r="UUO539" s="437"/>
      <c r="UUP539" s="438"/>
      <c r="UUQ539" s="439"/>
      <c r="UUR539" s="460"/>
      <c r="UUS539" s="435"/>
      <c r="UUT539" s="434"/>
      <c r="UUU539" s="437"/>
      <c r="UUV539" s="438"/>
      <c r="UUW539" s="439"/>
      <c r="UUX539" s="460"/>
      <c r="UUY539" s="435"/>
      <c r="UUZ539" s="434"/>
      <c r="UVA539" s="437"/>
      <c r="UVB539" s="438"/>
      <c r="UVC539" s="439"/>
      <c r="UVD539" s="460"/>
      <c r="UVE539" s="435"/>
      <c r="UVF539" s="434"/>
      <c r="UVG539" s="437"/>
      <c r="UVH539" s="438"/>
      <c r="UVI539" s="439"/>
      <c r="UVJ539" s="460"/>
      <c r="UVK539" s="435"/>
      <c r="UVL539" s="434"/>
      <c r="UVM539" s="437"/>
      <c r="UVN539" s="438"/>
      <c r="UVO539" s="439"/>
      <c r="UVP539" s="460"/>
      <c r="UVQ539" s="435"/>
      <c r="UVR539" s="434"/>
      <c r="UVS539" s="437"/>
      <c r="UVT539" s="438"/>
      <c r="UVU539" s="439"/>
      <c r="UVV539" s="460"/>
      <c r="UVW539" s="435"/>
      <c r="UVX539" s="434"/>
      <c r="UVY539" s="437"/>
      <c r="UVZ539" s="438"/>
      <c r="UWA539" s="439"/>
      <c r="UWB539" s="460"/>
      <c r="UWC539" s="435"/>
      <c r="UWD539" s="434"/>
      <c r="UWE539" s="437"/>
      <c r="UWF539" s="438"/>
      <c r="UWG539" s="439"/>
      <c r="UWH539" s="460"/>
      <c r="UWI539" s="435"/>
      <c r="UWJ539" s="434"/>
      <c r="UWK539" s="437"/>
      <c r="UWL539" s="438"/>
      <c r="UWM539" s="439"/>
      <c r="UWN539" s="460"/>
      <c r="UWO539" s="435"/>
      <c r="UWP539" s="434"/>
      <c r="UWQ539" s="437"/>
      <c r="UWR539" s="438"/>
      <c r="UWS539" s="439"/>
      <c r="UWT539" s="460"/>
      <c r="UWU539" s="435"/>
      <c r="UWV539" s="434"/>
      <c r="UWW539" s="437"/>
      <c r="UWX539" s="438"/>
      <c r="UWY539" s="439"/>
      <c r="UWZ539" s="460"/>
      <c r="UXA539" s="435"/>
      <c r="UXB539" s="434"/>
      <c r="UXC539" s="437"/>
      <c r="UXD539" s="438"/>
      <c r="UXE539" s="439"/>
      <c r="UXF539" s="460"/>
      <c r="UXG539" s="435"/>
      <c r="UXH539" s="434"/>
      <c r="UXI539" s="437"/>
      <c r="UXJ539" s="438"/>
      <c r="UXK539" s="439"/>
      <c r="UXL539" s="460"/>
      <c r="UXM539" s="435"/>
      <c r="UXN539" s="434"/>
      <c r="UXO539" s="437"/>
      <c r="UXP539" s="438"/>
      <c r="UXQ539" s="439"/>
      <c r="UXR539" s="460"/>
      <c r="UXS539" s="435"/>
      <c r="UXT539" s="434"/>
      <c r="UXU539" s="437"/>
      <c r="UXV539" s="438"/>
      <c r="UXW539" s="439"/>
      <c r="UXX539" s="460"/>
      <c r="UXY539" s="435"/>
      <c r="UXZ539" s="434"/>
      <c r="UYA539" s="437"/>
      <c r="UYB539" s="438"/>
      <c r="UYC539" s="439"/>
      <c r="UYD539" s="460"/>
      <c r="UYE539" s="435"/>
      <c r="UYF539" s="434"/>
      <c r="UYG539" s="437"/>
      <c r="UYH539" s="438"/>
      <c r="UYI539" s="439"/>
      <c r="UYJ539" s="460"/>
      <c r="UYK539" s="435"/>
      <c r="UYL539" s="434"/>
      <c r="UYM539" s="437"/>
      <c r="UYN539" s="438"/>
      <c r="UYO539" s="439"/>
      <c r="UYP539" s="460"/>
      <c r="UYQ539" s="435"/>
      <c r="UYR539" s="434"/>
      <c r="UYS539" s="437"/>
      <c r="UYT539" s="438"/>
      <c r="UYU539" s="439"/>
      <c r="UYV539" s="460"/>
      <c r="UYW539" s="435"/>
      <c r="UYX539" s="434"/>
      <c r="UYY539" s="437"/>
      <c r="UYZ539" s="438"/>
      <c r="UZA539" s="439"/>
      <c r="UZB539" s="460"/>
      <c r="UZC539" s="435"/>
      <c r="UZD539" s="434"/>
      <c r="UZE539" s="437"/>
      <c r="UZF539" s="438"/>
      <c r="UZG539" s="439"/>
      <c r="UZH539" s="460"/>
      <c r="UZI539" s="435"/>
      <c r="UZJ539" s="434"/>
      <c r="UZK539" s="437"/>
      <c r="UZL539" s="438"/>
      <c r="UZM539" s="439"/>
      <c r="UZN539" s="460"/>
      <c r="UZO539" s="435"/>
      <c r="UZP539" s="434"/>
      <c r="UZQ539" s="437"/>
      <c r="UZR539" s="438"/>
      <c r="UZS539" s="439"/>
      <c r="UZT539" s="460"/>
      <c r="UZU539" s="435"/>
      <c r="UZV539" s="434"/>
      <c r="UZW539" s="437"/>
      <c r="UZX539" s="438"/>
      <c r="UZY539" s="439"/>
      <c r="UZZ539" s="460"/>
      <c r="VAA539" s="435"/>
      <c r="VAB539" s="434"/>
      <c r="VAC539" s="437"/>
      <c r="VAD539" s="438"/>
      <c r="VAE539" s="439"/>
      <c r="VAF539" s="460"/>
      <c r="VAG539" s="435"/>
      <c r="VAH539" s="434"/>
      <c r="VAI539" s="437"/>
      <c r="VAJ539" s="438"/>
      <c r="VAK539" s="439"/>
      <c r="VAL539" s="460"/>
      <c r="VAM539" s="435"/>
      <c r="VAN539" s="434"/>
      <c r="VAO539" s="437"/>
      <c r="VAP539" s="438"/>
      <c r="VAQ539" s="439"/>
      <c r="VAR539" s="460"/>
      <c r="VAS539" s="435"/>
      <c r="VAT539" s="434"/>
      <c r="VAU539" s="437"/>
      <c r="VAV539" s="438"/>
      <c r="VAW539" s="439"/>
      <c r="VAX539" s="460"/>
      <c r="VAY539" s="435"/>
      <c r="VAZ539" s="434"/>
      <c r="VBA539" s="437"/>
      <c r="VBB539" s="438"/>
      <c r="VBC539" s="439"/>
      <c r="VBD539" s="460"/>
      <c r="VBE539" s="435"/>
      <c r="VBF539" s="434"/>
      <c r="VBG539" s="437"/>
      <c r="VBH539" s="438"/>
      <c r="VBI539" s="439"/>
      <c r="VBJ539" s="460"/>
      <c r="VBK539" s="435"/>
      <c r="VBL539" s="434"/>
      <c r="VBM539" s="437"/>
      <c r="VBN539" s="438"/>
      <c r="VBO539" s="439"/>
      <c r="VBP539" s="460"/>
      <c r="VBQ539" s="435"/>
      <c r="VBR539" s="434"/>
      <c r="VBS539" s="437"/>
      <c r="VBT539" s="438"/>
      <c r="VBU539" s="439"/>
      <c r="VBV539" s="460"/>
      <c r="VBW539" s="435"/>
      <c r="VBX539" s="434"/>
      <c r="VBY539" s="437"/>
      <c r="VBZ539" s="438"/>
      <c r="VCA539" s="439"/>
      <c r="VCB539" s="460"/>
      <c r="VCC539" s="435"/>
      <c r="VCD539" s="434"/>
      <c r="VCE539" s="437"/>
      <c r="VCF539" s="438"/>
      <c r="VCG539" s="439"/>
      <c r="VCH539" s="460"/>
      <c r="VCI539" s="435"/>
      <c r="VCJ539" s="434"/>
      <c r="VCK539" s="437"/>
      <c r="VCL539" s="438"/>
      <c r="VCM539" s="439"/>
      <c r="VCN539" s="460"/>
      <c r="VCO539" s="435"/>
      <c r="VCP539" s="434"/>
      <c r="VCQ539" s="437"/>
      <c r="VCR539" s="438"/>
      <c r="VCS539" s="439"/>
      <c r="VCT539" s="460"/>
      <c r="VCU539" s="435"/>
      <c r="VCV539" s="434"/>
      <c r="VCW539" s="437"/>
      <c r="VCX539" s="438"/>
      <c r="VCY539" s="439"/>
      <c r="VCZ539" s="460"/>
      <c r="VDA539" s="435"/>
      <c r="VDB539" s="434"/>
      <c r="VDC539" s="437"/>
      <c r="VDD539" s="438"/>
      <c r="VDE539" s="439"/>
      <c r="VDF539" s="460"/>
      <c r="VDG539" s="435"/>
      <c r="VDH539" s="434"/>
      <c r="VDI539" s="437"/>
      <c r="VDJ539" s="438"/>
      <c r="VDK539" s="439"/>
      <c r="VDL539" s="460"/>
      <c r="VDM539" s="435"/>
      <c r="VDN539" s="434"/>
      <c r="VDO539" s="437"/>
      <c r="VDP539" s="438"/>
      <c r="VDQ539" s="439"/>
      <c r="VDR539" s="460"/>
      <c r="VDS539" s="435"/>
      <c r="VDT539" s="434"/>
      <c r="VDU539" s="437"/>
      <c r="VDV539" s="438"/>
      <c r="VDW539" s="439"/>
      <c r="VDX539" s="460"/>
      <c r="VDY539" s="435"/>
      <c r="VDZ539" s="434"/>
      <c r="VEA539" s="437"/>
      <c r="VEB539" s="438"/>
      <c r="VEC539" s="439"/>
      <c r="VED539" s="460"/>
      <c r="VEE539" s="435"/>
      <c r="VEF539" s="434"/>
      <c r="VEG539" s="437"/>
      <c r="VEH539" s="438"/>
      <c r="VEI539" s="439"/>
      <c r="VEJ539" s="460"/>
      <c r="VEK539" s="435"/>
      <c r="VEL539" s="434"/>
      <c r="VEM539" s="437"/>
      <c r="VEN539" s="438"/>
      <c r="VEO539" s="439"/>
      <c r="VEP539" s="460"/>
      <c r="VEQ539" s="435"/>
      <c r="VER539" s="434"/>
      <c r="VES539" s="437"/>
      <c r="VET539" s="438"/>
      <c r="VEU539" s="439"/>
      <c r="VEV539" s="460"/>
      <c r="VEW539" s="435"/>
      <c r="VEX539" s="434"/>
      <c r="VEY539" s="437"/>
      <c r="VEZ539" s="438"/>
      <c r="VFA539" s="439"/>
      <c r="VFB539" s="460"/>
      <c r="VFC539" s="435"/>
      <c r="VFD539" s="434"/>
      <c r="VFE539" s="437"/>
      <c r="VFF539" s="438"/>
      <c r="VFG539" s="439"/>
      <c r="VFH539" s="460"/>
      <c r="VFI539" s="435"/>
      <c r="VFJ539" s="434"/>
      <c r="VFK539" s="437"/>
      <c r="VFL539" s="438"/>
      <c r="VFM539" s="439"/>
      <c r="VFN539" s="460"/>
      <c r="VFO539" s="435"/>
      <c r="VFP539" s="434"/>
      <c r="VFQ539" s="437"/>
      <c r="VFR539" s="438"/>
      <c r="VFS539" s="439"/>
      <c r="VFT539" s="460"/>
      <c r="VFU539" s="435"/>
      <c r="VFV539" s="434"/>
      <c r="VFW539" s="437"/>
      <c r="VFX539" s="438"/>
      <c r="VFY539" s="439"/>
      <c r="VFZ539" s="460"/>
      <c r="VGA539" s="435"/>
      <c r="VGB539" s="434"/>
      <c r="VGC539" s="437"/>
      <c r="VGD539" s="438"/>
      <c r="VGE539" s="439"/>
      <c r="VGF539" s="460"/>
      <c r="VGG539" s="435"/>
      <c r="VGH539" s="434"/>
      <c r="VGI539" s="437"/>
      <c r="VGJ539" s="438"/>
      <c r="VGK539" s="439"/>
      <c r="VGL539" s="460"/>
      <c r="VGM539" s="435"/>
      <c r="VGN539" s="434"/>
      <c r="VGO539" s="437"/>
      <c r="VGP539" s="438"/>
      <c r="VGQ539" s="439"/>
      <c r="VGR539" s="460"/>
      <c r="VGS539" s="435"/>
      <c r="VGT539" s="434"/>
      <c r="VGU539" s="437"/>
      <c r="VGV539" s="438"/>
      <c r="VGW539" s="439"/>
      <c r="VGX539" s="460"/>
      <c r="VGY539" s="435"/>
      <c r="VGZ539" s="434"/>
      <c r="VHA539" s="437"/>
      <c r="VHB539" s="438"/>
      <c r="VHC539" s="439"/>
      <c r="VHD539" s="460"/>
      <c r="VHE539" s="435"/>
      <c r="VHF539" s="434"/>
      <c r="VHG539" s="437"/>
      <c r="VHH539" s="438"/>
      <c r="VHI539" s="439"/>
      <c r="VHJ539" s="460"/>
      <c r="VHK539" s="435"/>
      <c r="VHL539" s="434"/>
      <c r="VHM539" s="437"/>
      <c r="VHN539" s="438"/>
      <c r="VHO539" s="439"/>
      <c r="VHP539" s="460"/>
      <c r="VHQ539" s="435"/>
      <c r="VHR539" s="434"/>
      <c r="VHS539" s="437"/>
      <c r="VHT539" s="438"/>
      <c r="VHU539" s="439"/>
      <c r="VHV539" s="460"/>
      <c r="VHW539" s="435"/>
      <c r="VHX539" s="434"/>
      <c r="VHY539" s="437"/>
      <c r="VHZ539" s="438"/>
      <c r="VIA539" s="439"/>
      <c r="VIB539" s="460"/>
      <c r="VIC539" s="435"/>
      <c r="VID539" s="434"/>
      <c r="VIE539" s="437"/>
      <c r="VIF539" s="438"/>
      <c r="VIG539" s="439"/>
      <c r="VIH539" s="460"/>
      <c r="VII539" s="435"/>
      <c r="VIJ539" s="434"/>
      <c r="VIK539" s="437"/>
      <c r="VIL539" s="438"/>
      <c r="VIM539" s="439"/>
      <c r="VIN539" s="460"/>
      <c r="VIO539" s="435"/>
      <c r="VIP539" s="434"/>
      <c r="VIQ539" s="437"/>
      <c r="VIR539" s="438"/>
      <c r="VIS539" s="439"/>
      <c r="VIT539" s="460"/>
      <c r="VIU539" s="435"/>
      <c r="VIV539" s="434"/>
      <c r="VIW539" s="437"/>
      <c r="VIX539" s="438"/>
      <c r="VIY539" s="439"/>
      <c r="VIZ539" s="460"/>
      <c r="VJA539" s="435"/>
      <c r="VJB539" s="434"/>
      <c r="VJC539" s="437"/>
      <c r="VJD539" s="438"/>
      <c r="VJE539" s="439"/>
      <c r="VJF539" s="460"/>
      <c r="VJG539" s="435"/>
      <c r="VJH539" s="434"/>
      <c r="VJI539" s="437"/>
      <c r="VJJ539" s="438"/>
      <c r="VJK539" s="439"/>
      <c r="VJL539" s="460"/>
      <c r="VJM539" s="435"/>
      <c r="VJN539" s="434"/>
      <c r="VJO539" s="437"/>
      <c r="VJP539" s="438"/>
      <c r="VJQ539" s="439"/>
      <c r="VJR539" s="460"/>
      <c r="VJS539" s="435"/>
      <c r="VJT539" s="434"/>
      <c r="VJU539" s="437"/>
      <c r="VJV539" s="438"/>
      <c r="VJW539" s="439"/>
      <c r="VJX539" s="460"/>
      <c r="VJY539" s="435"/>
      <c r="VJZ539" s="434"/>
      <c r="VKA539" s="437"/>
      <c r="VKB539" s="438"/>
      <c r="VKC539" s="439"/>
      <c r="VKD539" s="460"/>
      <c r="VKE539" s="435"/>
      <c r="VKF539" s="434"/>
      <c r="VKG539" s="437"/>
      <c r="VKH539" s="438"/>
      <c r="VKI539" s="439"/>
      <c r="VKJ539" s="460"/>
      <c r="VKK539" s="435"/>
      <c r="VKL539" s="434"/>
      <c r="VKM539" s="437"/>
      <c r="VKN539" s="438"/>
      <c r="VKO539" s="439"/>
      <c r="VKP539" s="460"/>
      <c r="VKQ539" s="435"/>
      <c r="VKR539" s="434"/>
      <c r="VKS539" s="437"/>
      <c r="VKT539" s="438"/>
      <c r="VKU539" s="439"/>
      <c r="VKV539" s="460"/>
      <c r="VKW539" s="435"/>
      <c r="VKX539" s="434"/>
      <c r="VKY539" s="437"/>
      <c r="VKZ539" s="438"/>
      <c r="VLA539" s="439"/>
      <c r="VLB539" s="460"/>
      <c r="VLC539" s="435"/>
      <c r="VLD539" s="434"/>
      <c r="VLE539" s="437"/>
      <c r="VLF539" s="438"/>
      <c r="VLG539" s="439"/>
      <c r="VLH539" s="460"/>
      <c r="VLI539" s="435"/>
      <c r="VLJ539" s="434"/>
      <c r="VLK539" s="437"/>
      <c r="VLL539" s="438"/>
      <c r="VLM539" s="439"/>
      <c r="VLN539" s="460"/>
      <c r="VLO539" s="435"/>
      <c r="VLP539" s="434"/>
      <c r="VLQ539" s="437"/>
      <c r="VLR539" s="438"/>
      <c r="VLS539" s="439"/>
      <c r="VLT539" s="460"/>
      <c r="VLU539" s="435"/>
      <c r="VLV539" s="434"/>
      <c r="VLW539" s="437"/>
      <c r="VLX539" s="438"/>
      <c r="VLY539" s="439"/>
      <c r="VLZ539" s="460"/>
      <c r="VMA539" s="435"/>
      <c r="VMB539" s="434"/>
      <c r="VMC539" s="437"/>
      <c r="VMD539" s="438"/>
      <c r="VME539" s="439"/>
      <c r="VMF539" s="460"/>
      <c r="VMG539" s="435"/>
      <c r="VMH539" s="434"/>
      <c r="VMI539" s="437"/>
      <c r="VMJ539" s="438"/>
      <c r="VMK539" s="439"/>
      <c r="VML539" s="460"/>
      <c r="VMM539" s="435"/>
      <c r="VMN539" s="434"/>
      <c r="VMO539" s="437"/>
      <c r="VMP539" s="438"/>
      <c r="VMQ539" s="439"/>
      <c r="VMR539" s="460"/>
      <c r="VMS539" s="435"/>
      <c r="VMT539" s="434"/>
      <c r="VMU539" s="437"/>
      <c r="VMV539" s="438"/>
      <c r="VMW539" s="439"/>
      <c r="VMX539" s="460"/>
      <c r="VMY539" s="435"/>
      <c r="VMZ539" s="434"/>
      <c r="VNA539" s="437"/>
      <c r="VNB539" s="438"/>
      <c r="VNC539" s="439"/>
      <c r="VND539" s="460"/>
      <c r="VNE539" s="435"/>
      <c r="VNF539" s="434"/>
      <c r="VNG539" s="437"/>
      <c r="VNH539" s="438"/>
      <c r="VNI539" s="439"/>
      <c r="VNJ539" s="460"/>
      <c r="VNK539" s="435"/>
      <c r="VNL539" s="434"/>
      <c r="VNM539" s="437"/>
      <c r="VNN539" s="438"/>
      <c r="VNO539" s="439"/>
      <c r="VNP539" s="460"/>
      <c r="VNQ539" s="435"/>
      <c r="VNR539" s="434"/>
      <c r="VNS539" s="437"/>
      <c r="VNT539" s="438"/>
      <c r="VNU539" s="439"/>
      <c r="VNV539" s="460"/>
      <c r="VNW539" s="435"/>
      <c r="VNX539" s="434"/>
      <c r="VNY539" s="437"/>
      <c r="VNZ539" s="438"/>
      <c r="VOA539" s="439"/>
      <c r="VOB539" s="460"/>
      <c r="VOC539" s="435"/>
      <c r="VOD539" s="434"/>
      <c r="VOE539" s="437"/>
      <c r="VOF539" s="438"/>
      <c r="VOG539" s="439"/>
      <c r="VOH539" s="460"/>
      <c r="VOI539" s="435"/>
      <c r="VOJ539" s="434"/>
      <c r="VOK539" s="437"/>
      <c r="VOL539" s="438"/>
      <c r="VOM539" s="439"/>
      <c r="VON539" s="460"/>
      <c r="VOO539" s="435"/>
      <c r="VOP539" s="434"/>
      <c r="VOQ539" s="437"/>
      <c r="VOR539" s="438"/>
      <c r="VOS539" s="439"/>
      <c r="VOT539" s="460"/>
      <c r="VOU539" s="435"/>
      <c r="VOV539" s="434"/>
      <c r="VOW539" s="437"/>
      <c r="VOX539" s="438"/>
      <c r="VOY539" s="439"/>
      <c r="VOZ539" s="460"/>
      <c r="VPA539" s="435"/>
      <c r="VPB539" s="434"/>
      <c r="VPC539" s="437"/>
      <c r="VPD539" s="438"/>
      <c r="VPE539" s="439"/>
      <c r="VPF539" s="460"/>
      <c r="VPG539" s="435"/>
      <c r="VPH539" s="434"/>
      <c r="VPI539" s="437"/>
      <c r="VPJ539" s="438"/>
      <c r="VPK539" s="439"/>
      <c r="VPL539" s="460"/>
      <c r="VPM539" s="435"/>
      <c r="VPN539" s="434"/>
      <c r="VPO539" s="437"/>
      <c r="VPP539" s="438"/>
      <c r="VPQ539" s="439"/>
      <c r="VPR539" s="460"/>
      <c r="VPS539" s="435"/>
      <c r="VPT539" s="434"/>
      <c r="VPU539" s="437"/>
      <c r="VPV539" s="438"/>
      <c r="VPW539" s="439"/>
      <c r="VPX539" s="460"/>
      <c r="VPY539" s="435"/>
      <c r="VPZ539" s="434"/>
      <c r="VQA539" s="437"/>
      <c r="VQB539" s="438"/>
      <c r="VQC539" s="439"/>
      <c r="VQD539" s="460"/>
      <c r="VQE539" s="435"/>
      <c r="VQF539" s="434"/>
      <c r="VQG539" s="437"/>
      <c r="VQH539" s="438"/>
      <c r="VQI539" s="439"/>
      <c r="VQJ539" s="460"/>
      <c r="VQK539" s="435"/>
      <c r="VQL539" s="434"/>
      <c r="VQM539" s="437"/>
      <c r="VQN539" s="438"/>
      <c r="VQO539" s="439"/>
      <c r="VQP539" s="460"/>
      <c r="VQQ539" s="435"/>
      <c r="VQR539" s="434"/>
      <c r="VQS539" s="437"/>
      <c r="VQT539" s="438"/>
      <c r="VQU539" s="439"/>
      <c r="VQV539" s="460"/>
      <c r="VQW539" s="435"/>
      <c r="VQX539" s="434"/>
      <c r="VQY539" s="437"/>
      <c r="VQZ539" s="438"/>
      <c r="VRA539" s="439"/>
      <c r="VRB539" s="460"/>
      <c r="VRC539" s="435"/>
      <c r="VRD539" s="434"/>
      <c r="VRE539" s="437"/>
      <c r="VRF539" s="438"/>
      <c r="VRG539" s="439"/>
      <c r="VRH539" s="460"/>
      <c r="VRI539" s="435"/>
      <c r="VRJ539" s="434"/>
      <c r="VRK539" s="437"/>
      <c r="VRL539" s="438"/>
      <c r="VRM539" s="439"/>
      <c r="VRN539" s="460"/>
      <c r="VRO539" s="435"/>
      <c r="VRP539" s="434"/>
      <c r="VRQ539" s="437"/>
      <c r="VRR539" s="438"/>
      <c r="VRS539" s="439"/>
      <c r="VRT539" s="460"/>
      <c r="VRU539" s="435"/>
      <c r="VRV539" s="434"/>
      <c r="VRW539" s="437"/>
      <c r="VRX539" s="438"/>
      <c r="VRY539" s="439"/>
      <c r="VRZ539" s="460"/>
      <c r="VSA539" s="435"/>
      <c r="VSB539" s="434"/>
      <c r="VSC539" s="437"/>
      <c r="VSD539" s="438"/>
      <c r="VSE539" s="439"/>
      <c r="VSF539" s="460"/>
      <c r="VSG539" s="435"/>
      <c r="VSH539" s="434"/>
      <c r="VSI539" s="437"/>
      <c r="VSJ539" s="438"/>
      <c r="VSK539" s="439"/>
      <c r="VSL539" s="460"/>
      <c r="VSM539" s="435"/>
      <c r="VSN539" s="434"/>
      <c r="VSO539" s="437"/>
      <c r="VSP539" s="438"/>
      <c r="VSQ539" s="439"/>
      <c r="VSR539" s="460"/>
      <c r="VSS539" s="435"/>
      <c r="VST539" s="434"/>
      <c r="VSU539" s="437"/>
      <c r="VSV539" s="438"/>
      <c r="VSW539" s="439"/>
      <c r="VSX539" s="460"/>
      <c r="VSY539" s="435"/>
      <c r="VSZ539" s="434"/>
      <c r="VTA539" s="437"/>
      <c r="VTB539" s="438"/>
      <c r="VTC539" s="439"/>
      <c r="VTD539" s="460"/>
      <c r="VTE539" s="435"/>
      <c r="VTF539" s="434"/>
      <c r="VTG539" s="437"/>
      <c r="VTH539" s="438"/>
      <c r="VTI539" s="439"/>
      <c r="VTJ539" s="460"/>
      <c r="VTK539" s="435"/>
      <c r="VTL539" s="434"/>
      <c r="VTM539" s="437"/>
      <c r="VTN539" s="438"/>
      <c r="VTO539" s="439"/>
      <c r="VTP539" s="460"/>
      <c r="VTQ539" s="435"/>
      <c r="VTR539" s="434"/>
      <c r="VTS539" s="437"/>
      <c r="VTT539" s="438"/>
      <c r="VTU539" s="439"/>
      <c r="VTV539" s="460"/>
      <c r="VTW539" s="435"/>
      <c r="VTX539" s="434"/>
      <c r="VTY539" s="437"/>
      <c r="VTZ539" s="438"/>
      <c r="VUA539" s="439"/>
      <c r="VUB539" s="460"/>
      <c r="VUC539" s="435"/>
      <c r="VUD539" s="434"/>
      <c r="VUE539" s="437"/>
      <c r="VUF539" s="438"/>
      <c r="VUG539" s="439"/>
      <c r="VUH539" s="460"/>
      <c r="VUI539" s="435"/>
      <c r="VUJ539" s="434"/>
      <c r="VUK539" s="437"/>
      <c r="VUL539" s="438"/>
      <c r="VUM539" s="439"/>
      <c r="VUN539" s="460"/>
      <c r="VUO539" s="435"/>
      <c r="VUP539" s="434"/>
      <c r="VUQ539" s="437"/>
      <c r="VUR539" s="438"/>
      <c r="VUS539" s="439"/>
      <c r="VUT539" s="460"/>
      <c r="VUU539" s="435"/>
      <c r="VUV539" s="434"/>
      <c r="VUW539" s="437"/>
      <c r="VUX539" s="438"/>
      <c r="VUY539" s="439"/>
      <c r="VUZ539" s="460"/>
      <c r="VVA539" s="435"/>
      <c r="VVB539" s="434"/>
      <c r="VVC539" s="437"/>
      <c r="VVD539" s="438"/>
      <c r="VVE539" s="439"/>
      <c r="VVF539" s="460"/>
      <c r="VVG539" s="435"/>
      <c r="VVH539" s="434"/>
      <c r="VVI539" s="437"/>
      <c r="VVJ539" s="438"/>
      <c r="VVK539" s="439"/>
      <c r="VVL539" s="460"/>
      <c r="VVM539" s="435"/>
      <c r="VVN539" s="434"/>
      <c r="VVO539" s="437"/>
      <c r="VVP539" s="438"/>
      <c r="VVQ539" s="439"/>
      <c r="VVR539" s="460"/>
      <c r="VVS539" s="435"/>
      <c r="VVT539" s="434"/>
      <c r="VVU539" s="437"/>
      <c r="VVV539" s="438"/>
      <c r="VVW539" s="439"/>
      <c r="VVX539" s="460"/>
      <c r="VVY539" s="435"/>
      <c r="VVZ539" s="434"/>
      <c r="VWA539" s="437"/>
      <c r="VWB539" s="438"/>
      <c r="VWC539" s="439"/>
      <c r="VWD539" s="460"/>
      <c r="VWE539" s="435"/>
      <c r="VWF539" s="434"/>
      <c r="VWG539" s="437"/>
      <c r="VWH539" s="438"/>
      <c r="VWI539" s="439"/>
      <c r="VWJ539" s="460"/>
      <c r="VWK539" s="435"/>
      <c r="VWL539" s="434"/>
      <c r="VWM539" s="437"/>
      <c r="VWN539" s="438"/>
      <c r="VWO539" s="439"/>
      <c r="VWP539" s="460"/>
      <c r="VWQ539" s="435"/>
      <c r="VWR539" s="434"/>
      <c r="VWS539" s="437"/>
      <c r="VWT539" s="438"/>
      <c r="VWU539" s="439"/>
      <c r="VWV539" s="460"/>
      <c r="VWW539" s="435"/>
      <c r="VWX539" s="434"/>
      <c r="VWY539" s="437"/>
      <c r="VWZ539" s="438"/>
      <c r="VXA539" s="439"/>
      <c r="VXB539" s="460"/>
      <c r="VXC539" s="435"/>
      <c r="VXD539" s="434"/>
      <c r="VXE539" s="437"/>
      <c r="VXF539" s="438"/>
      <c r="VXG539" s="439"/>
      <c r="VXH539" s="460"/>
      <c r="VXI539" s="435"/>
      <c r="VXJ539" s="434"/>
      <c r="VXK539" s="437"/>
      <c r="VXL539" s="438"/>
      <c r="VXM539" s="439"/>
      <c r="VXN539" s="460"/>
      <c r="VXO539" s="435"/>
      <c r="VXP539" s="434"/>
      <c r="VXQ539" s="437"/>
      <c r="VXR539" s="438"/>
      <c r="VXS539" s="439"/>
      <c r="VXT539" s="460"/>
      <c r="VXU539" s="435"/>
      <c r="VXV539" s="434"/>
      <c r="VXW539" s="437"/>
      <c r="VXX539" s="438"/>
      <c r="VXY539" s="439"/>
      <c r="VXZ539" s="460"/>
      <c r="VYA539" s="435"/>
      <c r="VYB539" s="434"/>
      <c r="VYC539" s="437"/>
      <c r="VYD539" s="438"/>
      <c r="VYE539" s="439"/>
      <c r="VYF539" s="460"/>
      <c r="VYG539" s="435"/>
      <c r="VYH539" s="434"/>
      <c r="VYI539" s="437"/>
      <c r="VYJ539" s="438"/>
      <c r="VYK539" s="439"/>
      <c r="VYL539" s="460"/>
      <c r="VYM539" s="435"/>
      <c r="VYN539" s="434"/>
      <c r="VYO539" s="437"/>
      <c r="VYP539" s="438"/>
      <c r="VYQ539" s="439"/>
      <c r="VYR539" s="460"/>
      <c r="VYS539" s="435"/>
      <c r="VYT539" s="434"/>
      <c r="VYU539" s="437"/>
      <c r="VYV539" s="438"/>
      <c r="VYW539" s="439"/>
      <c r="VYX539" s="460"/>
      <c r="VYY539" s="435"/>
      <c r="VYZ539" s="434"/>
      <c r="VZA539" s="437"/>
      <c r="VZB539" s="438"/>
      <c r="VZC539" s="439"/>
      <c r="VZD539" s="460"/>
      <c r="VZE539" s="435"/>
      <c r="VZF539" s="434"/>
      <c r="VZG539" s="437"/>
      <c r="VZH539" s="438"/>
      <c r="VZI539" s="439"/>
      <c r="VZJ539" s="460"/>
      <c r="VZK539" s="435"/>
      <c r="VZL539" s="434"/>
      <c r="VZM539" s="437"/>
      <c r="VZN539" s="438"/>
      <c r="VZO539" s="439"/>
      <c r="VZP539" s="460"/>
      <c r="VZQ539" s="435"/>
      <c r="VZR539" s="434"/>
      <c r="VZS539" s="437"/>
      <c r="VZT539" s="438"/>
      <c r="VZU539" s="439"/>
      <c r="VZV539" s="460"/>
      <c r="VZW539" s="435"/>
      <c r="VZX539" s="434"/>
      <c r="VZY539" s="437"/>
      <c r="VZZ539" s="438"/>
      <c r="WAA539" s="439"/>
      <c r="WAB539" s="460"/>
      <c r="WAC539" s="435"/>
      <c r="WAD539" s="434"/>
      <c r="WAE539" s="437"/>
      <c r="WAF539" s="438"/>
      <c r="WAG539" s="439"/>
      <c r="WAH539" s="460"/>
      <c r="WAI539" s="435"/>
      <c r="WAJ539" s="434"/>
      <c r="WAK539" s="437"/>
      <c r="WAL539" s="438"/>
      <c r="WAM539" s="439"/>
      <c r="WAN539" s="460"/>
      <c r="WAO539" s="435"/>
      <c r="WAP539" s="434"/>
      <c r="WAQ539" s="437"/>
      <c r="WAR539" s="438"/>
      <c r="WAS539" s="439"/>
      <c r="WAT539" s="460"/>
      <c r="WAU539" s="435"/>
      <c r="WAV539" s="434"/>
      <c r="WAW539" s="437"/>
      <c r="WAX539" s="438"/>
      <c r="WAY539" s="439"/>
      <c r="WAZ539" s="460"/>
      <c r="WBA539" s="435"/>
      <c r="WBB539" s="434"/>
      <c r="WBC539" s="437"/>
      <c r="WBD539" s="438"/>
      <c r="WBE539" s="439"/>
      <c r="WBF539" s="460"/>
      <c r="WBG539" s="435"/>
      <c r="WBH539" s="434"/>
      <c r="WBI539" s="437"/>
      <c r="WBJ539" s="438"/>
      <c r="WBK539" s="439"/>
      <c r="WBL539" s="460"/>
      <c r="WBM539" s="435"/>
      <c r="WBN539" s="434"/>
      <c r="WBO539" s="437"/>
      <c r="WBP539" s="438"/>
      <c r="WBQ539" s="439"/>
      <c r="WBR539" s="460"/>
      <c r="WBS539" s="435"/>
      <c r="WBT539" s="434"/>
      <c r="WBU539" s="437"/>
      <c r="WBV539" s="438"/>
      <c r="WBW539" s="439"/>
      <c r="WBX539" s="460"/>
      <c r="WBY539" s="435"/>
      <c r="WBZ539" s="434"/>
      <c r="WCA539" s="437"/>
      <c r="WCB539" s="438"/>
      <c r="WCC539" s="439"/>
      <c r="WCD539" s="460"/>
      <c r="WCE539" s="435"/>
      <c r="WCF539" s="434"/>
      <c r="WCG539" s="437"/>
      <c r="WCH539" s="438"/>
      <c r="WCI539" s="439"/>
      <c r="WCJ539" s="460"/>
      <c r="WCK539" s="435"/>
      <c r="WCL539" s="434"/>
      <c r="WCM539" s="437"/>
      <c r="WCN539" s="438"/>
      <c r="WCO539" s="439"/>
      <c r="WCP539" s="460"/>
      <c r="WCQ539" s="435"/>
      <c r="WCR539" s="434"/>
      <c r="WCS539" s="437"/>
      <c r="WCT539" s="438"/>
      <c r="WCU539" s="439"/>
      <c r="WCV539" s="460"/>
      <c r="WCW539" s="435"/>
      <c r="WCX539" s="434"/>
      <c r="WCY539" s="437"/>
      <c r="WCZ539" s="438"/>
      <c r="WDA539" s="439"/>
      <c r="WDB539" s="460"/>
      <c r="WDC539" s="435"/>
      <c r="WDD539" s="434"/>
      <c r="WDE539" s="437"/>
      <c r="WDF539" s="438"/>
      <c r="WDG539" s="439"/>
      <c r="WDH539" s="460"/>
      <c r="WDI539" s="435"/>
      <c r="WDJ539" s="434"/>
      <c r="WDK539" s="437"/>
      <c r="WDL539" s="438"/>
      <c r="WDM539" s="439"/>
      <c r="WDN539" s="460"/>
      <c r="WDO539" s="435"/>
      <c r="WDP539" s="434"/>
      <c r="WDQ539" s="437"/>
      <c r="WDR539" s="438"/>
      <c r="WDS539" s="439"/>
      <c r="WDT539" s="460"/>
      <c r="WDU539" s="435"/>
      <c r="WDV539" s="434"/>
      <c r="WDW539" s="437"/>
      <c r="WDX539" s="438"/>
      <c r="WDY539" s="439"/>
      <c r="WDZ539" s="460"/>
      <c r="WEA539" s="435"/>
      <c r="WEB539" s="434"/>
      <c r="WEC539" s="437"/>
      <c r="WED539" s="438"/>
      <c r="WEE539" s="439"/>
      <c r="WEF539" s="460"/>
      <c r="WEG539" s="435"/>
      <c r="WEH539" s="434"/>
      <c r="WEI539" s="437"/>
      <c r="WEJ539" s="438"/>
      <c r="WEK539" s="439"/>
      <c r="WEL539" s="460"/>
      <c r="WEM539" s="435"/>
      <c r="WEN539" s="434"/>
      <c r="WEO539" s="437"/>
      <c r="WEP539" s="438"/>
      <c r="WEQ539" s="439"/>
      <c r="WER539" s="460"/>
      <c r="WES539" s="435"/>
      <c r="WET539" s="434"/>
      <c r="WEU539" s="437"/>
      <c r="WEV539" s="438"/>
      <c r="WEW539" s="439"/>
      <c r="WEX539" s="460"/>
      <c r="WEY539" s="435"/>
      <c r="WEZ539" s="434"/>
      <c r="WFA539" s="437"/>
      <c r="WFB539" s="438"/>
      <c r="WFC539" s="439"/>
      <c r="WFD539" s="460"/>
      <c r="WFE539" s="435"/>
      <c r="WFF539" s="434"/>
      <c r="WFG539" s="437"/>
      <c r="WFH539" s="438"/>
      <c r="WFI539" s="439"/>
      <c r="WFJ539" s="460"/>
      <c r="WFK539" s="435"/>
      <c r="WFL539" s="434"/>
      <c r="WFM539" s="437"/>
      <c r="WFN539" s="438"/>
      <c r="WFO539" s="439"/>
      <c r="WFP539" s="460"/>
      <c r="WFQ539" s="435"/>
      <c r="WFR539" s="434"/>
      <c r="WFS539" s="437"/>
      <c r="WFT539" s="438"/>
      <c r="WFU539" s="439"/>
      <c r="WFV539" s="460"/>
      <c r="WFW539" s="435"/>
      <c r="WFX539" s="434"/>
      <c r="WFY539" s="437"/>
      <c r="WFZ539" s="438"/>
      <c r="WGA539" s="439"/>
      <c r="WGB539" s="460"/>
      <c r="WGC539" s="435"/>
      <c r="WGD539" s="434"/>
      <c r="WGE539" s="437"/>
      <c r="WGF539" s="438"/>
      <c r="WGG539" s="439"/>
      <c r="WGH539" s="460"/>
      <c r="WGI539" s="435"/>
      <c r="WGJ539" s="434"/>
      <c r="WGK539" s="437"/>
      <c r="WGL539" s="438"/>
      <c r="WGM539" s="439"/>
      <c r="WGN539" s="460"/>
      <c r="WGO539" s="435"/>
      <c r="WGP539" s="434"/>
      <c r="WGQ539" s="437"/>
      <c r="WGR539" s="438"/>
      <c r="WGS539" s="439"/>
      <c r="WGT539" s="460"/>
      <c r="WGU539" s="435"/>
      <c r="WGV539" s="434"/>
      <c r="WGW539" s="437"/>
      <c r="WGX539" s="438"/>
      <c r="WGY539" s="439"/>
      <c r="WGZ539" s="460"/>
      <c r="WHA539" s="435"/>
      <c r="WHB539" s="434"/>
      <c r="WHC539" s="437"/>
      <c r="WHD539" s="438"/>
      <c r="WHE539" s="439"/>
      <c r="WHF539" s="460"/>
      <c r="WHG539" s="435"/>
      <c r="WHH539" s="434"/>
      <c r="WHI539" s="437"/>
      <c r="WHJ539" s="438"/>
      <c r="WHK539" s="439"/>
      <c r="WHL539" s="460"/>
      <c r="WHM539" s="435"/>
      <c r="WHN539" s="434"/>
      <c r="WHO539" s="437"/>
      <c r="WHP539" s="438"/>
      <c r="WHQ539" s="439"/>
      <c r="WHR539" s="460"/>
      <c r="WHS539" s="435"/>
      <c r="WHT539" s="434"/>
      <c r="WHU539" s="437"/>
      <c r="WHV539" s="438"/>
      <c r="WHW539" s="439"/>
      <c r="WHX539" s="460"/>
      <c r="WHY539" s="435"/>
      <c r="WHZ539" s="434"/>
      <c r="WIA539" s="437"/>
      <c r="WIB539" s="438"/>
      <c r="WIC539" s="439"/>
      <c r="WID539" s="460"/>
      <c r="WIE539" s="435"/>
      <c r="WIF539" s="434"/>
      <c r="WIG539" s="437"/>
      <c r="WIH539" s="438"/>
      <c r="WII539" s="439"/>
      <c r="WIJ539" s="460"/>
      <c r="WIK539" s="435"/>
      <c r="WIL539" s="434"/>
      <c r="WIM539" s="437"/>
      <c r="WIN539" s="438"/>
      <c r="WIO539" s="439"/>
      <c r="WIP539" s="460"/>
      <c r="WIQ539" s="435"/>
      <c r="WIR539" s="434"/>
      <c r="WIS539" s="437"/>
      <c r="WIT539" s="438"/>
      <c r="WIU539" s="439"/>
      <c r="WIV539" s="460"/>
      <c r="WIW539" s="435"/>
      <c r="WIX539" s="434"/>
      <c r="WIY539" s="437"/>
      <c r="WIZ539" s="438"/>
      <c r="WJA539" s="439"/>
      <c r="WJB539" s="460"/>
      <c r="WJC539" s="435"/>
      <c r="WJD539" s="434"/>
      <c r="WJE539" s="437"/>
      <c r="WJF539" s="438"/>
      <c r="WJG539" s="439"/>
      <c r="WJH539" s="460"/>
      <c r="WJI539" s="435"/>
      <c r="WJJ539" s="434"/>
      <c r="WJK539" s="437"/>
      <c r="WJL539" s="438"/>
      <c r="WJM539" s="439"/>
      <c r="WJN539" s="460"/>
      <c r="WJO539" s="435"/>
      <c r="WJP539" s="434"/>
      <c r="WJQ539" s="437"/>
      <c r="WJR539" s="438"/>
      <c r="WJS539" s="439"/>
      <c r="WJT539" s="460"/>
      <c r="WJU539" s="435"/>
      <c r="WJV539" s="434"/>
      <c r="WJW539" s="437"/>
      <c r="WJX539" s="438"/>
      <c r="WJY539" s="439"/>
      <c r="WJZ539" s="460"/>
      <c r="WKA539" s="435"/>
      <c r="WKB539" s="434"/>
      <c r="WKC539" s="437"/>
      <c r="WKD539" s="438"/>
      <c r="WKE539" s="439"/>
      <c r="WKF539" s="460"/>
      <c r="WKG539" s="435"/>
      <c r="WKH539" s="434"/>
      <c r="WKI539" s="437"/>
      <c r="WKJ539" s="438"/>
      <c r="WKK539" s="439"/>
      <c r="WKL539" s="460"/>
      <c r="WKM539" s="435"/>
      <c r="WKN539" s="434"/>
      <c r="WKO539" s="437"/>
      <c r="WKP539" s="438"/>
      <c r="WKQ539" s="439"/>
      <c r="WKR539" s="460"/>
      <c r="WKS539" s="435"/>
      <c r="WKT539" s="434"/>
      <c r="WKU539" s="437"/>
      <c r="WKV539" s="438"/>
      <c r="WKW539" s="439"/>
      <c r="WKX539" s="460"/>
      <c r="WKY539" s="435"/>
      <c r="WKZ539" s="434"/>
      <c r="WLA539" s="437"/>
      <c r="WLB539" s="438"/>
      <c r="WLC539" s="439"/>
      <c r="WLD539" s="460"/>
      <c r="WLE539" s="435"/>
      <c r="WLF539" s="434"/>
      <c r="WLG539" s="437"/>
      <c r="WLH539" s="438"/>
      <c r="WLI539" s="439"/>
      <c r="WLJ539" s="460"/>
      <c r="WLK539" s="435"/>
      <c r="WLL539" s="434"/>
      <c r="WLM539" s="437"/>
      <c r="WLN539" s="438"/>
      <c r="WLO539" s="439"/>
      <c r="WLP539" s="460"/>
      <c r="WLQ539" s="435"/>
      <c r="WLR539" s="434"/>
      <c r="WLS539" s="437"/>
      <c r="WLT539" s="438"/>
      <c r="WLU539" s="439"/>
      <c r="WLV539" s="460"/>
      <c r="WLW539" s="435"/>
      <c r="WLX539" s="434"/>
      <c r="WLY539" s="437"/>
      <c r="WLZ539" s="438"/>
      <c r="WMA539" s="439"/>
      <c r="WMB539" s="460"/>
      <c r="WMC539" s="435"/>
      <c r="WMD539" s="434"/>
      <c r="WME539" s="437"/>
      <c r="WMF539" s="438"/>
      <c r="WMG539" s="439"/>
      <c r="WMH539" s="460"/>
      <c r="WMI539" s="435"/>
      <c r="WMJ539" s="434"/>
      <c r="WMK539" s="437"/>
      <c r="WML539" s="438"/>
      <c r="WMM539" s="439"/>
      <c r="WMN539" s="460"/>
      <c r="WMO539" s="435"/>
      <c r="WMP539" s="434"/>
      <c r="WMQ539" s="437"/>
      <c r="WMR539" s="438"/>
      <c r="WMS539" s="439"/>
      <c r="WMT539" s="460"/>
      <c r="WMU539" s="435"/>
      <c r="WMV539" s="434"/>
      <c r="WMW539" s="437"/>
      <c r="WMX539" s="438"/>
      <c r="WMY539" s="439"/>
      <c r="WMZ539" s="460"/>
      <c r="WNA539" s="435"/>
      <c r="WNB539" s="434"/>
      <c r="WNC539" s="437"/>
      <c r="WND539" s="438"/>
      <c r="WNE539" s="439"/>
      <c r="WNF539" s="460"/>
      <c r="WNG539" s="435"/>
      <c r="WNH539" s="434"/>
      <c r="WNI539" s="437"/>
      <c r="WNJ539" s="438"/>
      <c r="WNK539" s="439"/>
      <c r="WNL539" s="460"/>
      <c r="WNM539" s="435"/>
      <c r="WNN539" s="434"/>
      <c r="WNO539" s="437"/>
      <c r="WNP539" s="438"/>
      <c r="WNQ539" s="439"/>
      <c r="WNR539" s="460"/>
      <c r="WNS539" s="435"/>
      <c r="WNT539" s="434"/>
      <c r="WNU539" s="437"/>
      <c r="WNV539" s="438"/>
      <c r="WNW539" s="439"/>
      <c r="WNX539" s="460"/>
      <c r="WNY539" s="435"/>
      <c r="WNZ539" s="434"/>
      <c r="WOA539" s="437"/>
      <c r="WOB539" s="438"/>
      <c r="WOC539" s="439"/>
      <c r="WOD539" s="460"/>
      <c r="WOE539" s="435"/>
      <c r="WOF539" s="434"/>
      <c r="WOG539" s="437"/>
      <c r="WOH539" s="438"/>
      <c r="WOI539" s="439"/>
      <c r="WOJ539" s="460"/>
      <c r="WOK539" s="435"/>
      <c r="WOL539" s="434"/>
      <c r="WOM539" s="437"/>
      <c r="WON539" s="438"/>
      <c r="WOO539" s="439"/>
      <c r="WOP539" s="460"/>
      <c r="WOQ539" s="435"/>
      <c r="WOR539" s="434"/>
      <c r="WOS539" s="437"/>
      <c r="WOT539" s="438"/>
      <c r="WOU539" s="439"/>
      <c r="WOV539" s="460"/>
      <c r="WOW539" s="435"/>
      <c r="WOX539" s="434"/>
      <c r="WOY539" s="437"/>
      <c r="WOZ539" s="438"/>
      <c r="WPA539" s="439"/>
      <c r="WPB539" s="460"/>
      <c r="WPC539" s="435"/>
      <c r="WPD539" s="434"/>
      <c r="WPE539" s="437"/>
      <c r="WPF539" s="438"/>
      <c r="WPG539" s="439"/>
      <c r="WPH539" s="460"/>
      <c r="WPI539" s="435"/>
      <c r="WPJ539" s="434"/>
      <c r="WPK539" s="437"/>
      <c r="WPL539" s="438"/>
      <c r="WPM539" s="439"/>
      <c r="WPN539" s="460"/>
      <c r="WPO539" s="435"/>
      <c r="WPP539" s="434"/>
      <c r="WPQ539" s="437"/>
      <c r="WPR539" s="438"/>
      <c r="WPS539" s="439"/>
      <c r="WPT539" s="460"/>
      <c r="WPU539" s="435"/>
      <c r="WPV539" s="434"/>
      <c r="WPW539" s="437"/>
      <c r="WPX539" s="438"/>
      <c r="WPY539" s="439"/>
      <c r="WPZ539" s="460"/>
      <c r="WQA539" s="435"/>
      <c r="WQB539" s="434"/>
      <c r="WQC539" s="437"/>
      <c r="WQD539" s="438"/>
      <c r="WQE539" s="439"/>
      <c r="WQF539" s="460"/>
      <c r="WQG539" s="435"/>
      <c r="WQH539" s="434"/>
      <c r="WQI539" s="437"/>
      <c r="WQJ539" s="438"/>
      <c r="WQK539" s="439"/>
      <c r="WQL539" s="460"/>
      <c r="WQM539" s="435"/>
      <c r="WQN539" s="434"/>
      <c r="WQO539" s="437"/>
      <c r="WQP539" s="438"/>
      <c r="WQQ539" s="439"/>
      <c r="WQR539" s="460"/>
      <c r="WQS539" s="435"/>
      <c r="WQT539" s="434"/>
      <c r="WQU539" s="437"/>
      <c r="WQV539" s="438"/>
      <c r="WQW539" s="439"/>
      <c r="WQX539" s="460"/>
      <c r="WQY539" s="435"/>
      <c r="WQZ539" s="434"/>
      <c r="WRA539" s="437"/>
      <c r="WRB539" s="438"/>
      <c r="WRC539" s="439"/>
      <c r="WRD539" s="460"/>
      <c r="WRE539" s="435"/>
      <c r="WRF539" s="434"/>
      <c r="WRG539" s="437"/>
      <c r="WRH539" s="438"/>
      <c r="WRI539" s="439"/>
      <c r="WRJ539" s="460"/>
      <c r="WRK539" s="435"/>
      <c r="WRL539" s="434"/>
      <c r="WRM539" s="437"/>
      <c r="WRN539" s="438"/>
      <c r="WRO539" s="439"/>
      <c r="WRP539" s="460"/>
      <c r="WRQ539" s="435"/>
      <c r="WRR539" s="434"/>
      <c r="WRS539" s="437"/>
      <c r="WRT539" s="438"/>
      <c r="WRU539" s="439"/>
      <c r="WRV539" s="460"/>
      <c r="WRW539" s="435"/>
      <c r="WRX539" s="434"/>
      <c r="WRY539" s="437"/>
      <c r="WRZ539" s="438"/>
      <c r="WSA539" s="439"/>
      <c r="WSB539" s="460"/>
      <c r="WSC539" s="435"/>
      <c r="WSD539" s="434"/>
      <c r="WSE539" s="437"/>
      <c r="WSF539" s="438"/>
      <c r="WSG539" s="439"/>
      <c r="WSH539" s="460"/>
      <c r="WSI539" s="435"/>
      <c r="WSJ539" s="434"/>
      <c r="WSK539" s="437"/>
      <c r="WSL539" s="438"/>
      <c r="WSM539" s="439"/>
      <c r="WSN539" s="460"/>
      <c r="WSO539" s="435"/>
      <c r="WSP539" s="434"/>
      <c r="WSQ539" s="437"/>
      <c r="WSR539" s="438"/>
      <c r="WSS539" s="439"/>
      <c r="WST539" s="460"/>
      <c r="WSU539" s="435"/>
      <c r="WSV539" s="434"/>
      <c r="WSW539" s="437"/>
      <c r="WSX539" s="438"/>
      <c r="WSY539" s="439"/>
      <c r="WSZ539" s="460"/>
      <c r="WTA539" s="435"/>
      <c r="WTB539" s="434"/>
      <c r="WTC539" s="437"/>
      <c r="WTD539" s="438"/>
      <c r="WTE539" s="439"/>
      <c r="WTF539" s="460"/>
      <c r="WTG539" s="435"/>
      <c r="WTH539" s="434"/>
      <c r="WTI539" s="437"/>
      <c r="WTJ539" s="438"/>
      <c r="WTK539" s="439"/>
      <c r="WTL539" s="460"/>
      <c r="WTM539" s="435"/>
      <c r="WTN539" s="434"/>
      <c r="WTO539" s="437"/>
      <c r="WTP539" s="438"/>
      <c r="WTQ539" s="439"/>
      <c r="WTR539" s="460"/>
      <c r="WTS539" s="435"/>
      <c r="WTT539" s="434"/>
      <c r="WTU539" s="437"/>
      <c r="WTV539" s="438"/>
      <c r="WTW539" s="439"/>
      <c r="WTX539" s="460"/>
      <c r="WTY539" s="435"/>
      <c r="WTZ539" s="434"/>
      <c r="WUA539" s="437"/>
      <c r="WUB539" s="438"/>
      <c r="WUC539" s="439"/>
      <c r="WUD539" s="460"/>
      <c r="WUE539" s="435"/>
      <c r="WUF539" s="434"/>
      <c r="WUG539" s="437"/>
      <c r="WUH539" s="438"/>
      <c r="WUI539" s="439"/>
      <c r="WUJ539" s="460"/>
      <c r="WUK539" s="435"/>
      <c r="WUL539" s="434"/>
      <c r="WUM539" s="437"/>
      <c r="WUN539" s="438"/>
      <c r="WUO539" s="439"/>
      <c r="WUP539" s="460"/>
      <c r="WUQ539" s="435"/>
      <c r="WUR539" s="434"/>
      <c r="WUS539" s="437"/>
      <c r="WUT539" s="438"/>
      <c r="WUU539" s="439"/>
      <c r="WUV539" s="460"/>
      <c r="WUW539" s="435"/>
      <c r="WUX539" s="434"/>
      <c r="WUY539" s="437"/>
      <c r="WUZ539" s="438"/>
      <c r="WVA539" s="439"/>
      <c r="WVB539" s="460"/>
      <c r="WVC539" s="435"/>
      <c r="WVD539" s="434"/>
      <c r="WVE539" s="437"/>
      <c r="WVF539" s="438"/>
      <c r="WVG539" s="439"/>
      <c r="WVH539" s="460"/>
      <c r="WVI539" s="435"/>
      <c r="WVJ539" s="434"/>
      <c r="WVK539" s="437"/>
      <c r="WVL539" s="438"/>
      <c r="WVM539" s="439"/>
      <c r="WVN539" s="460"/>
      <c r="WVO539" s="435"/>
      <c r="WVP539" s="434"/>
      <c r="WVQ539" s="437"/>
      <c r="WVR539" s="438"/>
      <c r="WVS539" s="439"/>
      <c r="WVT539" s="460"/>
      <c r="WVU539" s="435"/>
      <c r="WVV539" s="434"/>
      <c r="WVW539" s="437"/>
      <c r="WVX539" s="438"/>
      <c r="WVY539" s="439"/>
      <c r="WVZ539" s="460"/>
      <c r="WWA539" s="435"/>
      <c r="WWB539" s="434"/>
      <c r="WWC539" s="437"/>
      <c r="WWD539" s="438"/>
      <c r="WWE539" s="439"/>
      <c r="WWF539" s="460"/>
      <c r="WWG539" s="435"/>
      <c r="WWH539" s="434"/>
      <c r="WWI539" s="437"/>
      <c r="WWJ539" s="438"/>
      <c r="WWK539" s="439"/>
      <c r="WWL539" s="460"/>
      <c r="WWM539" s="435"/>
      <c r="WWN539" s="434"/>
      <c r="WWO539" s="437"/>
      <c r="WWP539" s="438"/>
      <c r="WWQ539" s="439"/>
      <c r="WWR539" s="460"/>
      <c r="WWS539" s="435"/>
      <c r="WWT539" s="434"/>
      <c r="WWU539" s="437"/>
      <c r="WWV539" s="438"/>
      <c r="WWW539" s="439"/>
      <c r="WWX539" s="460"/>
      <c r="WWY539" s="435"/>
      <c r="WWZ539" s="434"/>
      <c r="WXA539" s="437"/>
      <c r="WXB539" s="438"/>
      <c r="WXC539" s="439"/>
      <c r="WXD539" s="460"/>
      <c r="WXE539" s="435"/>
      <c r="WXF539" s="434"/>
      <c r="WXG539" s="437"/>
      <c r="WXH539" s="438"/>
      <c r="WXI539" s="439"/>
      <c r="WXJ539" s="460"/>
      <c r="WXK539" s="435"/>
      <c r="WXL539" s="434"/>
      <c r="WXM539" s="437"/>
      <c r="WXN539" s="438"/>
      <c r="WXO539" s="439"/>
      <c r="WXP539" s="460"/>
      <c r="WXQ539" s="435"/>
      <c r="WXR539" s="434"/>
      <c r="WXS539" s="437"/>
      <c r="WXT539" s="438"/>
      <c r="WXU539" s="439"/>
      <c r="WXV539" s="460"/>
      <c r="WXW539" s="435"/>
      <c r="WXX539" s="434"/>
      <c r="WXY539" s="437"/>
      <c r="WXZ539" s="438"/>
      <c r="WYA539" s="439"/>
      <c r="WYB539" s="460"/>
      <c r="WYC539" s="435"/>
      <c r="WYD539" s="434"/>
      <c r="WYE539" s="437"/>
      <c r="WYF539" s="438"/>
      <c r="WYG539" s="439"/>
      <c r="WYH539" s="460"/>
      <c r="WYI539" s="435"/>
      <c r="WYJ539" s="434"/>
      <c r="WYK539" s="437"/>
      <c r="WYL539" s="438"/>
      <c r="WYM539" s="439"/>
      <c r="WYN539" s="460"/>
      <c r="WYO539" s="435"/>
      <c r="WYP539" s="434"/>
      <c r="WYQ539" s="437"/>
      <c r="WYR539" s="438"/>
      <c r="WYS539" s="439"/>
      <c r="WYT539" s="460"/>
      <c r="WYU539" s="435"/>
      <c r="WYV539" s="434"/>
      <c r="WYW539" s="437"/>
      <c r="WYX539" s="438"/>
      <c r="WYY539" s="439"/>
      <c r="WYZ539" s="460"/>
      <c r="WZA539" s="435"/>
      <c r="WZB539" s="434"/>
      <c r="WZC539" s="437"/>
      <c r="WZD539" s="438"/>
      <c r="WZE539" s="439"/>
      <c r="WZF539" s="460"/>
      <c r="WZG539" s="435"/>
      <c r="WZH539" s="434"/>
      <c r="WZI539" s="437"/>
      <c r="WZJ539" s="438"/>
      <c r="WZK539" s="439"/>
      <c r="WZL539" s="460"/>
      <c r="WZM539" s="435"/>
      <c r="WZN539" s="434"/>
      <c r="WZO539" s="437"/>
      <c r="WZP539" s="438"/>
      <c r="WZQ539" s="439"/>
      <c r="WZR539" s="460"/>
      <c r="WZS539" s="435"/>
      <c r="WZT539" s="434"/>
      <c r="WZU539" s="437"/>
      <c r="WZV539" s="438"/>
      <c r="WZW539" s="439"/>
      <c r="WZX539" s="460"/>
      <c r="WZY539" s="435"/>
      <c r="WZZ539" s="434"/>
      <c r="XAA539" s="437"/>
      <c r="XAB539" s="438"/>
      <c r="XAC539" s="439"/>
      <c r="XAD539" s="460"/>
      <c r="XAE539" s="435"/>
      <c r="XAF539" s="434"/>
      <c r="XAG539" s="437"/>
      <c r="XAH539" s="438"/>
      <c r="XAI539" s="439"/>
      <c r="XAJ539" s="460"/>
      <c r="XAK539" s="435"/>
      <c r="XAL539" s="434"/>
      <c r="XAM539" s="437"/>
      <c r="XAN539" s="438"/>
      <c r="XAO539" s="439"/>
      <c r="XAP539" s="460"/>
      <c r="XAQ539" s="435"/>
      <c r="XAR539" s="434"/>
      <c r="XAS539" s="437"/>
      <c r="XAT539" s="438"/>
      <c r="XAU539" s="439"/>
      <c r="XAV539" s="460"/>
      <c r="XAW539" s="435"/>
      <c r="XAX539" s="434"/>
      <c r="XAY539" s="437"/>
      <c r="XAZ539" s="438"/>
      <c r="XBA539" s="439"/>
      <c r="XBB539" s="460"/>
      <c r="XBC539" s="435"/>
      <c r="XBD539" s="434"/>
      <c r="XBE539" s="437"/>
      <c r="XBF539" s="438"/>
      <c r="XBG539" s="439"/>
      <c r="XBH539" s="460"/>
      <c r="XBI539" s="435"/>
      <c r="XBJ539" s="434"/>
      <c r="XBK539" s="437"/>
      <c r="XBL539" s="438"/>
      <c r="XBM539" s="439"/>
      <c r="XBN539" s="460"/>
      <c r="XBO539" s="435"/>
      <c r="XBP539" s="434"/>
      <c r="XBQ539" s="437"/>
      <c r="XBR539" s="438"/>
      <c r="XBS539" s="439"/>
      <c r="XBT539" s="460"/>
      <c r="XBU539" s="435"/>
      <c r="XBV539" s="434"/>
      <c r="XBW539" s="437"/>
      <c r="XBX539" s="438"/>
      <c r="XBY539" s="439"/>
      <c r="XBZ539" s="460"/>
      <c r="XCA539" s="435"/>
      <c r="XCB539" s="434"/>
      <c r="XCC539" s="437"/>
      <c r="XCD539" s="438"/>
      <c r="XCE539" s="439"/>
      <c r="XCF539" s="460"/>
      <c r="XCG539" s="435"/>
      <c r="XCH539" s="434"/>
      <c r="XCI539" s="437"/>
      <c r="XCJ539" s="438"/>
      <c r="XCK539" s="439"/>
      <c r="XCL539" s="460"/>
      <c r="XCM539" s="435"/>
      <c r="XCN539" s="434"/>
      <c r="XCO539" s="437"/>
      <c r="XCP539" s="438"/>
      <c r="XCQ539" s="439"/>
      <c r="XCR539" s="460"/>
      <c r="XCS539" s="435"/>
      <c r="XCT539" s="434"/>
      <c r="XCU539" s="437"/>
      <c r="XCV539" s="438"/>
      <c r="XCW539" s="439"/>
      <c r="XCX539" s="460"/>
      <c r="XCY539" s="435"/>
      <c r="XCZ539" s="434"/>
      <c r="XDA539" s="437"/>
      <c r="XDB539" s="438"/>
      <c r="XDC539" s="439"/>
      <c r="XDD539" s="460"/>
      <c r="XDE539" s="435"/>
      <c r="XDF539" s="434"/>
      <c r="XDG539" s="437"/>
      <c r="XDH539" s="438"/>
      <c r="XDI539" s="439"/>
      <c r="XDJ539" s="460"/>
      <c r="XDK539" s="435"/>
      <c r="XDL539" s="434"/>
      <c r="XDM539" s="437"/>
      <c r="XDN539" s="438"/>
      <c r="XDO539" s="439"/>
      <c r="XDP539" s="460"/>
      <c r="XDQ539" s="435"/>
      <c r="XDR539" s="434"/>
      <c r="XDS539" s="437"/>
      <c r="XDT539" s="438"/>
      <c r="XDU539" s="439"/>
      <c r="XDV539" s="460"/>
      <c r="XDW539" s="435"/>
      <c r="XDX539" s="434"/>
      <c r="XDY539" s="437"/>
      <c r="XDZ539" s="438"/>
      <c r="XEA539" s="439"/>
      <c r="XEB539" s="460"/>
      <c r="XEC539" s="435"/>
      <c r="XED539" s="434"/>
      <c r="XEE539" s="437"/>
      <c r="XEF539" s="438"/>
      <c r="XEG539" s="439"/>
      <c r="XEH539" s="460"/>
      <c r="XEI539" s="435"/>
      <c r="XEJ539" s="434"/>
      <c r="XEK539" s="437"/>
      <c r="XEL539" s="438"/>
      <c r="XEM539" s="439"/>
      <c r="XEN539" s="460"/>
      <c r="XEO539" s="435"/>
      <c r="XEP539" s="434"/>
      <c r="XEQ539" s="437"/>
      <c r="XER539" s="438"/>
      <c r="XES539" s="439"/>
      <c r="XET539" s="460"/>
      <c r="XEU539" s="435"/>
      <c r="XEV539" s="434"/>
      <c r="XEW539" s="437"/>
      <c r="XEX539" s="438"/>
      <c r="XEY539" s="439"/>
      <c r="XEZ539" s="460"/>
      <c r="XFA539" s="435"/>
      <c r="XFB539" s="434"/>
      <c r="XFC539" s="437"/>
      <c r="XFD539" s="438"/>
    </row>
    <row r="540" spans="1:16384" ht="15" customHeight="1" x14ac:dyDescent="0.25">
      <c r="A540" s="397"/>
      <c r="B540" s="387"/>
      <c r="C540" s="387"/>
      <c r="D540" s="387"/>
      <c r="E540" s="666" t="s">
        <v>340</v>
      </c>
      <c r="F540" s="717" t="s">
        <v>324</v>
      </c>
      <c r="G540" s="717"/>
      <c r="H540" s="717"/>
      <c r="I540" s="717"/>
      <c r="J540" s="718"/>
      <c r="K540" s="569" t="s">
        <v>2</v>
      </c>
      <c r="L540" s="545">
        <v>4</v>
      </c>
      <c r="M540" s="433">
        <v>1</v>
      </c>
      <c r="N540" s="409">
        <f t="shared" ref="N540:N541" si="47">+L540*M540</f>
        <v>4</v>
      </c>
      <c r="O540" s="409">
        <v>1</v>
      </c>
      <c r="P540" s="466">
        <f t="shared" ref="P540:P541" si="48">+L540*O540</f>
        <v>4</v>
      </c>
      <c r="Q540" s="467"/>
      <c r="R540" s="387"/>
      <c r="S540" s="791"/>
      <c r="T540" s="424"/>
      <c r="U540" s="424"/>
      <c r="V540" s="424"/>
      <c r="W540" s="424"/>
      <c r="X540" s="424"/>
      <c r="Y540" s="424"/>
      <c r="Z540" s="424"/>
      <c r="AA540" s="424"/>
      <c r="AB540" s="424"/>
      <c r="AC540" s="424"/>
      <c r="AD540" s="424"/>
      <c r="AE540" s="424"/>
      <c r="AF540" s="424"/>
      <c r="AG540" s="424"/>
      <c r="AH540" s="424"/>
      <c r="AI540" s="424"/>
      <c r="AJ540" s="424"/>
      <c r="AK540" s="424"/>
      <c r="AL540" s="424"/>
      <c r="AM540" s="424"/>
      <c r="AN540" s="424"/>
      <c r="AO540" s="424"/>
      <c r="AP540" s="424"/>
      <c r="AQ540" s="424"/>
      <c r="AR540" s="424"/>
      <c r="AS540" s="424"/>
      <c r="CJ540" s="424"/>
      <c r="CK540" s="424"/>
      <c r="CL540" s="424"/>
      <c r="CM540" s="424"/>
      <c r="CN540" s="424"/>
      <c r="CO540" s="424"/>
      <c r="CP540" s="424"/>
      <c r="CQ540" s="424"/>
      <c r="CR540" s="424"/>
      <c r="CS540" s="424"/>
      <c r="CT540" s="424"/>
      <c r="CU540" s="424"/>
      <c r="CV540" s="424"/>
      <c r="CW540" s="424"/>
      <c r="CX540" s="424"/>
      <c r="CY540" s="424"/>
      <c r="CZ540" s="424"/>
      <c r="DA540" s="424"/>
      <c r="DB540" s="424"/>
      <c r="DC540" s="424"/>
      <c r="DD540" s="424"/>
      <c r="DE540" s="424"/>
      <c r="DF540" s="424"/>
      <c r="DG540" s="424"/>
      <c r="DH540" s="424"/>
      <c r="DI540" s="424"/>
      <c r="DJ540" s="424"/>
      <c r="DK540" s="424"/>
      <c r="DL540" s="424"/>
      <c r="DM540" s="424"/>
      <c r="DN540" s="424"/>
      <c r="DO540" s="424"/>
      <c r="DP540" s="424"/>
      <c r="DQ540" s="424"/>
      <c r="DR540" s="424"/>
      <c r="DS540" s="424"/>
      <c r="DT540" s="424"/>
      <c r="DU540" s="424"/>
      <c r="DV540" s="424"/>
      <c r="DW540" s="424"/>
      <c r="DX540" s="424"/>
      <c r="DY540" s="424"/>
      <c r="DZ540" s="424"/>
      <c r="EA540" s="424"/>
      <c r="EB540" s="424"/>
      <c r="EC540" s="424"/>
      <c r="ED540" s="424"/>
      <c r="EE540" s="424"/>
      <c r="EF540" s="424"/>
      <c r="EG540" s="424"/>
      <c r="EH540" s="424"/>
      <c r="EI540" s="424"/>
      <c r="EJ540" s="424"/>
      <c r="EK540" s="424"/>
      <c r="EL540" s="424"/>
      <c r="EM540" s="424"/>
      <c r="EN540" s="424"/>
      <c r="EO540" s="424"/>
      <c r="EP540" s="424"/>
      <c r="EQ540" s="424"/>
      <c r="ER540" s="424"/>
      <c r="ES540" s="424"/>
      <c r="ET540" s="424"/>
      <c r="EU540" s="424"/>
      <c r="EV540" s="424"/>
      <c r="EW540" s="424"/>
      <c r="EX540" s="424"/>
      <c r="EY540" s="424"/>
      <c r="EZ540" s="424"/>
      <c r="FA540" s="424"/>
      <c r="FB540" s="424"/>
      <c r="FC540" s="424"/>
      <c r="FD540" s="424"/>
      <c r="FE540" s="424"/>
      <c r="FF540" s="424"/>
      <c r="FG540" s="424"/>
      <c r="FH540" s="424"/>
      <c r="FI540" s="424"/>
      <c r="FJ540" s="424"/>
      <c r="FK540" s="424"/>
      <c r="FL540" s="424"/>
      <c r="FM540" s="424"/>
      <c r="FN540" s="424"/>
      <c r="FO540" s="424"/>
      <c r="FP540" s="424"/>
      <c r="FQ540" s="424"/>
      <c r="FR540" s="424"/>
      <c r="FS540" s="424"/>
      <c r="FT540" s="424"/>
      <c r="FU540" s="424"/>
      <c r="FV540" s="424"/>
      <c r="FW540" s="424"/>
      <c r="FX540" s="424"/>
      <c r="FY540" s="424"/>
      <c r="FZ540" s="424"/>
      <c r="GA540" s="424"/>
      <c r="GB540" s="424"/>
      <c r="GC540" s="424"/>
      <c r="GD540" s="424"/>
      <c r="GE540" s="424"/>
      <c r="GF540" s="424"/>
      <c r="GG540" s="424"/>
      <c r="GH540" s="424"/>
      <c r="GI540" s="424"/>
      <c r="GJ540" s="424"/>
      <c r="GK540" s="424"/>
      <c r="GL540" s="424"/>
      <c r="GM540" s="424"/>
      <c r="GN540" s="424"/>
      <c r="GO540" s="424"/>
      <c r="GP540" s="424"/>
      <c r="GQ540" s="424"/>
      <c r="GR540" s="424"/>
      <c r="GS540" s="424"/>
      <c r="GT540" s="424"/>
      <c r="GU540" s="424"/>
      <c r="GV540" s="424"/>
      <c r="GW540" s="424"/>
      <c r="GX540" s="424"/>
      <c r="GY540" s="424"/>
      <c r="GZ540" s="424"/>
      <c r="HA540" s="424"/>
      <c r="HB540" s="424"/>
      <c r="HC540" s="424"/>
      <c r="HD540" s="424"/>
      <c r="HE540" s="424"/>
      <c r="HF540" s="424"/>
      <c r="HG540" s="424"/>
      <c r="HH540" s="424"/>
      <c r="HI540" s="424"/>
      <c r="HJ540" s="424"/>
      <c r="HK540" s="424"/>
      <c r="HL540" s="424"/>
      <c r="HM540" s="424"/>
      <c r="HN540" s="424"/>
      <c r="HO540" s="424"/>
      <c r="HP540" s="424"/>
      <c r="HQ540" s="424"/>
      <c r="HR540" s="424"/>
      <c r="HS540" s="424"/>
      <c r="HT540" s="424"/>
      <c r="HU540" s="424"/>
      <c r="HV540" s="424"/>
      <c r="HW540" s="424"/>
      <c r="HX540" s="424"/>
      <c r="HY540" s="424"/>
      <c r="HZ540" s="424"/>
      <c r="IA540" s="424"/>
      <c r="IB540" s="424"/>
      <c r="IC540" s="424"/>
      <c r="ID540" s="424"/>
      <c r="IE540" s="424"/>
      <c r="IF540" s="424"/>
      <c r="IG540" s="424"/>
      <c r="IH540" s="424"/>
      <c r="II540" s="424"/>
      <c r="IJ540" s="424"/>
      <c r="IK540" s="424"/>
      <c r="IL540" s="424"/>
      <c r="IM540" s="424"/>
      <c r="IN540" s="424"/>
      <c r="IO540" s="424"/>
      <c r="IP540" s="424"/>
      <c r="IQ540" s="424"/>
      <c r="IR540" s="424"/>
      <c r="IS540" s="424"/>
      <c r="IT540" s="424"/>
      <c r="IU540" s="424"/>
      <c r="IV540" s="424"/>
      <c r="IW540" s="424"/>
      <c r="IX540" s="424"/>
      <c r="IY540" s="424"/>
      <c r="IZ540" s="424"/>
      <c r="JA540" s="424"/>
      <c r="JB540" s="424"/>
      <c r="JC540" s="424"/>
      <c r="JD540" s="424"/>
      <c r="JE540" s="424"/>
      <c r="JF540" s="424"/>
      <c r="JG540" s="424"/>
      <c r="JH540" s="424"/>
      <c r="JI540" s="424"/>
      <c r="JJ540" s="424"/>
      <c r="JK540" s="424"/>
      <c r="JL540" s="424"/>
      <c r="JM540" s="424"/>
      <c r="JN540" s="424"/>
      <c r="JO540" s="424"/>
      <c r="JP540" s="424"/>
      <c r="JQ540" s="424"/>
      <c r="JR540" s="424"/>
      <c r="JS540" s="424"/>
      <c r="JT540" s="424"/>
      <c r="JU540" s="424"/>
      <c r="JV540" s="424"/>
      <c r="JW540" s="424"/>
      <c r="JX540" s="424"/>
      <c r="JY540" s="424"/>
      <c r="JZ540" s="424"/>
      <c r="KA540" s="424"/>
      <c r="KB540" s="424"/>
      <c r="KC540" s="424"/>
      <c r="KD540" s="424"/>
      <c r="KE540" s="424"/>
      <c r="KF540" s="424"/>
      <c r="KG540" s="424"/>
      <c r="KH540" s="424"/>
      <c r="KI540" s="424"/>
      <c r="KJ540" s="424"/>
      <c r="KK540" s="424"/>
      <c r="KL540" s="424"/>
      <c r="KM540" s="424"/>
      <c r="KN540" s="424"/>
      <c r="KO540" s="424"/>
      <c r="KP540" s="424"/>
      <c r="KQ540" s="424"/>
      <c r="KR540" s="424"/>
      <c r="KS540" s="424"/>
      <c r="KT540" s="424"/>
      <c r="KU540" s="424"/>
    </row>
    <row r="541" spans="1:16384" x14ac:dyDescent="0.25">
      <c r="A541" s="397"/>
      <c r="B541" s="387"/>
      <c r="C541" s="387"/>
      <c r="D541" s="387"/>
      <c r="E541" s="665" t="s">
        <v>341</v>
      </c>
      <c r="F541" s="863" t="s">
        <v>140</v>
      </c>
      <c r="G541" s="863"/>
      <c r="H541" s="863"/>
      <c r="I541" s="863"/>
      <c r="J541" s="864"/>
      <c r="K541" s="569" t="s">
        <v>2</v>
      </c>
      <c r="L541" s="545">
        <v>3</v>
      </c>
      <c r="M541" s="433">
        <v>1</v>
      </c>
      <c r="N541" s="409">
        <f t="shared" si="47"/>
        <v>3</v>
      </c>
      <c r="O541" s="409">
        <v>1</v>
      </c>
      <c r="P541" s="466">
        <f t="shared" si="48"/>
        <v>3</v>
      </c>
      <c r="Q541" s="722" t="s">
        <v>219</v>
      </c>
      <c r="R541" s="788"/>
      <c r="S541" s="791"/>
      <c r="T541" s="424"/>
      <c r="U541" s="424"/>
      <c r="V541" s="424"/>
      <c r="W541" s="424"/>
      <c r="X541" s="424"/>
      <c r="Y541" s="424"/>
      <c r="Z541" s="424"/>
      <c r="AA541" s="424"/>
      <c r="AB541" s="424"/>
      <c r="AC541" s="424"/>
      <c r="AD541" s="424"/>
      <c r="AE541" s="424"/>
      <c r="AF541" s="424"/>
      <c r="AG541" s="424"/>
      <c r="AH541" s="424"/>
      <c r="AI541" s="424"/>
      <c r="AJ541" s="424"/>
      <c r="AK541" s="424"/>
      <c r="AL541" s="424"/>
      <c r="AM541" s="424"/>
      <c r="AN541" s="424"/>
      <c r="AO541" s="424"/>
      <c r="AP541" s="424"/>
      <c r="AQ541" s="424"/>
      <c r="AR541" s="424"/>
      <c r="AS541" s="424"/>
      <c r="CJ541" s="424"/>
      <c r="CK541" s="424"/>
      <c r="CL541" s="424"/>
      <c r="CM541" s="424"/>
      <c r="CN541" s="424"/>
      <c r="CO541" s="424"/>
      <c r="CP541" s="424"/>
      <c r="CQ541" s="424"/>
      <c r="CR541" s="424"/>
      <c r="CS541" s="424"/>
      <c r="CT541" s="424"/>
      <c r="CU541" s="424"/>
      <c r="CV541" s="424"/>
      <c r="CW541" s="424"/>
      <c r="CX541" s="424"/>
      <c r="CY541" s="424"/>
      <c r="CZ541" s="424"/>
      <c r="DA541" s="424"/>
      <c r="DB541" s="424"/>
      <c r="DC541" s="424"/>
      <c r="DD541" s="424"/>
      <c r="DE541" s="424"/>
      <c r="DF541" s="424"/>
      <c r="DG541" s="424"/>
      <c r="DH541" s="424"/>
      <c r="DI541" s="424"/>
      <c r="DJ541" s="424"/>
      <c r="DK541" s="424"/>
      <c r="DL541" s="424"/>
      <c r="DM541" s="424"/>
      <c r="DN541" s="424"/>
      <c r="DO541" s="424"/>
      <c r="DP541" s="424"/>
      <c r="DQ541" s="424"/>
      <c r="DR541" s="424"/>
      <c r="DS541" s="424"/>
      <c r="DT541" s="424"/>
      <c r="DU541" s="424"/>
      <c r="DV541" s="424"/>
      <c r="DW541" s="424"/>
      <c r="DX541" s="424"/>
      <c r="DY541" s="424"/>
      <c r="DZ541" s="424"/>
      <c r="EA541" s="424"/>
      <c r="EB541" s="424"/>
      <c r="EC541" s="424"/>
      <c r="ED541" s="424"/>
      <c r="EE541" s="424"/>
      <c r="EF541" s="424"/>
      <c r="EG541" s="424"/>
      <c r="EH541" s="424"/>
      <c r="EI541" s="424"/>
      <c r="EJ541" s="424"/>
      <c r="EK541" s="424"/>
      <c r="EL541" s="424"/>
      <c r="EM541" s="424"/>
      <c r="EN541" s="424"/>
      <c r="EO541" s="424"/>
      <c r="EP541" s="424"/>
      <c r="EQ541" s="424"/>
      <c r="ER541" s="424"/>
      <c r="ES541" s="424"/>
      <c r="ET541" s="424"/>
      <c r="EU541" s="424"/>
      <c r="EV541" s="424"/>
      <c r="EW541" s="424"/>
      <c r="EX541" s="424"/>
      <c r="EY541" s="424"/>
      <c r="EZ541" s="424"/>
      <c r="FA541" s="424"/>
      <c r="FB541" s="424"/>
      <c r="FC541" s="424"/>
      <c r="FD541" s="424"/>
      <c r="FE541" s="424"/>
      <c r="FF541" s="424"/>
      <c r="FG541" s="424"/>
      <c r="FH541" s="424"/>
      <c r="FI541" s="424"/>
      <c r="FJ541" s="424"/>
      <c r="FK541" s="424"/>
      <c r="FL541" s="424"/>
      <c r="FM541" s="424"/>
      <c r="FN541" s="424"/>
      <c r="FO541" s="424"/>
      <c r="FP541" s="424"/>
      <c r="FQ541" s="424"/>
      <c r="FR541" s="424"/>
      <c r="FS541" s="424"/>
      <c r="FT541" s="424"/>
      <c r="FU541" s="424"/>
      <c r="FV541" s="424"/>
      <c r="FW541" s="424"/>
      <c r="FX541" s="424"/>
      <c r="FY541" s="424"/>
      <c r="FZ541" s="424"/>
      <c r="GA541" s="424"/>
      <c r="GB541" s="424"/>
      <c r="GC541" s="424"/>
      <c r="GD541" s="424"/>
      <c r="GE541" s="424"/>
      <c r="GF541" s="424"/>
      <c r="GG541" s="424"/>
      <c r="GH541" s="424"/>
      <c r="GI541" s="424"/>
      <c r="GJ541" s="424"/>
      <c r="GK541" s="424"/>
      <c r="GL541" s="424"/>
      <c r="GM541" s="424"/>
      <c r="GN541" s="424"/>
      <c r="GO541" s="424"/>
      <c r="GP541" s="424"/>
      <c r="GQ541" s="424"/>
      <c r="GR541" s="424"/>
      <c r="GS541" s="424"/>
      <c r="GT541" s="424"/>
      <c r="GU541" s="424"/>
      <c r="GV541" s="424"/>
      <c r="GW541" s="424"/>
      <c r="GX541" s="424"/>
      <c r="GY541" s="424"/>
      <c r="GZ541" s="424"/>
      <c r="HA541" s="424"/>
      <c r="HB541" s="424"/>
      <c r="HC541" s="424"/>
      <c r="HD541" s="424"/>
      <c r="HE541" s="424"/>
      <c r="HF541" s="424"/>
      <c r="HG541" s="424"/>
      <c r="HH541" s="424"/>
      <c r="HI541" s="424"/>
      <c r="HJ541" s="424"/>
      <c r="HK541" s="424"/>
      <c r="HL541" s="424"/>
      <c r="HM541" s="424"/>
      <c r="HN541" s="424"/>
      <c r="HO541" s="424"/>
      <c r="HP541" s="424"/>
      <c r="HQ541" s="424"/>
      <c r="HR541" s="424"/>
      <c r="HS541" s="424"/>
      <c r="HT541" s="424"/>
      <c r="HU541" s="424"/>
      <c r="HV541" s="424"/>
      <c r="HW541" s="424"/>
      <c r="HX541" s="424"/>
      <c r="HY541" s="424"/>
      <c r="HZ541" s="424"/>
      <c r="IA541" s="424"/>
      <c r="IB541" s="424"/>
      <c r="IC541" s="424"/>
      <c r="ID541" s="424"/>
      <c r="IE541" s="424"/>
      <c r="IF541" s="424"/>
      <c r="IG541" s="424"/>
      <c r="IH541" s="424"/>
      <c r="II541" s="424"/>
      <c r="IJ541" s="424"/>
      <c r="IK541" s="424"/>
      <c r="IL541" s="424"/>
      <c r="IM541" s="424"/>
      <c r="IN541" s="424"/>
      <c r="IO541" s="424"/>
      <c r="IP541" s="424"/>
      <c r="IQ541" s="424"/>
      <c r="IR541" s="424"/>
      <c r="IS541" s="424"/>
      <c r="IT541" s="424"/>
      <c r="IU541" s="424"/>
      <c r="IV541" s="424"/>
      <c r="IW541" s="424"/>
      <c r="IX541" s="424"/>
      <c r="IY541" s="424"/>
      <c r="IZ541" s="424"/>
      <c r="JA541" s="424"/>
      <c r="JB541" s="424"/>
      <c r="JC541" s="424"/>
      <c r="JD541" s="424"/>
      <c r="JE541" s="424"/>
      <c r="JF541" s="424"/>
      <c r="JG541" s="424"/>
      <c r="JH541" s="424"/>
      <c r="JI541" s="424"/>
      <c r="JJ541" s="424"/>
      <c r="JK541" s="424"/>
      <c r="JL541" s="424"/>
      <c r="JM541" s="424"/>
      <c r="JN541" s="424"/>
      <c r="JO541" s="424"/>
      <c r="JP541" s="424"/>
      <c r="JQ541" s="424"/>
      <c r="JR541" s="424"/>
      <c r="JS541" s="424"/>
      <c r="JT541" s="424"/>
      <c r="JU541" s="424"/>
      <c r="JV541" s="424"/>
      <c r="JW541" s="424"/>
      <c r="JX541" s="424"/>
      <c r="JY541" s="424"/>
      <c r="JZ541" s="424"/>
      <c r="KA541" s="424"/>
      <c r="KB541" s="424"/>
      <c r="KC541" s="424"/>
      <c r="KD541" s="424"/>
      <c r="KE541" s="424"/>
      <c r="KF541" s="424"/>
      <c r="KG541" s="424"/>
      <c r="KH541" s="424"/>
      <c r="KI541" s="424"/>
      <c r="KJ541" s="424"/>
      <c r="KK541" s="424"/>
      <c r="KL541" s="424"/>
      <c r="KM541" s="424"/>
      <c r="KN541" s="424"/>
      <c r="KO541" s="424"/>
      <c r="KP541" s="424"/>
      <c r="KQ541" s="424"/>
      <c r="KR541" s="424"/>
      <c r="KS541" s="424"/>
      <c r="KT541" s="424"/>
      <c r="KU541" s="424"/>
    </row>
    <row r="542" spans="1:16384" ht="15.75" thickBot="1" x14ac:dyDescent="0.3">
      <c r="A542" s="559"/>
      <c r="B542" s="392"/>
      <c r="C542" s="392"/>
      <c r="D542" s="392"/>
      <c r="E542" s="392"/>
      <c r="F542" s="560"/>
      <c r="G542" s="392"/>
      <c r="H542" s="444"/>
      <c r="I542" s="445"/>
      <c r="J542" s="651"/>
      <c r="K542" s="561"/>
      <c r="L542" s="530"/>
      <c r="M542" s="538" t="s">
        <v>174</v>
      </c>
      <c r="N542" s="539">
        <f>SUM(N539:N541)</f>
        <v>12</v>
      </c>
      <c r="O542" s="538" t="s">
        <v>175</v>
      </c>
      <c r="P542" s="540">
        <f>SUM(P539:P541)</f>
        <v>12</v>
      </c>
      <c r="Q542" s="508">
        <f>+N542/P542*10</f>
        <v>10</v>
      </c>
      <c r="R542" s="541" t="str">
        <f>+IF(Q542&lt;7,"INACEPTABLE","ACEPTABLE")</f>
        <v>ACEPTABLE</v>
      </c>
      <c r="S542" s="792"/>
      <c r="T542" s="424"/>
      <c r="U542" s="424"/>
      <c r="V542" s="424"/>
      <c r="W542" s="424"/>
      <c r="AA542" s="424"/>
      <c r="AB542" s="424"/>
      <c r="AC542" s="424"/>
      <c r="AD542" s="424"/>
      <c r="AE542" s="424"/>
      <c r="AF542" s="424"/>
      <c r="AG542" s="424"/>
      <c r="AH542" s="424"/>
      <c r="AI542" s="424"/>
      <c r="AJ542" s="424"/>
      <c r="AK542" s="424"/>
      <c r="AL542" s="424"/>
      <c r="AM542" s="424"/>
      <c r="AN542" s="424"/>
      <c r="AO542" s="424"/>
      <c r="AP542" s="424"/>
      <c r="AQ542" s="424"/>
      <c r="AR542" s="424"/>
      <c r="AS542" s="424"/>
      <c r="CJ542" s="424"/>
      <c r="CK542" s="424"/>
      <c r="CL542" s="424"/>
      <c r="CM542" s="424"/>
      <c r="CN542" s="424"/>
      <c r="CO542" s="424"/>
      <c r="CP542" s="424"/>
      <c r="CQ542" s="424"/>
      <c r="CR542" s="424"/>
      <c r="CS542" s="424"/>
      <c r="CT542" s="424"/>
      <c r="CU542" s="424"/>
      <c r="CV542" s="424"/>
      <c r="CW542" s="424"/>
      <c r="CX542" s="424"/>
      <c r="CY542" s="424"/>
      <c r="CZ542" s="424"/>
      <c r="DA542" s="424"/>
      <c r="DB542" s="424"/>
      <c r="DC542" s="424"/>
      <c r="DD542" s="424"/>
      <c r="DE542" s="424"/>
      <c r="DF542" s="424"/>
      <c r="DG542" s="424"/>
      <c r="DH542" s="424"/>
      <c r="DI542" s="424"/>
      <c r="DJ542" s="424"/>
      <c r="DK542" s="424"/>
      <c r="DL542" s="424"/>
      <c r="DM542" s="424"/>
      <c r="DN542" s="424"/>
      <c r="DO542" s="424"/>
      <c r="DP542" s="424"/>
      <c r="DQ542" s="424"/>
      <c r="DR542" s="424"/>
      <c r="DS542" s="424"/>
      <c r="DT542" s="424"/>
      <c r="DU542" s="424"/>
      <c r="DV542" s="424"/>
      <c r="DW542" s="424"/>
      <c r="DX542" s="424"/>
      <c r="DY542" s="424"/>
      <c r="DZ542" s="424"/>
      <c r="EA542" s="424"/>
      <c r="EB542" s="424"/>
      <c r="EC542" s="424"/>
      <c r="ED542" s="424"/>
      <c r="EE542" s="424"/>
      <c r="EF542" s="424"/>
      <c r="EG542" s="424"/>
      <c r="EH542" s="424"/>
      <c r="EI542" s="424"/>
      <c r="EJ542" s="424"/>
      <c r="EK542" s="424"/>
      <c r="EL542" s="424"/>
      <c r="EM542" s="424"/>
      <c r="EN542" s="424"/>
      <c r="EO542" s="424"/>
      <c r="EP542" s="424"/>
      <c r="EQ542" s="424"/>
      <c r="ER542" s="424"/>
      <c r="ES542" s="424"/>
      <c r="ET542" s="424"/>
      <c r="EU542" s="424"/>
      <c r="EV542" s="424"/>
      <c r="EW542" s="424"/>
      <c r="EX542" s="424"/>
      <c r="EY542" s="424"/>
      <c r="EZ542" s="424"/>
      <c r="FA542" s="424"/>
      <c r="FB542" s="424"/>
      <c r="FC542" s="424"/>
      <c r="FD542" s="424"/>
      <c r="FE542" s="424"/>
      <c r="FF542" s="424"/>
      <c r="FG542" s="424"/>
      <c r="FH542" s="424"/>
      <c r="FI542" s="424"/>
      <c r="FJ542" s="424"/>
      <c r="FK542" s="424"/>
      <c r="FL542" s="424"/>
      <c r="FM542" s="424"/>
      <c r="FN542" s="424"/>
      <c r="FO542" s="424"/>
      <c r="FP542" s="424"/>
      <c r="FQ542" s="424"/>
      <c r="FR542" s="424"/>
      <c r="FS542" s="424"/>
      <c r="FT542" s="424"/>
      <c r="FU542" s="424"/>
      <c r="FV542" s="424"/>
      <c r="FW542" s="424"/>
      <c r="FX542" s="424"/>
      <c r="FY542" s="424"/>
      <c r="FZ542" s="424"/>
      <c r="GA542" s="424"/>
      <c r="GB542" s="424"/>
      <c r="GC542" s="424"/>
      <c r="GD542" s="424"/>
      <c r="GE542" s="424"/>
      <c r="GF542" s="424"/>
      <c r="GG542" s="424"/>
      <c r="GH542" s="424"/>
      <c r="GI542" s="424"/>
      <c r="GJ542" s="424"/>
      <c r="GK542" s="424"/>
      <c r="GL542" s="424"/>
      <c r="GM542" s="424"/>
      <c r="GN542" s="424"/>
      <c r="GO542" s="424"/>
      <c r="GP542" s="424"/>
      <c r="GQ542" s="424"/>
      <c r="GR542" s="424"/>
      <c r="GS542" s="424"/>
      <c r="GT542" s="424"/>
      <c r="GU542" s="424"/>
      <c r="GV542" s="424"/>
      <c r="GW542" s="424"/>
      <c r="GX542" s="424"/>
      <c r="GY542" s="424"/>
      <c r="GZ542" s="424"/>
      <c r="HA542" s="424"/>
      <c r="HB542" s="424"/>
      <c r="HC542" s="424"/>
      <c r="HD542" s="424"/>
      <c r="HE542" s="424"/>
      <c r="HF542" s="424"/>
      <c r="HG542" s="424"/>
      <c r="HH542" s="424"/>
      <c r="HI542" s="424"/>
      <c r="HJ542" s="424"/>
      <c r="HK542" s="424"/>
      <c r="HL542" s="424"/>
      <c r="HM542" s="424"/>
      <c r="HN542" s="424"/>
      <c r="HO542" s="424"/>
      <c r="HP542" s="424"/>
      <c r="HQ542" s="424"/>
      <c r="HR542" s="424"/>
      <c r="HS542" s="424"/>
      <c r="HT542" s="424"/>
      <c r="HU542" s="424"/>
      <c r="HV542" s="424"/>
      <c r="HW542" s="424"/>
      <c r="HX542" s="424"/>
      <c r="HY542" s="424"/>
      <c r="HZ542" s="424"/>
      <c r="IA542" s="424"/>
      <c r="IB542" s="424"/>
      <c r="IC542" s="424"/>
      <c r="ID542" s="424"/>
      <c r="IE542" s="424"/>
      <c r="IF542" s="424"/>
      <c r="IG542" s="424"/>
      <c r="IH542" s="424"/>
      <c r="II542" s="424"/>
      <c r="IJ542" s="424"/>
      <c r="IK542" s="424"/>
      <c r="IL542" s="424"/>
      <c r="IM542" s="424"/>
      <c r="IN542" s="424"/>
      <c r="IO542" s="424"/>
      <c r="IP542" s="424"/>
      <c r="IQ542" s="424"/>
      <c r="IR542" s="424"/>
      <c r="IS542" s="424"/>
      <c r="IT542" s="424"/>
      <c r="IU542" s="424"/>
      <c r="IV542" s="424"/>
      <c r="IW542" s="424"/>
      <c r="IX542" s="424"/>
      <c r="IY542" s="424"/>
      <c r="IZ542" s="424"/>
      <c r="JA542" s="424"/>
      <c r="JB542" s="424"/>
      <c r="JC542" s="424"/>
      <c r="JD542" s="424"/>
      <c r="JE542" s="424"/>
      <c r="JF542" s="424"/>
      <c r="JG542" s="424"/>
      <c r="JH542" s="424"/>
      <c r="JI542" s="424"/>
      <c r="JJ542" s="424"/>
      <c r="JK542" s="424"/>
      <c r="JL542" s="424"/>
      <c r="JM542" s="424"/>
      <c r="JN542" s="424"/>
      <c r="JO542" s="424"/>
      <c r="JP542" s="424"/>
      <c r="JQ542" s="424"/>
      <c r="JR542" s="424"/>
      <c r="JS542" s="424"/>
      <c r="JT542" s="424"/>
      <c r="JU542" s="424"/>
      <c r="JV542" s="424"/>
      <c r="JW542" s="424"/>
      <c r="JX542" s="424"/>
      <c r="JY542" s="424"/>
      <c r="JZ542" s="424"/>
      <c r="KA542" s="424"/>
      <c r="KB542" s="424"/>
      <c r="KC542" s="424"/>
      <c r="KD542" s="424"/>
      <c r="KE542" s="424"/>
      <c r="KF542" s="424"/>
      <c r="KG542" s="424"/>
      <c r="KH542" s="424"/>
      <c r="KI542" s="424"/>
      <c r="KJ542" s="424"/>
      <c r="KK542" s="424"/>
      <c r="KL542" s="424"/>
      <c r="KM542" s="424"/>
      <c r="KN542" s="424"/>
      <c r="KO542" s="424"/>
      <c r="KP542" s="424"/>
      <c r="KQ542" s="424"/>
      <c r="KR542" s="424"/>
      <c r="KS542" s="424"/>
      <c r="KT542" s="424"/>
      <c r="KU542" s="424"/>
    </row>
    <row r="543" spans="1:16384" ht="15.75" thickBot="1" x14ac:dyDescent="0.3"/>
    <row r="544" spans="1:16384" ht="15.75" thickBot="1" x14ac:dyDescent="0.3">
      <c r="L544" s="727" t="s">
        <v>179</v>
      </c>
      <c r="M544" s="728"/>
      <c r="N544" s="728"/>
      <c r="O544" s="503" t="s">
        <v>180</v>
      </c>
      <c r="P544" s="503" t="s">
        <v>181</v>
      </c>
      <c r="Q544" s="503" t="s">
        <v>212</v>
      </c>
      <c r="R544" s="503" t="s">
        <v>219</v>
      </c>
    </row>
    <row r="545" spans="1:19" x14ac:dyDescent="0.25">
      <c r="L545" s="375" t="s">
        <v>339</v>
      </c>
      <c r="M545" s="370">
        <v>7</v>
      </c>
      <c r="N545" s="492" t="str">
        <f>+IF(AND(M545&lt;7,M545&gt;0),"INACEPTABLE",IF(M545=0,"No Valor","ACEPTABLE"))</f>
        <v>ACEPTABLE</v>
      </c>
      <c r="O545" s="729">
        <f>(COUNTIF(N545:N549,"INACEPTABLE"))</f>
        <v>0</v>
      </c>
      <c r="P545" s="729" t="str">
        <f>+IF(O545=1,"PENALIZACIÓN 1",IF(O545&gt;1,"PENALIZACIÓN 1 + 2","ACEPTABLE"))</f>
        <v>ACEPTABLE</v>
      </c>
      <c r="Q545" s="724">
        <f>+IF(AND(M545&gt;0,M546&gt;0,M547&gt;0,M548&gt;0,M549&gt;0),5,IF(AND(M545&gt;0,M546&gt;0,M547&gt;0,M548&gt;0,M549=0),4,IF(AND(M545&gt;0,M546&gt;0,M547&gt;0,M548=0,M549=0),3,IF(AND(M545&gt;0,M546&gt;0,M547=0,M548=0,M549=0),2,IF(AND(M545&gt;0,M546=0,M547=0,M548=0,M549=0),1,0)))))</f>
        <v>4</v>
      </c>
      <c r="R545" s="732">
        <f>IF(AND(O545=0,Q545&gt;0),(SUM(M545:M549)/Q545),0)</f>
        <v>7.6428571428571423</v>
      </c>
    </row>
    <row r="546" spans="1:19" x14ac:dyDescent="0.25">
      <c r="L546" s="376" t="s">
        <v>340</v>
      </c>
      <c r="M546" s="371">
        <v>8</v>
      </c>
      <c r="N546" s="492" t="str">
        <f>+IF(AND(M546&lt;7,M546&gt;0),"INACEPTABLE",IF(M546=0,"No Valor","ACEPTABLE"))</f>
        <v>ACEPTABLE</v>
      </c>
      <c r="O546" s="730"/>
      <c r="P546" s="730"/>
      <c r="Q546" s="725"/>
      <c r="R546" s="733"/>
    </row>
    <row r="547" spans="1:19" x14ac:dyDescent="0.25">
      <c r="L547" s="377" t="s">
        <v>341</v>
      </c>
      <c r="M547" s="371">
        <f>$Q$443</f>
        <v>8.5714285714285712</v>
      </c>
      <c r="N547" s="492" t="str">
        <f>+IF(AND(M547&lt;7,M547&gt;0),"INACEPTABLE",IF(M547=0,"No Valor","ACEPTABLE"))</f>
        <v>ACEPTABLE</v>
      </c>
      <c r="O547" s="730"/>
      <c r="P547" s="730"/>
      <c r="Q547" s="725"/>
      <c r="R547" s="733"/>
    </row>
    <row r="548" spans="1:19" x14ac:dyDescent="0.25">
      <c r="L548" s="376" t="s">
        <v>440</v>
      </c>
      <c r="M548" s="371">
        <v>7</v>
      </c>
      <c r="N548" s="492" t="str">
        <f>+IF(AND(M548&lt;7,M548&gt;0),"INACEPTABLE",IF(M548=0,"No Valor","ACEPTABLE"))</f>
        <v>ACEPTABLE</v>
      </c>
      <c r="O548" s="730"/>
      <c r="P548" s="730"/>
      <c r="Q548" s="725"/>
      <c r="R548" s="733"/>
    </row>
    <row r="549" spans="1:19" ht="15.75" thickBot="1" x14ac:dyDescent="0.3">
      <c r="L549" s="378" t="s">
        <v>441</v>
      </c>
      <c r="M549" s="372"/>
      <c r="N549" s="705" t="str">
        <f>+IF(AND(M549&lt;7,M549&gt;0),"INACEPTABLE",IF(M549=0,"No Valor","ACEPTABLE"))</f>
        <v>No Valor</v>
      </c>
      <c r="O549" s="731"/>
      <c r="P549" s="731"/>
      <c r="Q549" s="726"/>
      <c r="R549" s="734"/>
    </row>
    <row r="550" spans="1:19" x14ac:dyDescent="0.25">
      <c r="M550" s="379" t="s">
        <v>426</v>
      </c>
    </row>
    <row r="551" spans="1:19" ht="15.75" thickBot="1" x14ac:dyDescent="0.3"/>
    <row r="552" spans="1:19" ht="15.75" thickBot="1" x14ac:dyDescent="0.3">
      <c r="C552" s="427"/>
      <c r="D552" s="387"/>
      <c r="E552" s="387"/>
      <c r="F552" s="387"/>
      <c r="G552" s="387"/>
      <c r="H552" s="388"/>
      <c r="I552" s="387"/>
      <c r="J552" s="450"/>
      <c r="K552" s="562"/>
      <c r="L552" s="562"/>
      <c r="M552" s="562"/>
      <c r="N552" s="599" t="s">
        <v>261</v>
      </c>
      <c r="O552" s="600" t="s">
        <v>262</v>
      </c>
      <c r="P552" s="600" t="s">
        <v>265</v>
      </c>
      <c r="Q552" s="601" t="s">
        <v>263</v>
      </c>
      <c r="R552" s="601" t="s">
        <v>214</v>
      </c>
    </row>
    <row r="553" spans="1:19" x14ac:dyDescent="0.25">
      <c r="A553" s="853" t="s">
        <v>260</v>
      </c>
      <c r="B553" s="854"/>
      <c r="C553" s="854"/>
      <c r="D553" s="854"/>
      <c r="E553" s="854"/>
      <c r="F553" s="855"/>
      <c r="G553" s="584"/>
      <c r="H553" s="848" t="s">
        <v>231</v>
      </c>
      <c r="I553" s="849"/>
      <c r="J553" s="849"/>
      <c r="K553" s="849"/>
      <c r="L553" s="585"/>
      <c r="M553" s="593"/>
      <c r="N553" s="596">
        <f>$Q$410</f>
        <v>10</v>
      </c>
      <c r="O553" s="596">
        <f>L156</f>
        <v>8.0066666666666659</v>
      </c>
      <c r="P553" s="581">
        <f>+N553*0.6+O553*0.4</f>
        <v>9.2026666666666657</v>
      </c>
      <c r="Q553" s="850">
        <f>+IF(M153="SI",P560,0)</f>
        <v>8.0215531135531144</v>
      </c>
      <c r="R553" s="838" t="str">
        <f>+IF(Q553&lt;=8,"PENALIZACIÓN","ACEPTABLE")</f>
        <v>ACEPTABLE</v>
      </c>
    </row>
    <row r="554" spans="1:19" x14ac:dyDescent="0.25">
      <c r="A554" s="856"/>
      <c r="B554" s="857"/>
      <c r="C554" s="857"/>
      <c r="D554" s="857"/>
      <c r="E554" s="857"/>
      <c r="F554" s="858"/>
      <c r="G554" s="586"/>
      <c r="H554" s="719" t="s">
        <v>230</v>
      </c>
      <c r="I554" s="720"/>
      <c r="J554" s="720"/>
      <c r="K554" s="720"/>
      <c r="L554" s="461"/>
      <c r="M554" s="594"/>
      <c r="N554" s="597">
        <f>$R$468</f>
        <v>9.4047619047619051</v>
      </c>
      <c r="O554" s="597">
        <f>L157</f>
        <v>6.8</v>
      </c>
      <c r="P554" s="581">
        <f t="shared" ref="P554:P559" si="49">+N554*0.6+O554*0.4</f>
        <v>8.362857142857143</v>
      </c>
      <c r="Q554" s="851"/>
      <c r="R554" s="839"/>
    </row>
    <row r="555" spans="1:19" x14ac:dyDescent="0.25">
      <c r="A555" s="856"/>
      <c r="B555" s="857"/>
      <c r="C555" s="857"/>
      <c r="D555" s="857"/>
      <c r="E555" s="857"/>
      <c r="F555" s="858"/>
      <c r="G555" s="587"/>
      <c r="H555" s="434" t="s">
        <v>419</v>
      </c>
      <c r="I555" s="437"/>
      <c r="J555" s="438"/>
      <c r="K555" s="438"/>
      <c r="L555" s="460"/>
      <c r="M555" s="566"/>
      <c r="N555" s="597">
        <f>$R$482</f>
        <v>7.6428571428571423</v>
      </c>
      <c r="O555" s="597">
        <f>L158</f>
        <v>6.6666666666666661</v>
      </c>
      <c r="P555" s="581">
        <f t="shared" si="49"/>
        <v>7.2523809523809515</v>
      </c>
      <c r="Q555" s="851"/>
      <c r="R555" s="839"/>
    </row>
    <row r="556" spans="1:19" x14ac:dyDescent="0.25">
      <c r="A556" s="856"/>
      <c r="B556" s="857"/>
      <c r="C556" s="857"/>
      <c r="D556" s="857"/>
      <c r="E556" s="857"/>
      <c r="F556" s="858"/>
      <c r="G556" s="586"/>
      <c r="H556" s="719" t="s">
        <v>442</v>
      </c>
      <c r="I556" s="720"/>
      <c r="J556" s="720"/>
      <c r="K556" s="720"/>
      <c r="L556" s="461"/>
      <c r="M556" s="594"/>
      <c r="N556" s="596">
        <f>$R$497</f>
        <v>7.6428571428571423</v>
      </c>
      <c r="O556" s="596">
        <f>L159</f>
        <v>6.1538461538461542</v>
      </c>
      <c r="P556" s="581">
        <f t="shared" si="49"/>
        <v>7.0472527472527471</v>
      </c>
      <c r="Q556" s="851"/>
      <c r="R556" s="839"/>
    </row>
    <row r="557" spans="1:19" x14ac:dyDescent="0.25">
      <c r="A557" s="856"/>
      <c r="B557" s="857"/>
      <c r="C557" s="857"/>
      <c r="D557" s="857"/>
      <c r="E557" s="857"/>
      <c r="F557" s="858"/>
      <c r="G557" s="587"/>
      <c r="H557" s="434" t="s">
        <v>235</v>
      </c>
      <c r="I557" s="437"/>
      <c r="J557" s="438"/>
      <c r="K557" s="438"/>
      <c r="L557" s="460"/>
      <c r="M557" s="566"/>
      <c r="N557" s="597">
        <f>$R$511</f>
        <v>7.6428571428571423</v>
      </c>
      <c r="O557" s="597">
        <f>L160</f>
        <v>7.5</v>
      </c>
      <c r="P557" s="581">
        <f t="shared" si="49"/>
        <v>7.5857142857142854</v>
      </c>
      <c r="Q557" s="851"/>
      <c r="R557" s="839"/>
    </row>
    <row r="558" spans="1:19" x14ac:dyDescent="0.25">
      <c r="A558" s="856"/>
      <c r="B558" s="857"/>
      <c r="C558" s="857"/>
      <c r="D558" s="857"/>
      <c r="E558" s="857"/>
      <c r="F558" s="858"/>
      <c r="G558" s="586"/>
      <c r="H558" s="719" t="s">
        <v>236</v>
      </c>
      <c r="I558" s="720"/>
      <c r="J558" s="720"/>
      <c r="K558" s="720"/>
      <c r="L558" s="461"/>
      <c r="M558" s="594"/>
      <c r="N558" s="597">
        <f>$R$531</f>
        <v>7.6428571428571423</v>
      </c>
      <c r="O558" s="597">
        <f>$R$531</f>
        <v>7.6428571428571423</v>
      </c>
      <c r="P558" s="581">
        <f t="shared" si="49"/>
        <v>7.6428571428571423</v>
      </c>
      <c r="Q558" s="851"/>
      <c r="R558" s="839"/>
    </row>
    <row r="559" spans="1:19" ht="15.75" thickBot="1" x14ac:dyDescent="0.3">
      <c r="A559" s="859"/>
      <c r="B559" s="860"/>
      <c r="C559" s="860"/>
      <c r="D559" s="860"/>
      <c r="E559" s="860"/>
      <c r="F559" s="861"/>
      <c r="G559" s="588"/>
      <c r="H559" s="589" t="s">
        <v>238</v>
      </c>
      <c r="I559" s="590"/>
      <c r="J559" s="591"/>
      <c r="K559" s="591"/>
      <c r="L559" s="592"/>
      <c r="M559" s="595"/>
      <c r="N559" s="598">
        <f>$Q$542</f>
        <v>10</v>
      </c>
      <c r="O559" s="598">
        <f>$R$545</f>
        <v>7.6428571428571423</v>
      </c>
      <c r="P559" s="581">
        <f t="shared" si="49"/>
        <v>9.0571428571428569</v>
      </c>
      <c r="Q559" s="852"/>
      <c r="R559" s="840"/>
    </row>
    <row r="560" spans="1:19" ht="15.75" thickBot="1" x14ac:dyDescent="0.3">
      <c r="C560" s="427"/>
      <c r="D560" s="387"/>
      <c r="E560" s="387"/>
      <c r="F560" s="387"/>
      <c r="G560" s="387"/>
      <c r="H560" s="562"/>
      <c r="I560" s="567"/>
      <c r="J560" s="451"/>
      <c r="K560" s="451"/>
      <c r="L560" s="567"/>
      <c r="M560" s="577"/>
      <c r="N560" s="451"/>
      <c r="O560" s="538" t="s">
        <v>264</v>
      </c>
      <c r="P560" s="578">
        <f>SUM(P553:P559)/7</f>
        <v>8.0215531135531144</v>
      </c>
      <c r="Q560" s="399"/>
      <c r="R560" s="528"/>
      <c r="S560" s="399"/>
    </row>
  </sheetData>
  <mergeCells count="375">
    <mergeCell ref="A1:T1"/>
    <mergeCell ref="A3:T3"/>
    <mergeCell ref="Q11:R11"/>
    <mergeCell ref="S11:X11"/>
    <mergeCell ref="Y12:Y25"/>
    <mergeCell ref="Z12:Z25"/>
    <mergeCell ref="AA12:AA25"/>
    <mergeCell ref="AB12:AB25"/>
    <mergeCell ref="F13:I13"/>
    <mergeCell ref="F15:I15"/>
    <mergeCell ref="F17:I17"/>
    <mergeCell ref="F19:I19"/>
    <mergeCell ref="Q20:R20"/>
    <mergeCell ref="F21:I21"/>
    <mergeCell ref="F24:I24"/>
    <mergeCell ref="Y45:Y49"/>
    <mergeCell ref="F46:I46"/>
    <mergeCell ref="F48:I48"/>
    <mergeCell ref="K27:P27"/>
    <mergeCell ref="Q28:Q42"/>
    <mergeCell ref="R28:R42"/>
    <mergeCell ref="S28:S42"/>
    <mergeCell ref="T28:T42"/>
    <mergeCell ref="Q44:R44"/>
    <mergeCell ref="S44:U44"/>
    <mergeCell ref="F50:I50"/>
    <mergeCell ref="K53:M53"/>
    <mergeCell ref="N54:N58"/>
    <mergeCell ref="O54:O58"/>
    <mergeCell ref="P54:P58"/>
    <mergeCell ref="Q54:Q58"/>
    <mergeCell ref="V45:V49"/>
    <mergeCell ref="W45:W49"/>
    <mergeCell ref="X45:X49"/>
    <mergeCell ref="A74:R74"/>
    <mergeCell ref="F79:I79"/>
    <mergeCell ref="F81:I81"/>
    <mergeCell ref="F83:I83"/>
    <mergeCell ref="F85:I85"/>
    <mergeCell ref="F87:I87"/>
    <mergeCell ref="Q60:R60"/>
    <mergeCell ref="S61:S64"/>
    <mergeCell ref="F62:I62"/>
    <mergeCell ref="Q63:R63"/>
    <mergeCell ref="Q67:R67"/>
    <mergeCell ref="S68:S72"/>
    <mergeCell ref="F69:I69"/>
    <mergeCell ref="F71:I71"/>
    <mergeCell ref="Q71:R71"/>
    <mergeCell ref="F99:I99"/>
    <mergeCell ref="F100:I100"/>
    <mergeCell ref="F101:I101"/>
    <mergeCell ref="L101:R102"/>
    <mergeCell ref="F102:I102"/>
    <mergeCell ref="E103:I103"/>
    <mergeCell ref="L89:R90"/>
    <mergeCell ref="F90:I90"/>
    <mergeCell ref="E91:I91"/>
    <mergeCell ref="F97:I97"/>
    <mergeCell ref="F98:I98"/>
    <mergeCell ref="B125:K127"/>
    <mergeCell ref="M125:N125"/>
    <mergeCell ref="M126:N126"/>
    <mergeCell ref="Q129:R129"/>
    <mergeCell ref="S130:S133"/>
    <mergeCell ref="F131:I131"/>
    <mergeCell ref="Q132:R132"/>
    <mergeCell ref="L105:R106"/>
    <mergeCell ref="F107:I107"/>
    <mergeCell ref="F108:I108"/>
    <mergeCell ref="E109:I109"/>
    <mergeCell ref="A112:R112"/>
    <mergeCell ref="F119:I119"/>
    <mergeCell ref="F144:J144"/>
    <mergeCell ref="Q144:R144"/>
    <mergeCell ref="A147:D147"/>
    <mergeCell ref="Q147:R147"/>
    <mergeCell ref="F148:J148"/>
    <mergeCell ref="S148:S151"/>
    <mergeCell ref="F150:J150"/>
    <mergeCell ref="Q150:R150"/>
    <mergeCell ref="Q135:R135"/>
    <mergeCell ref="F136:J136"/>
    <mergeCell ref="S136:S145"/>
    <mergeCell ref="F137:J137"/>
    <mergeCell ref="F138:J138"/>
    <mergeCell ref="F139:J139"/>
    <mergeCell ref="F140:J140"/>
    <mergeCell ref="F141:J141"/>
    <mergeCell ref="F142:J142"/>
    <mergeCell ref="F143:J143"/>
    <mergeCell ref="F149:I149"/>
    <mergeCell ref="F161:K161"/>
    <mergeCell ref="F162:K162"/>
    <mergeCell ref="A167:T167"/>
    <mergeCell ref="A169:T169"/>
    <mergeCell ref="A173:R173"/>
    <mergeCell ref="A175:R175"/>
    <mergeCell ref="D153:K153"/>
    <mergeCell ref="A156:D162"/>
    <mergeCell ref="F156:K156"/>
    <mergeCell ref="O156:O162"/>
    <mergeCell ref="P156:P162"/>
    <mergeCell ref="Q156:Q162"/>
    <mergeCell ref="F157:K157"/>
    <mergeCell ref="F158:K158"/>
    <mergeCell ref="F159:K159"/>
    <mergeCell ref="F160:K160"/>
    <mergeCell ref="A194:H194"/>
    <mergeCell ref="A196:B196"/>
    <mergeCell ref="C196:D196"/>
    <mergeCell ref="E196:E199"/>
    <mergeCell ref="F197:F199"/>
    <mergeCell ref="G197:G199"/>
    <mergeCell ref="A188:F188"/>
    <mergeCell ref="G188:G189"/>
    <mergeCell ref="A189:B189"/>
    <mergeCell ref="A190:B190"/>
    <mergeCell ref="G190:G192"/>
    <mergeCell ref="A191:B191"/>
    <mergeCell ref="A192:B192"/>
    <mergeCell ref="A219:R219"/>
    <mergeCell ref="A221:F221"/>
    <mergeCell ref="D224:D228"/>
    <mergeCell ref="E224:E228"/>
    <mergeCell ref="A230:R230"/>
    <mergeCell ref="A234:C234"/>
    <mergeCell ref="E234:F234"/>
    <mergeCell ref="A202:R202"/>
    <mergeCell ref="A210:E210"/>
    <mergeCell ref="F210:F212"/>
    <mergeCell ref="A211:B212"/>
    <mergeCell ref="C211:E211"/>
    <mergeCell ref="A213:A214"/>
    <mergeCell ref="F213:F215"/>
    <mergeCell ref="A215:B215"/>
    <mergeCell ref="A241:B242"/>
    <mergeCell ref="E241:F241"/>
    <mergeCell ref="G241:G242"/>
    <mergeCell ref="E242:F242"/>
    <mergeCell ref="A243:B244"/>
    <mergeCell ref="E243:F243"/>
    <mergeCell ref="G243:G244"/>
    <mergeCell ref="E244:F244"/>
    <mergeCell ref="A235:B237"/>
    <mergeCell ref="E235:F235"/>
    <mergeCell ref="G235:G237"/>
    <mergeCell ref="E236:F236"/>
    <mergeCell ref="E237:F237"/>
    <mergeCell ref="A238:B240"/>
    <mergeCell ref="E238:F238"/>
    <mergeCell ref="G238:G240"/>
    <mergeCell ref="E239:F239"/>
    <mergeCell ref="E240:F240"/>
    <mergeCell ref="A249:F249"/>
    <mergeCell ref="A263:E263"/>
    <mergeCell ref="A266:R266"/>
    <mergeCell ref="A270:B270"/>
    <mergeCell ref="C270:D270"/>
    <mergeCell ref="E270:F270"/>
    <mergeCell ref="E245:F245"/>
    <mergeCell ref="A246:C246"/>
    <mergeCell ref="E246:F246"/>
    <mergeCell ref="A247:C247"/>
    <mergeCell ref="E247:F247"/>
    <mergeCell ref="A248:C248"/>
    <mergeCell ref="E248:F248"/>
    <mergeCell ref="A273:B273"/>
    <mergeCell ref="C273:D273"/>
    <mergeCell ref="E273:F273"/>
    <mergeCell ref="A274:B274"/>
    <mergeCell ref="C274:D274"/>
    <mergeCell ref="E274:F274"/>
    <mergeCell ref="A271:B271"/>
    <mergeCell ref="C271:D271"/>
    <mergeCell ref="E271:F271"/>
    <mergeCell ref="A272:B272"/>
    <mergeCell ref="C272:D272"/>
    <mergeCell ref="E272:F272"/>
    <mergeCell ref="A284:D284"/>
    <mergeCell ref="A285:D285"/>
    <mergeCell ref="A291:D291"/>
    <mergeCell ref="A295:D295"/>
    <mergeCell ref="A297:D297"/>
    <mergeCell ref="A298:D298"/>
    <mergeCell ref="A275:B275"/>
    <mergeCell ref="C275:D275"/>
    <mergeCell ref="E275:F275"/>
    <mergeCell ref="A278:B278"/>
    <mergeCell ref="A282:D282"/>
    <mergeCell ref="A283:D283"/>
    <mergeCell ref="A309:D309"/>
    <mergeCell ref="A310:D310"/>
    <mergeCell ref="D311:E311"/>
    <mergeCell ref="A316:D316"/>
    <mergeCell ref="A318:D318"/>
    <mergeCell ref="A319:D319"/>
    <mergeCell ref="A299:D299"/>
    <mergeCell ref="A300:D300"/>
    <mergeCell ref="D301:E301"/>
    <mergeCell ref="A305:D305"/>
    <mergeCell ref="A307:D307"/>
    <mergeCell ref="A308:D308"/>
    <mergeCell ref="A330:D330"/>
    <mergeCell ref="A331:D331"/>
    <mergeCell ref="D332:E332"/>
    <mergeCell ref="A337:D337"/>
    <mergeCell ref="A339:D339"/>
    <mergeCell ref="A340:D340"/>
    <mergeCell ref="A320:D320"/>
    <mergeCell ref="A321:D321"/>
    <mergeCell ref="D322:E322"/>
    <mergeCell ref="A326:D326"/>
    <mergeCell ref="A328:D328"/>
    <mergeCell ref="A329:D329"/>
    <mergeCell ref="A351:D351"/>
    <mergeCell ref="A352:D352"/>
    <mergeCell ref="D353:E353"/>
    <mergeCell ref="A358:D358"/>
    <mergeCell ref="A360:D360"/>
    <mergeCell ref="A361:D361"/>
    <mergeCell ref="A341:D341"/>
    <mergeCell ref="A342:D342"/>
    <mergeCell ref="D343:E343"/>
    <mergeCell ref="A347:D347"/>
    <mergeCell ref="A349:D349"/>
    <mergeCell ref="A350:D350"/>
    <mergeCell ref="A372:D372"/>
    <mergeCell ref="A373:D373"/>
    <mergeCell ref="D374:E374"/>
    <mergeCell ref="A379:D379"/>
    <mergeCell ref="A381:D381"/>
    <mergeCell ref="A382:D382"/>
    <mergeCell ref="A362:D362"/>
    <mergeCell ref="A363:D363"/>
    <mergeCell ref="D364:E364"/>
    <mergeCell ref="A368:D368"/>
    <mergeCell ref="A370:D370"/>
    <mergeCell ref="A371:D371"/>
    <mergeCell ref="A393:D393"/>
    <mergeCell ref="A394:D394"/>
    <mergeCell ref="D395:E395"/>
    <mergeCell ref="A400:D400"/>
    <mergeCell ref="Q403:R403"/>
    <mergeCell ref="F405:I405"/>
    <mergeCell ref="A383:D383"/>
    <mergeCell ref="A384:D384"/>
    <mergeCell ref="D385:E385"/>
    <mergeCell ref="A389:D389"/>
    <mergeCell ref="A391:D391"/>
    <mergeCell ref="A392:D392"/>
    <mergeCell ref="X417:X421"/>
    <mergeCell ref="Y417:Y421"/>
    <mergeCell ref="F418:I418"/>
    <mergeCell ref="F420:I420"/>
    <mergeCell ref="F407:I407"/>
    <mergeCell ref="F409:I409"/>
    <mergeCell ref="Q409:R409"/>
    <mergeCell ref="F411:I411"/>
    <mergeCell ref="F412:I412"/>
    <mergeCell ref="Q416:R416"/>
    <mergeCell ref="F422:I422"/>
    <mergeCell ref="Q422:R422"/>
    <mergeCell ref="Q426:R426"/>
    <mergeCell ref="S426:U426"/>
    <mergeCell ref="V427:V431"/>
    <mergeCell ref="W427:W431"/>
    <mergeCell ref="S416:U416"/>
    <mergeCell ref="V417:V421"/>
    <mergeCell ref="W417:W421"/>
    <mergeCell ref="Q436:R436"/>
    <mergeCell ref="S436:U436"/>
    <mergeCell ref="V437:V441"/>
    <mergeCell ref="W437:W441"/>
    <mergeCell ref="X437:X441"/>
    <mergeCell ref="Y437:Y441"/>
    <mergeCell ref="X427:X431"/>
    <mergeCell ref="Y427:Y431"/>
    <mergeCell ref="F428:I428"/>
    <mergeCell ref="F430:I430"/>
    <mergeCell ref="F432:I432"/>
    <mergeCell ref="Q432:R432"/>
    <mergeCell ref="Y447:Y451"/>
    <mergeCell ref="F448:I448"/>
    <mergeCell ref="F450:I450"/>
    <mergeCell ref="F438:I438"/>
    <mergeCell ref="F440:I440"/>
    <mergeCell ref="F442:I442"/>
    <mergeCell ref="Q442:R442"/>
    <mergeCell ref="Q446:R446"/>
    <mergeCell ref="S446:U446"/>
    <mergeCell ref="F452:I452"/>
    <mergeCell ref="Q452:R452"/>
    <mergeCell ref="Q456:R456"/>
    <mergeCell ref="S456:U456"/>
    <mergeCell ref="V457:V461"/>
    <mergeCell ref="W457:W461"/>
    <mergeCell ref="V447:V451"/>
    <mergeCell ref="W447:W451"/>
    <mergeCell ref="X447:X451"/>
    <mergeCell ref="L467:N467"/>
    <mergeCell ref="O468:O472"/>
    <mergeCell ref="P468:P472"/>
    <mergeCell ref="Q468:Q472"/>
    <mergeCell ref="R468:R472"/>
    <mergeCell ref="Q475:R475"/>
    <mergeCell ref="X457:X461"/>
    <mergeCell ref="Y457:Y461"/>
    <mergeCell ref="F458:I458"/>
    <mergeCell ref="F460:I460"/>
    <mergeCell ref="F462:I462"/>
    <mergeCell ref="Q462:R462"/>
    <mergeCell ref="S505:S508"/>
    <mergeCell ref="Q489:R489"/>
    <mergeCell ref="S490:S494"/>
    <mergeCell ref="F491:I491"/>
    <mergeCell ref="F493:I493"/>
    <mergeCell ref="Q493:R493"/>
    <mergeCell ref="L496:N496"/>
    <mergeCell ref="S476:S479"/>
    <mergeCell ref="F477:I477"/>
    <mergeCell ref="Q478:R478"/>
    <mergeCell ref="L481:N481"/>
    <mergeCell ref="O482:O486"/>
    <mergeCell ref="P482:P486"/>
    <mergeCell ref="Q482:Q486"/>
    <mergeCell ref="R482:R486"/>
    <mergeCell ref="F506:I506"/>
    <mergeCell ref="Q507:R507"/>
    <mergeCell ref="L510:N510"/>
    <mergeCell ref="O511:O515"/>
    <mergeCell ref="P511:P515"/>
    <mergeCell ref="Q511:Q515"/>
    <mergeCell ref="R511:R515"/>
    <mergeCell ref="O497:O501"/>
    <mergeCell ref="P497:P501"/>
    <mergeCell ref="Q497:Q501"/>
    <mergeCell ref="R497:R501"/>
    <mergeCell ref="Q504:R504"/>
    <mergeCell ref="Q518:R518"/>
    <mergeCell ref="F519:J519"/>
    <mergeCell ref="S519:S528"/>
    <mergeCell ref="F520:J520"/>
    <mergeCell ref="F521:J521"/>
    <mergeCell ref="F522:J522"/>
    <mergeCell ref="F523:J523"/>
    <mergeCell ref="F524:J524"/>
    <mergeCell ref="F525:J525"/>
    <mergeCell ref="F526:J526"/>
    <mergeCell ref="A538:D538"/>
    <mergeCell ref="Q538:R538"/>
    <mergeCell ref="F539:J539"/>
    <mergeCell ref="S539:S542"/>
    <mergeCell ref="F541:J541"/>
    <mergeCell ref="Q541:R541"/>
    <mergeCell ref="F527:J527"/>
    <mergeCell ref="Q527:R527"/>
    <mergeCell ref="L530:N530"/>
    <mergeCell ref="O531:O535"/>
    <mergeCell ref="P531:P535"/>
    <mergeCell ref="Q531:Q535"/>
    <mergeCell ref="R531:R535"/>
    <mergeCell ref="F540:J540"/>
    <mergeCell ref="H556:K556"/>
    <mergeCell ref="H558:K558"/>
    <mergeCell ref="L544:N544"/>
    <mergeCell ref="O545:O549"/>
    <mergeCell ref="P545:P549"/>
    <mergeCell ref="Q545:Q549"/>
    <mergeCell ref="R545:R549"/>
    <mergeCell ref="A553:F559"/>
    <mergeCell ref="H553:K553"/>
    <mergeCell ref="Q553:Q559"/>
    <mergeCell ref="R553:R559"/>
    <mergeCell ref="H554:K554"/>
  </mergeCells>
  <conditionalFormatting sqref="U12:U25 X12:X25">
    <cfRule type="cellIs" dxfId="629" priority="312" operator="equal">
      <formula>"INACEPTABLE"</formula>
    </cfRule>
    <cfRule type="cellIs" dxfId="628" priority="317" operator="equal">
      <formula>"PENALIZACIÓN"</formula>
    </cfRule>
    <cfRule type="cellIs" dxfId="627" priority="318" operator="equal">
      <formula>"ACEPTABLE"</formula>
    </cfRule>
  </conditionalFormatting>
  <conditionalFormatting sqref="Y12:AB12">
    <cfRule type="cellIs" dxfId="626" priority="315" operator="equal">
      <formula>"PENALIZACIÓN"</formula>
    </cfRule>
    <cfRule type="cellIs" dxfId="625" priority="316" operator="equal">
      <formula>"ACEPTABLE"</formula>
    </cfRule>
  </conditionalFormatting>
  <conditionalFormatting sqref="R21">
    <cfRule type="cellIs" dxfId="624" priority="313" operator="equal">
      <formula>"INACEPTABLE"</formula>
    </cfRule>
    <cfRule type="cellIs" dxfId="623" priority="314" operator="equal">
      <formula>"ACEPTABLE"</formula>
    </cfRule>
  </conditionalFormatting>
  <conditionalFormatting sqref="Y12:Y25">
    <cfRule type="cellIs" dxfId="622" priority="303" operator="equal">
      <formula>1</formula>
    </cfRule>
    <cfRule type="cellIs" dxfId="621" priority="307" operator="greaterThan">
      <formula>1</formula>
    </cfRule>
    <cfRule type="cellIs" dxfId="620" priority="308" operator="equal">
      <formula>0</formula>
    </cfRule>
  </conditionalFormatting>
  <conditionalFormatting sqref="Z12:AB12 Z13:AA25">
    <cfRule type="cellIs" dxfId="619" priority="304" operator="equal">
      <formula>"PENALIZACIÓN 1 + 2"</formula>
    </cfRule>
    <cfRule type="cellIs" dxfId="618" priority="305" operator="equal">
      <formula>"PENALIZACIÓN 1"</formula>
    </cfRule>
    <cfRule type="cellIs" dxfId="617" priority="306" operator="equal">
      <formula>"ACEPTABLE"</formula>
    </cfRule>
  </conditionalFormatting>
  <conditionalFormatting sqref="R50">
    <cfRule type="cellIs" dxfId="616" priority="301" operator="equal">
      <formula>"INACEPTABLE"</formula>
    </cfRule>
    <cfRule type="cellIs" dxfId="615" priority="302" operator="equal">
      <formula>"ACEPTABLE"</formula>
    </cfRule>
  </conditionalFormatting>
  <conditionalFormatting sqref="U45:U49">
    <cfRule type="cellIs" dxfId="614" priority="298" operator="equal">
      <formula>"INACEPTABLE"</formula>
    </cfRule>
    <cfRule type="cellIs" dxfId="613" priority="299" operator="equal">
      <formula>"PENALIZACIÓN"</formula>
    </cfRule>
    <cfRule type="cellIs" dxfId="612" priority="300" operator="equal">
      <formula>"ACEPTABLE"</formula>
    </cfRule>
  </conditionalFormatting>
  <conditionalFormatting sqref="V45:V49">
    <cfRule type="cellIs" dxfId="611" priority="295" operator="greaterThan">
      <formula>1</formula>
    </cfRule>
    <cfRule type="cellIs" dxfId="610" priority="296" operator="equal">
      <formula>1</formula>
    </cfRule>
    <cfRule type="cellIs" dxfId="609" priority="297" operator="equal">
      <formula>0</formula>
    </cfRule>
  </conditionalFormatting>
  <conditionalFormatting sqref="W45:W49">
    <cfRule type="cellIs" dxfId="608" priority="290" operator="equal">
      <formula>"ACEPTABLE"</formula>
    </cfRule>
    <cfRule type="cellIs" dxfId="607" priority="291" operator="equal">
      <formula>"PENALIZACIÓN 1 + 2"</formula>
    </cfRule>
    <cfRule type="cellIs" dxfId="606" priority="292" operator="equal">
      <formula>"PENALIZACIÓN 1"</formula>
    </cfRule>
    <cfRule type="cellIs" dxfId="605" priority="293" operator="equal">
      <formula>1</formula>
    </cfRule>
    <cfRule type="cellIs" dxfId="604" priority="294" operator="equal">
      <formula>1</formula>
    </cfRule>
  </conditionalFormatting>
  <conditionalFormatting sqref="R64">
    <cfRule type="cellIs" dxfId="603" priority="288" operator="equal">
      <formula>"INACEPTABLE"</formula>
    </cfRule>
    <cfRule type="cellIs" dxfId="602" priority="289" operator="equal">
      <formula>"ACEPTABLE"</formula>
    </cfRule>
  </conditionalFormatting>
  <conditionalFormatting sqref="S61:S64">
    <cfRule type="cellIs" dxfId="601" priority="286" operator="equal">
      <formula>"PENALIZACIÓN"</formula>
    </cfRule>
    <cfRule type="cellIs" dxfId="600" priority="287" operator="equal">
      <formula>"ACEPTABLE"</formula>
    </cfRule>
  </conditionalFormatting>
  <conditionalFormatting sqref="R72">
    <cfRule type="cellIs" dxfId="599" priority="284" operator="equal">
      <formula>"INACEPTABLE"</formula>
    </cfRule>
    <cfRule type="cellIs" dxfId="598" priority="285" operator="equal">
      <formula>"ACEPTABLE"</formula>
    </cfRule>
  </conditionalFormatting>
  <conditionalFormatting sqref="S68:S72">
    <cfRule type="cellIs" dxfId="597" priority="282" operator="equal">
      <formula>"PENALIZACIÓN"</formula>
    </cfRule>
    <cfRule type="cellIs" dxfId="596" priority="283" operator="equal">
      <formula>"ACEPTABLE"</formula>
    </cfRule>
  </conditionalFormatting>
  <conditionalFormatting sqref="Q98">
    <cfRule type="cellIs" dxfId="595" priority="280" operator="equal">
      <formula>"INACEPTABLE"</formula>
    </cfRule>
    <cfRule type="cellIs" dxfId="594" priority="281" operator="equal">
      <formula>"ACEPTABLE"</formula>
    </cfRule>
  </conditionalFormatting>
  <conditionalFormatting sqref="Q108">
    <cfRule type="cellIs" dxfId="593" priority="278" operator="equal">
      <formula>"INACEPTABLE"</formula>
    </cfRule>
    <cfRule type="cellIs" dxfId="592" priority="279" operator="equal">
      <formula>"ACEPTABLE"</formula>
    </cfRule>
  </conditionalFormatting>
  <conditionalFormatting sqref="R133:R134">
    <cfRule type="cellIs" dxfId="591" priority="276" operator="equal">
      <formula>"INACEPTABLE"</formula>
    </cfRule>
    <cfRule type="cellIs" dxfId="590" priority="277" operator="equal">
      <formula>"ACEPTABLE"</formula>
    </cfRule>
  </conditionalFormatting>
  <conditionalFormatting sqref="S130:S134">
    <cfRule type="cellIs" dxfId="589" priority="274" operator="equal">
      <formula>"PENALIZACIÓN"</formula>
    </cfRule>
    <cfRule type="cellIs" dxfId="588" priority="275" operator="equal">
      <formula>"ACEPTABLE"</formula>
    </cfRule>
  </conditionalFormatting>
  <conditionalFormatting sqref="R145">
    <cfRule type="cellIs" dxfId="587" priority="272" operator="equal">
      <formula>"INACEPTABLE"</formula>
    </cfRule>
    <cfRule type="cellIs" dxfId="586" priority="273" operator="equal">
      <formula>"ACEPTABLE"</formula>
    </cfRule>
  </conditionalFormatting>
  <conditionalFormatting sqref="S136">
    <cfRule type="cellIs" dxfId="585" priority="270" operator="equal">
      <formula>"PENALIZACIÓN"</formula>
    </cfRule>
    <cfRule type="cellIs" dxfId="584" priority="271" operator="equal">
      <formula>"ACEPTABLE"</formula>
    </cfRule>
  </conditionalFormatting>
  <conditionalFormatting sqref="R151:R152">
    <cfRule type="cellIs" dxfId="583" priority="268" operator="equal">
      <formula>"INACEPTABLE"</formula>
    </cfRule>
    <cfRule type="cellIs" dxfId="582" priority="269" operator="equal">
      <formula>"ACEPTABLE"</formula>
    </cfRule>
  </conditionalFormatting>
  <conditionalFormatting sqref="S148 S153:S166 S168">
    <cfRule type="cellIs" dxfId="581" priority="266" operator="equal">
      <formula>"PENALIZACIÓN"</formula>
    </cfRule>
    <cfRule type="cellIs" dxfId="580" priority="267" operator="equal">
      <formula>"ACEPTABLE"</formula>
    </cfRule>
  </conditionalFormatting>
  <conditionalFormatting sqref="P118">
    <cfRule type="cellIs" dxfId="579" priority="230" operator="equal">
      <formula>"PENALIZACIÓN"</formula>
    </cfRule>
    <cfRule type="cellIs" dxfId="578" priority="264" operator="equal">
      <formula>"INACEPTABLE"</formula>
    </cfRule>
    <cfRule type="cellIs" dxfId="577" priority="265" operator="equal">
      <formula>"ACEPTABLE"</formula>
    </cfRule>
  </conditionalFormatting>
  <conditionalFormatting sqref="P119">
    <cfRule type="cellIs" dxfId="576" priority="233" operator="equal">
      <formula>"PENALIZACIÓN"</formula>
    </cfRule>
    <cfRule type="cellIs" dxfId="575" priority="262" operator="equal">
      <formula>"INACEPTABLE"</formula>
    </cfRule>
    <cfRule type="cellIs" dxfId="574" priority="263" operator="equal">
      <formula>"ACEPTABLE"</formula>
    </cfRule>
  </conditionalFormatting>
  <conditionalFormatting sqref="P120">
    <cfRule type="cellIs" dxfId="573" priority="229" operator="equal">
      <formula>"PENALIZACIÓN"</formula>
    </cfRule>
    <cfRule type="cellIs" dxfId="572" priority="260" operator="equal">
      <formula>"INACEPTABLE"</formula>
    </cfRule>
    <cfRule type="cellIs" dxfId="571" priority="261" operator="equal">
      <formula>"ACEPTABLE"</formula>
    </cfRule>
  </conditionalFormatting>
  <conditionalFormatting sqref="P156:P162">
    <cfRule type="cellIs" dxfId="570" priority="257" operator="equal">
      <formula>8</formula>
    </cfRule>
    <cfRule type="cellIs" dxfId="569" priority="258" operator="greaterThan">
      <formula>8</formula>
    </cfRule>
    <cfRule type="cellIs" dxfId="568" priority="259" operator="lessThan">
      <formula>8</formula>
    </cfRule>
  </conditionalFormatting>
  <conditionalFormatting sqref="Q156:Q162">
    <cfRule type="cellIs" dxfId="567" priority="252" operator="equal">
      <formula>"ACEPTABLE"</formula>
    </cfRule>
    <cfRule type="cellIs" dxfId="566" priority="253" operator="equal">
      <formula>"PENALIZACIÓN"</formula>
    </cfRule>
    <cfRule type="cellIs" dxfId="565" priority="254" operator="equal">
      <formula>8</formula>
    </cfRule>
    <cfRule type="cellIs" dxfId="564" priority="255" operator="greaterThan">
      <formula>8</formula>
    </cfRule>
    <cfRule type="cellIs" dxfId="563" priority="256" operator="lessThan">
      <formula>8</formula>
    </cfRule>
  </conditionalFormatting>
  <conditionalFormatting sqref="R410">
    <cfRule type="cellIs" dxfId="562" priority="250" operator="equal">
      <formula>"INACEPTABLE"</formula>
    </cfRule>
    <cfRule type="cellIs" dxfId="561" priority="251" operator="equal">
      <formula>"ACEPTABLE"</formula>
    </cfRule>
  </conditionalFormatting>
  <conditionalFormatting sqref="R553:R559">
    <cfRule type="cellIs" dxfId="560" priority="245" operator="equal">
      <formula>"ACEPTABLE"</formula>
    </cfRule>
    <cfRule type="cellIs" dxfId="559" priority="246" operator="equal">
      <formula>"PENALIZACIÓN"</formula>
    </cfRule>
    <cfRule type="cellIs" dxfId="558" priority="247" operator="equal">
      <formula>8</formula>
    </cfRule>
    <cfRule type="cellIs" dxfId="557" priority="248" operator="greaterThan">
      <formula>8</formula>
    </cfRule>
    <cfRule type="cellIs" dxfId="556" priority="249" operator="lessThan">
      <formula>8</formula>
    </cfRule>
  </conditionalFormatting>
  <conditionalFormatting sqref="Q553:Q559">
    <cfRule type="cellIs" dxfId="555" priority="244" operator="lessThan">
      <formula>8</formula>
    </cfRule>
  </conditionalFormatting>
  <conditionalFormatting sqref="Q87">
    <cfRule type="cellIs" dxfId="554" priority="242" operator="equal">
      <formula>"INACEPTABLE"</formula>
    </cfRule>
    <cfRule type="cellIs" dxfId="553" priority="243" operator="equal">
      <formula>"ACEPTABLE"</formula>
    </cfRule>
  </conditionalFormatting>
  <conditionalFormatting sqref="Q83">
    <cfRule type="cellIs" dxfId="552" priority="240" operator="equal">
      <formula>"INACEPTABLE"</formula>
    </cfRule>
    <cfRule type="cellIs" dxfId="551" priority="241" operator="equal">
      <formula>"ACEPTABLE"</formula>
    </cfRule>
  </conditionalFormatting>
  <conditionalFormatting sqref="Q79">
    <cfRule type="cellIs" dxfId="550" priority="238" operator="equal">
      <formula>"INACEPTABLE"</formula>
    </cfRule>
    <cfRule type="cellIs" dxfId="549" priority="239" operator="equal">
      <formula>"ACEPTABLE"</formula>
    </cfRule>
  </conditionalFormatting>
  <conditionalFormatting sqref="R125">
    <cfRule type="cellIs" dxfId="548" priority="232" operator="equal">
      <formula>"Penalización"</formula>
    </cfRule>
    <cfRule type="cellIs" dxfId="547" priority="236" operator="equal">
      <formula>"INACEPTABLE"</formula>
    </cfRule>
    <cfRule type="cellIs" dxfId="546" priority="237" operator="equal">
      <formula>"ACEPTABLE"</formula>
    </cfRule>
  </conditionalFormatting>
  <conditionalFormatting sqref="R126">
    <cfRule type="cellIs" dxfId="545" priority="231" operator="equal">
      <formula>"Penalización"</formula>
    </cfRule>
    <cfRule type="cellIs" dxfId="544" priority="234" operator="equal">
      <formula>"INACEPTABLE"</formula>
    </cfRule>
    <cfRule type="cellIs" dxfId="543" priority="235" operator="equal">
      <formula>"ACEPTABLE"</formula>
    </cfRule>
  </conditionalFormatting>
  <conditionalFormatting sqref="F282:F285 M407:M413">
    <cfRule type="cellIs" dxfId="542" priority="227" operator="equal">
      <formula>0</formula>
    </cfRule>
    <cfRule type="cellIs" dxfId="541" priority="228" operator="equal">
      <formula>1</formula>
    </cfRule>
  </conditionalFormatting>
  <conditionalFormatting sqref="F291">
    <cfRule type="cellIs" dxfId="540" priority="225" operator="equal">
      <formula>0</formula>
    </cfRule>
    <cfRule type="cellIs" dxfId="539" priority="226" operator="equal">
      <formula>1</formula>
    </cfRule>
  </conditionalFormatting>
  <conditionalFormatting sqref="E305">
    <cfRule type="cellIs" dxfId="538" priority="223" operator="equal">
      <formula>0</formula>
    </cfRule>
    <cfRule type="cellIs" dxfId="537" priority="224" operator="equal">
      <formula>1</formula>
    </cfRule>
  </conditionalFormatting>
  <conditionalFormatting sqref="E295">
    <cfRule type="cellIs" dxfId="536" priority="221" operator="equal">
      <formula>0</formula>
    </cfRule>
    <cfRule type="cellIs" dxfId="535" priority="222" operator="equal">
      <formula>1</formula>
    </cfRule>
  </conditionalFormatting>
  <conditionalFormatting sqref="E316">
    <cfRule type="cellIs" dxfId="534" priority="219" operator="equal">
      <formula>0</formula>
    </cfRule>
    <cfRule type="cellIs" dxfId="533" priority="220" operator="equal">
      <formula>1</formula>
    </cfRule>
  </conditionalFormatting>
  <conditionalFormatting sqref="R423">
    <cfRule type="cellIs" dxfId="532" priority="217" operator="equal">
      <formula>"INACEPTABLE"</formula>
    </cfRule>
    <cfRule type="cellIs" dxfId="531" priority="218" operator="equal">
      <formula>"ACEPTABLE"</formula>
    </cfRule>
  </conditionalFormatting>
  <conditionalFormatting sqref="U417:U421">
    <cfRule type="cellIs" dxfId="530" priority="214" operator="equal">
      <formula>"INACEPTABLE"</formula>
    </cfRule>
    <cfRule type="cellIs" dxfId="529" priority="215" operator="equal">
      <formula>"PENALIZACIÓN"</formula>
    </cfRule>
    <cfRule type="cellIs" dxfId="528" priority="216" operator="equal">
      <formula>"ACEPTABLE"</formula>
    </cfRule>
  </conditionalFormatting>
  <conditionalFormatting sqref="V417:V421">
    <cfRule type="cellIs" dxfId="527" priority="211" operator="greaterThan">
      <formula>1</formula>
    </cfRule>
    <cfRule type="cellIs" dxfId="526" priority="212" operator="equal">
      <formula>1</formula>
    </cfRule>
    <cfRule type="cellIs" dxfId="525" priority="213" operator="equal">
      <formula>0</formula>
    </cfRule>
  </conditionalFormatting>
  <conditionalFormatting sqref="W417:W421">
    <cfRule type="cellIs" dxfId="524" priority="206" operator="equal">
      <formula>"ACEPTABLE"</formula>
    </cfRule>
    <cfRule type="cellIs" dxfId="523" priority="207" operator="equal">
      <formula>"PENALIZACIÓN 1 + 2"</formula>
    </cfRule>
    <cfRule type="cellIs" dxfId="522" priority="208" operator="equal">
      <formula>"PENALIZACIÓN 1"</formula>
    </cfRule>
    <cfRule type="cellIs" dxfId="521" priority="209" operator="equal">
      <formula>1</formula>
    </cfRule>
    <cfRule type="cellIs" dxfId="520" priority="210" operator="equal">
      <formula>1</formula>
    </cfRule>
  </conditionalFormatting>
  <conditionalFormatting sqref="R479">
    <cfRule type="cellIs" dxfId="519" priority="204" operator="equal">
      <formula>"INACEPTABLE"</formula>
    </cfRule>
    <cfRule type="cellIs" dxfId="518" priority="205" operator="equal">
      <formula>"ACEPTABLE"</formula>
    </cfRule>
  </conditionalFormatting>
  <conditionalFormatting sqref="S476:S479">
    <cfRule type="cellIs" dxfId="517" priority="202" operator="equal">
      <formula>"PENALIZACIÓN"</formula>
    </cfRule>
    <cfRule type="cellIs" dxfId="516" priority="203" operator="equal">
      <formula>"ACEPTABLE"</formula>
    </cfRule>
  </conditionalFormatting>
  <conditionalFormatting sqref="R494">
    <cfRule type="cellIs" dxfId="515" priority="200" operator="equal">
      <formula>"INACEPTABLE"</formula>
    </cfRule>
    <cfRule type="cellIs" dxfId="514" priority="201" operator="equal">
      <formula>"ACEPTABLE"</formula>
    </cfRule>
  </conditionalFormatting>
  <conditionalFormatting sqref="S490:S494">
    <cfRule type="cellIs" dxfId="513" priority="198" operator="equal">
      <formula>"PENALIZACIÓN"</formula>
    </cfRule>
    <cfRule type="cellIs" dxfId="512" priority="199" operator="equal">
      <formula>"ACEPTABLE"</formula>
    </cfRule>
  </conditionalFormatting>
  <conditionalFormatting sqref="R508:R509">
    <cfRule type="cellIs" dxfId="511" priority="196" operator="equal">
      <formula>"INACEPTABLE"</formula>
    </cfRule>
    <cfRule type="cellIs" dxfId="510" priority="197" operator="equal">
      <formula>"ACEPTABLE"</formula>
    </cfRule>
  </conditionalFormatting>
  <conditionalFormatting sqref="S505:S517">
    <cfRule type="cellIs" dxfId="509" priority="194" operator="equal">
      <formula>"PENALIZACIÓN"</formula>
    </cfRule>
    <cfRule type="cellIs" dxfId="508" priority="195" operator="equal">
      <formula>"ACEPTABLE"</formula>
    </cfRule>
  </conditionalFormatting>
  <conditionalFormatting sqref="R528">
    <cfRule type="cellIs" dxfId="507" priority="192" operator="equal">
      <formula>"INACEPTABLE"</formula>
    </cfRule>
    <cfRule type="cellIs" dxfId="506" priority="193" operator="equal">
      <formula>"ACEPTABLE"</formula>
    </cfRule>
  </conditionalFormatting>
  <conditionalFormatting sqref="S519">
    <cfRule type="cellIs" dxfId="505" priority="190" operator="equal">
      <formula>"PENALIZACIÓN"</formula>
    </cfRule>
    <cfRule type="cellIs" dxfId="504" priority="191" operator="equal">
      <formula>"ACEPTABLE"</formula>
    </cfRule>
  </conditionalFormatting>
  <conditionalFormatting sqref="R542">
    <cfRule type="cellIs" dxfId="503" priority="188" operator="equal">
      <formula>"INACEPTABLE"</formula>
    </cfRule>
    <cfRule type="cellIs" dxfId="502" priority="189" operator="equal">
      <formula>"ACEPTABLE"</formula>
    </cfRule>
  </conditionalFormatting>
  <conditionalFormatting sqref="S539">
    <cfRule type="cellIs" dxfId="501" priority="186" operator="equal">
      <formula>"PENALIZACIÓN"</formula>
    </cfRule>
    <cfRule type="cellIs" dxfId="500" priority="187" operator="equal">
      <formula>"ACEPTABLE"</formula>
    </cfRule>
  </conditionalFormatting>
  <conditionalFormatting sqref="M405">
    <cfRule type="cellIs" dxfId="499" priority="184" operator="equal">
      <formula>0</formula>
    </cfRule>
    <cfRule type="cellIs" dxfId="498" priority="185" operator="equal">
      <formula>1</formula>
    </cfRule>
  </conditionalFormatting>
  <conditionalFormatting sqref="M406">
    <cfRule type="cellIs" dxfId="497" priority="182" operator="equal">
      <formula>0</formula>
    </cfRule>
    <cfRule type="cellIs" dxfId="496" priority="183" operator="equal">
      <formula>1</formula>
    </cfRule>
  </conditionalFormatting>
  <conditionalFormatting sqref="N553:N559">
    <cfRule type="cellIs" dxfId="495" priority="179" operator="equal">
      <formula>7</formula>
    </cfRule>
    <cfRule type="cellIs" dxfId="494" priority="180" operator="greaterThan">
      <formula>7</formula>
    </cfRule>
    <cfRule type="cellIs" dxfId="493" priority="181" operator="lessThan">
      <formula>7</formula>
    </cfRule>
  </conditionalFormatting>
  <conditionalFormatting sqref="O553:O559">
    <cfRule type="cellIs" dxfId="492" priority="176" operator="equal">
      <formula>7</formula>
    </cfRule>
    <cfRule type="cellIs" dxfId="491" priority="177" operator="greaterThan">
      <formula>7</formula>
    </cfRule>
    <cfRule type="cellIs" dxfId="490" priority="178" operator="lessThan">
      <formula>7</formula>
    </cfRule>
  </conditionalFormatting>
  <conditionalFormatting sqref="E326">
    <cfRule type="cellIs" dxfId="489" priority="174" operator="equal">
      <formula>0</formula>
    </cfRule>
    <cfRule type="cellIs" dxfId="488" priority="175" operator="equal">
      <formula>1</formula>
    </cfRule>
  </conditionalFormatting>
  <conditionalFormatting sqref="E368">
    <cfRule type="cellIs" dxfId="487" priority="166" operator="equal">
      <formula>0</formula>
    </cfRule>
    <cfRule type="cellIs" dxfId="486" priority="167" operator="equal">
      <formula>1</formula>
    </cfRule>
  </conditionalFormatting>
  <conditionalFormatting sqref="E337">
    <cfRule type="cellIs" dxfId="485" priority="172" operator="equal">
      <formula>0</formula>
    </cfRule>
    <cfRule type="cellIs" dxfId="484" priority="173" operator="equal">
      <formula>1</formula>
    </cfRule>
  </conditionalFormatting>
  <conditionalFormatting sqref="E347">
    <cfRule type="cellIs" dxfId="483" priority="170" operator="equal">
      <formula>0</formula>
    </cfRule>
    <cfRule type="cellIs" dxfId="482" priority="171" operator="equal">
      <formula>1</formula>
    </cfRule>
  </conditionalFormatting>
  <conditionalFormatting sqref="E358">
    <cfRule type="cellIs" dxfId="481" priority="168" operator="equal">
      <formula>0</formula>
    </cfRule>
    <cfRule type="cellIs" dxfId="480" priority="169" operator="equal">
      <formula>1</formula>
    </cfRule>
  </conditionalFormatting>
  <conditionalFormatting sqref="E379">
    <cfRule type="cellIs" dxfId="479" priority="164" operator="equal">
      <formula>0</formula>
    </cfRule>
    <cfRule type="cellIs" dxfId="478" priority="165" operator="equal">
      <formula>1</formula>
    </cfRule>
  </conditionalFormatting>
  <conditionalFormatting sqref="E389">
    <cfRule type="cellIs" dxfId="477" priority="162" operator="equal">
      <formula>0</formula>
    </cfRule>
    <cfRule type="cellIs" dxfId="476" priority="163" operator="equal">
      <formula>1</formula>
    </cfRule>
  </conditionalFormatting>
  <conditionalFormatting sqref="E400">
    <cfRule type="cellIs" dxfId="475" priority="160" operator="equal">
      <formula>0</formula>
    </cfRule>
    <cfRule type="cellIs" dxfId="474" priority="161" operator="equal">
      <formula>1</formula>
    </cfRule>
  </conditionalFormatting>
  <conditionalFormatting sqref="M404">
    <cfRule type="cellIs" dxfId="473" priority="158" operator="equal">
      <formula>0</formula>
    </cfRule>
    <cfRule type="cellIs" dxfId="472" priority="159" operator="equal">
      <formula>1</formula>
    </cfRule>
  </conditionalFormatting>
  <conditionalFormatting sqref="R433">
    <cfRule type="cellIs" dxfId="471" priority="154" operator="equal">
      <formula>"INACEPTABLE"</formula>
    </cfRule>
    <cfRule type="cellIs" dxfId="470" priority="155" operator="equal">
      <formula>"ACEPTABLE"</formula>
    </cfRule>
  </conditionalFormatting>
  <conditionalFormatting sqref="U427:U431">
    <cfRule type="cellIs" dxfId="469" priority="151" operator="equal">
      <formula>"INACEPTABLE"</formula>
    </cfRule>
    <cfRule type="cellIs" dxfId="468" priority="152" operator="equal">
      <formula>"PENALIZACIÓN"</formula>
    </cfRule>
    <cfRule type="cellIs" dxfId="467" priority="153" operator="equal">
      <formula>"ACEPTABLE"</formula>
    </cfRule>
  </conditionalFormatting>
  <conditionalFormatting sqref="V427:V431">
    <cfRule type="cellIs" dxfId="466" priority="148" operator="greaterThan">
      <formula>1</formula>
    </cfRule>
    <cfRule type="cellIs" dxfId="465" priority="149" operator="equal">
      <formula>1</formula>
    </cfRule>
    <cfRule type="cellIs" dxfId="464" priority="150" operator="equal">
      <formula>0</formula>
    </cfRule>
  </conditionalFormatting>
  <conditionalFormatting sqref="W427:W431">
    <cfRule type="cellIs" dxfId="463" priority="143" operator="equal">
      <formula>"ACEPTABLE"</formula>
    </cfRule>
    <cfRule type="cellIs" dxfId="462" priority="144" operator="equal">
      <formula>"PENALIZACIÓN 1 + 2"</formula>
    </cfRule>
    <cfRule type="cellIs" dxfId="461" priority="145" operator="equal">
      <formula>"PENALIZACIÓN 1"</formula>
    </cfRule>
    <cfRule type="cellIs" dxfId="460" priority="146" operator="equal">
      <formula>1</formula>
    </cfRule>
    <cfRule type="cellIs" dxfId="459" priority="147" operator="equal">
      <formula>1</formula>
    </cfRule>
  </conditionalFormatting>
  <conditionalFormatting sqref="R443">
    <cfRule type="cellIs" dxfId="458" priority="141" operator="equal">
      <formula>"INACEPTABLE"</formula>
    </cfRule>
    <cfRule type="cellIs" dxfId="457" priority="142" operator="equal">
      <formula>"ACEPTABLE"</formula>
    </cfRule>
  </conditionalFormatting>
  <conditionalFormatting sqref="U437:U441">
    <cfRule type="cellIs" dxfId="456" priority="138" operator="equal">
      <formula>"INACEPTABLE"</formula>
    </cfRule>
    <cfRule type="cellIs" dxfId="455" priority="139" operator="equal">
      <formula>"PENALIZACIÓN"</formula>
    </cfRule>
    <cfRule type="cellIs" dxfId="454" priority="140" operator="equal">
      <formula>"ACEPTABLE"</formula>
    </cfRule>
  </conditionalFormatting>
  <conditionalFormatting sqref="V437:V441">
    <cfRule type="cellIs" dxfId="453" priority="135" operator="greaterThan">
      <formula>1</formula>
    </cfRule>
    <cfRule type="cellIs" dxfId="452" priority="136" operator="equal">
      <formula>1</formula>
    </cfRule>
    <cfRule type="cellIs" dxfId="451" priority="137" operator="equal">
      <formula>0</formula>
    </cfRule>
  </conditionalFormatting>
  <conditionalFormatting sqref="W437:W441">
    <cfRule type="cellIs" dxfId="450" priority="130" operator="equal">
      <formula>"ACEPTABLE"</formula>
    </cfRule>
    <cfRule type="cellIs" dxfId="449" priority="131" operator="equal">
      <formula>"PENALIZACIÓN 1 + 2"</formula>
    </cfRule>
    <cfRule type="cellIs" dxfId="448" priority="132" operator="equal">
      <formula>"PENALIZACIÓN 1"</formula>
    </cfRule>
    <cfRule type="cellIs" dxfId="447" priority="133" operator="equal">
      <formula>1</formula>
    </cfRule>
    <cfRule type="cellIs" dxfId="446" priority="134" operator="equal">
      <formula>1</formula>
    </cfRule>
  </conditionalFormatting>
  <conditionalFormatting sqref="R453">
    <cfRule type="cellIs" dxfId="445" priority="128" operator="equal">
      <formula>"INACEPTABLE"</formula>
    </cfRule>
    <cfRule type="cellIs" dxfId="444" priority="129" operator="equal">
      <formula>"ACEPTABLE"</formula>
    </cfRule>
  </conditionalFormatting>
  <conditionalFormatting sqref="U447:U451">
    <cfRule type="cellIs" dxfId="443" priority="125" operator="equal">
      <formula>"INACEPTABLE"</formula>
    </cfRule>
    <cfRule type="cellIs" dxfId="442" priority="126" operator="equal">
      <formula>"PENALIZACIÓN"</formula>
    </cfRule>
    <cfRule type="cellIs" dxfId="441" priority="127" operator="equal">
      <formula>"ACEPTABLE"</formula>
    </cfRule>
  </conditionalFormatting>
  <conditionalFormatting sqref="V447:V451">
    <cfRule type="cellIs" dxfId="440" priority="122" operator="greaterThan">
      <formula>1</formula>
    </cfRule>
    <cfRule type="cellIs" dxfId="439" priority="123" operator="equal">
      <formula>1</formula>
    </cfRule>
    <cfRule type="cellIs" dxfId="438" priority="124" operator="equal">
      <formula>0</formula>
    </cfRule>
  </conditionalFormatting>
  <conditionalFormatting sqref="W447:W451">
    <cfRule type="cellIs" dxfId="437" priority="117" operator="equal">
      <formula>"ACEPTABLE"</formula>
    </cfRule>
    <cfRule type="cellIs" dxfId="436" priority="118" operator="equal">
      <formula>"PENALIZACIÓN 1 + 2"</formula>
    </cfRule>
    <cfRule type="cellIs" dxfId="435" priority="119" operator="equal">
      <formula>"PENALIZACIÓN 1"</formula>
    </cfRule>
    <cfRule type="cellIs" dxfId="434" priority="120" operator="equal">
      <formula>1</formula>
    </cfRule>
    <cfRule type="cellIs" dxfId="433" priority="121" operator="equal">
      <formula>1</formula>
    </cfRule>
  </conditionalFormatting>
  <conditionalFormatting sqref="N468:N472">
    <cfRule type="cellIs" dxfId="432" priority="114" operator="equal">
      <formula>"INACEPTABLE"</formula>
    </cfRule>
    <cfRule type="cellIs" dxfId="431" priority="115" operator="equal">
      <formula>"PENALIZACIÓN"</formula>
    </cfRule>
    <cfRule type="cellIs" dxfId="430" priority="116" operator="equal">
      <formula>"ACEPTABLE"</formula>
    </cfRule>
  </conditionalFormatting>
  <conditionalFormatting sqref="O468:O472">
    <cfRule type="cellIs" dxfId="429" priority="111" operator="greaterThan">
      <formula>1</formula>
    </cfRule>
    <cfRule type="cellIs" dxfId="428" priority="112" operator="equal">
      <formula>1</formula>
    </cfRule>
    <cfRule type="cellIs" dxfId="427" priority="113" operator="equal">
      <formula>0</formula>
    </cfRule>
  </conditionalFormatting>
  <conditionalFormatting sqref="P468:P472">
    <cfRule type="cellIs" dxfId="426" priority="106" operator="equal">
      <formula>"ACEPTABLE"</formula>
    </cfRule>
    <cfRule type="cellIs" dxfId="425" priority="107" operator="equal">
      <formula>"PENALIZACIÓN 1 + 2"</formula>
    </cfRule>
    <cfRule type="cellIs" dxfId="424" priority="108" operator="equal">
      <formula>"PENALIZACIÓN 1"</formula>
    </cfRule>
    <cfRule type="cellIs" dxfId="423" priority="109" operator="equal">
      <formula>1</formula>
    </cfRule>
    <cfRule type="cellIs" dxfId="422" priority="110" operator="equal">
      <formula>1</formula>
    </cfRule>
  </conditionalFormatting>
  <conditionalFormatting sqref="R463">
    <cfRule type="cellIs" dxfId="421" priority="104" operator="equal">
      <formula>"INACEPTABLE"</formula>
    </cfRule>
    <cfRule type="cellIs" dxfId="420" priority="105" operator="equal">
      <formula>"ACEPTABLE"</formula>
    </cfRule>
  </conditionalFormatting>
  <conditionalFormatting sqref="U457:U461">
    <cfRule type="cellIs" dxfId="419" priority="101" operator="equal">
      <formula>"INACEPTABLE"</formula>
    </cfRule>
    <cfRule type="cellIs" dxfId="418" priority="102" operator="equal">
      <formula>"PENALIZACIÓN"</formula>
    </cfRule>
    <cfRule type="cellIs" dxfId="417" priority="103" operator="equal">
      <formula>"ACEPTABLE"</formula>
    </cfRule>
  </conditionalFormatting>
  <conditionalFormatting sqref="V457:V461">
    <cfRule type="cellIs" dxfId="416" priority="98" operator="greaterThan">
      <formula>1</formula>
    </cfRule>
    <cfRule type="cellIs" dxfId="415" priority="99" operator="equal">
      <formula>1</formula>
    </cfRule>
    <cfRule type="cellIs" dxfId="414" priority="100" operator="equal">
      <formula>0</formula>
    </cfRule>
  </conditionalFormatting>
  <conditionalFormatting sqref="W457:W461">
    <cfRule type="cellIs" dxfId="413" priority="93" operator="equal">
      <formula>"ACEPTABLE"</formula>
    </cfRule>
    <cfRule type="cellIs" dxfId="412" priority="94" operator="equal">
      <formula>"PENALIZACIÓN 1 + 2"</formula>
    </cfRule>
    <cfRule type="cellIs" dxfId="411" priority="95" operator="equal">
      <formula>"PENALIZACIÓN 1"</formula>
    </cfRule>
    <cfRule type="cellIs" dxfId="410" priority="96" operator="equal">
      <formula>1</formula>
    </cfRule>
    <cfRule type="cellIs" dxfId="409" priority="97" operator="equal">
      <formula>1</formula>
    </cfRule>
  </conditionalFormatting>
  <conditionalFormatting sqref="R468:R472">
    <cfRule type="cellIs" dxfId="408" priority="91" operator="greaterThan">
      <formula>"&gt;0"</formula>
    </cfRule>
    <cfRule type="cellIs" dxfId="407" priority="92" operator="equal">
      <formula>0</formula>
    </cfRule>
  </conditionalFormatting>
  <conditionalFormatting sqref="M28:M42">
    <cfRule type="cellIs" dxfId="406" priority="86" operator="equal">
      <formula>"INACEPTABLE"</formula>
    </cfRule>
    <cfRule type="cellIs" dxfId="405" priority="89" operator="equal">
      <formula>"PENALIZACIÓN"</formula>
    </cfRule>
    <cfRule type="cellIs" dxfId="404" priority="90" operator="equal">
      <formula>"ACEPTABLE"</formula>
    </cfRule>
  </conditionalFormatting>
  <conditionalFormatting sqref="Q28:T28">
    <cfRule type="cellIs" dxfId="403" priority="87" operator="equal">
      <formula>"PENALIZACIÓN"</formula>
    </cfRule>
    <cfRule type="cellIs" dxfId="402" priority="88" operator="equal">
      <formula>"ACEPTABLE"</formula>
    </cfRule>
  </conditionalFormatting>
  <conditionalFormatting sqref="P28:P42">
    <cfRule type="cellIs" dxfId="401" priority="83" operator="equal">
      <formula>"INACEPTABLE"</formula>
    </cfRule>
    <cfRule type="cellIs" dxfId="400" priority="84" operator="equal">
      <formula>"PENALIZACIÓN"</formula>
    </cfRule>
    <cfRule type="cellIs" dxfId="399" priority="85" operator="equal">
      <formula>"ACEPTABLE"</formula>
    </cfRule>
  </conditionalFormatting>
  <conditionalFormatting sqref="Q28:Q42">
    <cfRule type="cellIs" dxfId="398" priority="77" operator="equal">
      <formula>1</formula>
    </cfRule>
    <cfRule type="cellIs" dxfId="397" priority="81" operator="greaterThan">
      <formula>1</formula>
    </cfRule>
    <cfRule type="cellIs" dxfId="396" priority="82" operator="equal">
      <formula>0</formula>
    </cfRule>
  </conditionalFormatting>
  <conditionalFormatting sqref="R29:S42 R28:T28">
    <cfRule type="cellIs" dxfId="395" priority="78" operator="equal">
      <formula>"PENALIZACIÓN 1 + 2"</formula>
    </cfRule>
    <cfRule type="cellIs" dxfId="394" priority="79" operator="equal">
      <formula>"PENALIZACIÓN 1"</formula>
    </cfRule>
    <cfRule type="cellIs" dxfId="393" priority="80" operator="equal">
      <formula>"ACEPTABLE"</formula>
    </cfRule>
  </conditionalFormatting>
  <conditionalFormatting sqref="M54:M58">
    <cfRule type="cellIs" dxfId="392" priority="74" operator="equal">
      <formula>"INACEPTABLE"</formula>
    </cfRule>
    <cfRule type="cellIs" dxfId="391" priority="75" operator="equal">
      <formula>"PENALIZACIÓN"</formula>
    </cfRule>
    <cfRule type="cellIs" dxfId="390" priority="76" operator="equal">
      <formula>"ACEPTABLE"</formula>
    </cfRule>
  </conditionalFormatting>
  <conditionalFormatting sqref="N54:N58">
    <cfRule type="cellIs" dxfId="389" priority="71" operator="greaterThan">
      <formula>1</formula>
    </cfRule>
    <cfRule type="cellIs" dxfId="388" priority="72" operator="equal">
      <formula>1</formula>
    </cfRule>
    <cfRule type="cellIs" dxfId="387" priority="73" operator="equal">
      <formula>0</formula>
    </cfRule>
  </conditionalFormatting>
  <conditionalFormatting sqref="O54:O58">
    <cfRule type="cellIs" dxfId="386" priority="66" operator="equal">
      <formula>"ACEPTABLE"</formula>
    </cfRule>
    <cfRule type="cellIs" dxfId="385" priority="67" operator="equal">
      <formula>"PENALIZACIÓN 1 + 2"</formula>
    </cfRule>
    <cfRule type="cellIs" dxfId="384" priority="68" operator="equal">
      <formula>"PENALIZACIÓN 1"</formula>
    </cfRule>
    <cfRule type="cellIs" dxfId="383" priority="69" operator="equal">
      <formula>1</formula>
    </cfRule>
    <cfRule type="cellIs" dxfId="382" priority="70" operator="equal">
      <formula>1</formula>
    </cfRule>
  </conditionalFormatting>
  <conditionalFormatting sqref="N482:N486">
    <cfRule type="cellIs" dxfId="381" priority="63" operator="equal">
      <formula>"INACEPTABLE"</formula>
    </cfRule>
    <cfRule type="cellIs" dxfId="380" priority="64" operator="equal">
      <formula>"PENALIZACIÓN"</formula>
    </cfRule>
    <cfRule type="cellIs" dxfId="379" priority="65" operator="equal">
      <formula>"ACEPTABLE"</formula>
    </cfRule>
  </conditionalFormatting>
  <conditionalFormatting sqref="O482:O486">
    <cfRule type="cellIs" dxfId="378" priority="60" operator="greaterThan">
      <formula>1</formula>
    </cfRule>
    <cfRule type="cellIs" dxfId="377" priority="61" operator="equal">
      <formula>1</formula>
    </cfRule>
    <cfRule type="cellIs" dxfId="376" priority="62" operator="equal">
      <formula>0</formula>
    </cfRule>
  </conditionalFormatting>
  <conditionalFormatting sqref="P482:P486">
    <cfRule type="cellIs" dxfId="375" priority="55" operator="equal">
      <formula>"ACEPTABLE"</formula>
    </cfRule>
    <cfRule type="cellIs" dxfId="374" priority="56" operator="equal">
      <formula>"PENALIZACIÓN 1 + 2"</formula>
    </cfRule>
    <cfRule type="cellIs" dxfId="373" priority="57" operator="equal">
      <formula>"PENALIZACIÓN 1"</formula>
    </cfRule>
    <cfRule type="cellIs" dxfId="372" priority="58" operator="equal">
      <formula>1</formula>
    </cfRule>
    <cfRule type="cellIs" dxfId="371" priority="59" operator="equal">
      <formula>1</formula>
    </cfRule>
  </conditionalFormatting>
  <conditionalFormatting sqref="R482:R486">
    <cfRule type="cellIs" dxfId="370" priority="53" operator="greaterThan">
      <formula>"&gt;0"</formula>
    </cfRule>
    <cfRule type="cellIs" dxfId="369" priority="54" operator="equal">
      <formula>0</formula>
    </cfRule>
  </conditionalFormatting>
  <conditionalFormatting sqref="N497:N501">
    <cfRule type="cellIs" dxfId="368" priority="50" operator="equal">
      <formula>"INACEPTABLE"</formula>
    </cfRule>
    <cfRule type="cellIs" dxfId="367" priority="51" operator="equal">
      <formula>"PENALIZACIÓN"</formula>
    </cfRule>
    <cfRule type="cellIs" dxfId="366" priority="52" operator="equal">
      <formula>"ACEPTABLE"</formula>
    </cfRule>
  </conditionalFormatting>
  <conditionalFormatting sqref="O497:O501">
    <cfRule type="cellIs" dxfId="365" priority="47" operator="greaterThan">
      <formula>1</formula>
    </cfRule>
    <cfRule type="cellIs" dxfId="364" priority="48" operator="equal">
      <formula>1</formula>
    </cfRule>
    <cfRule type="cellIs" dxfId="363" priority="49" operator="equal">
      <formula>0</formula>
    </cfRule>
  </conditionalFormatting>
  <conditionalFormatting sqref="P497:P501">
    <cfRule type="cellIs" dxfId="362" priority="42" operator="equal">
      <formula>"ACEPTABLE"</formula>
    </cfRule>
    <cfRule type="cellIs" dxfId="361" priority="43" operator="equal">
      <formula>"PENALIZACIÓN 1 + 2"</formula>
    </cfRule>
    <cfRule type="cellIs" dxfId="360" priority="44" operator="equal">
      <formula>"PENALIZACIÓN 1"</formula>
    </cfRule>
    <cfRule type="cellIs" dxfId="359" priority="45" operator="equal">
      <formula>1</formula>
    </cfRule>
    <cfRule type="cellIs" dxfId="358" priority="46" operator="equal">
      <formula>1</formula>
    </cfRule>
  </conditionalFormatting>
  <conditionalFormatting sqref="R497:R501">
    <cfRule type="cellIs" dxfId="357" priority="40" operator="greaterThan">
      <formula>"&gt;0"</formula>
    </cfRule>
    <cfRule type="cellIs" dxfId="356" priority="41" operator="equal">
      <formula>0</formula>
    </cfRule>
  </conditionalFormatting>
  <conditionalFormatting sqref="N511:N515">
    <cfRule type="cellIs" dxfId="355" priority="37" operator="equal">
      <formula>"INACEPTABLE"</formula>
    </cfRule>
    <cfRule type="cellIs" dxfId="354" priority="38" operator="equal">
      <formula>"PENALIZACIÓN"</formula>
    </cfRule>
    <cfRule type="cellIs" dxfId="353" priority="39" operator="equal">
      <formula>"ACEPTABLE"</formula>
    </cfRule>
  </conditionalFormatting>
  <conditionalFormatting sqref="O511:O515">
    <cfRule type="cellIs" dxfId="352" priority="34" operator="greaterThan">
      <formula>1</formula>
    </cfRule>
    <cfRule type="cellIs" dxfId="351" priority="35" operator="equal">
      <formula>1</formula>
    </cfRule>
    <cfRule type="cellIs" dxfId="350" priority="36" operator="equal">
      <formula>0</formula>
    </cfRule>
  </conditionalFormatting>
  <conditionalFormatting sqref="P511:P515">
    <cfRule type="cellIs" dxfId="349" priority="29" operator="equal">
      <formula>"ACEPTABLE"</formula>
    </cfRule>
    <cfRule type="cellIs" dxfId="348" priority="30" operator="equal">
      <formula>"PENALIZACIÓN 1 + 2"</formula>
    </cfRule>
    <cfRule type="cellIs" dxfId="347" priority="31" operator="equal">
      <formula>"PENALIZACIÓN 1"</formula>
    </cfRule>
    <cfRule type="cellIs" dxfId="346" priority="32" operator="equal">
      <formula>1</formula>
    </cfRule>
    <cfRule type="cellIs" dxfId="345" priority="33" operator="equal">
      <formula>1</formula>
    </cfRule>
  </conditionalFormatting>
  <conditionalFormatting sqref="R511:R515">
    <cfRule type="cellIs" dxfId="344" priority="27" operator="greaterThan">
      <formula>"&gt;0"</formula>
    </cfRule>
    <cfRule type="cellIs" dxfId="343" priority="28" operator="equal">
      <formula>0</formula>
    </cfRule>
  </conditionalFormatting>
  <conditionalFormatting sqref="N531:N535">
    <cfRule type="cellIs" dxfId="342" priority="24" operator="equal">
      <formula>"INACEPTABLE"</formula>
    </cfRule>
    <cfRule type="cellIs" dxfId="341" priority="25" operator="equal">
      <formula>"PENALIZACIÓN"</formula>
    </cfRule>
    <cfRule type="cellIs" dxfId="340" priority="26" operator="equal">
      <formula>"ACEPTABLE"</formula>
    </cfRule>
  </conditionalFormatting>
  <conditionalFormatting sqref="O531:O535">
    <cfRule type="cellIs" dxfId="339" priority="21" operator="greaterThan">
      <formula>1</formula>
    </cfRule>
    <cfRule type="cellIs" dxfId="338" priority="22" operator="equal">
      <formula>1</formula>
    </cfRule>
    <cfRule type="cellIs" dxfId="337" priority="23" operator="equal">
      <formula>0</formula>
    </cfRule>
  </conditionalFormatting>
  <conditionalFormatting sqref="P531:P535">
    <cfRule type="cellIs" dxfId="336" priority="16" operator="equal">
      <formula>"ACEPTABLE"</formula>
    </cfRule>
    <cfRule type="cellIs" dxfId="335" priority="17" operator="equal">
      <formula>"PENALIZACIÓN 1 + 2"</formula>
    </cfRule>
    <cfRule type="cellIs" dxfId="334" priority="18" operator="equal">
      <formula>"PENALIZACIÓN 1"</formula>
    </cfRule>
    <cfRule type="cellIs" dxfId="333" priority="19" operator="equal">
      <formula>1</formula>
    </cfRule>
    <cfRule type="cellIs" dxfId="332" priority="20" operator="equal">
      <formula>1</formula>
    </cfRule>
  </conditionalFormatting>
  <conditionalFormatting sqref="R531:R535">
    <cfRule type="cellIs" dxfId="331" priority="14" operator="greaterThan">
      <formula>"&gt;0"</formula>
    </cfRule>
    <cfRule type="cellIs" dxfId="330" priority="15" operator="equal">
      <formula>0</formula>
    </cfRule>
  </conditionalFormatting>
  <conditionalFormatting sqref="N545:N549">
    <cfRule type="cellIs" dxfId="329" priority="11" operator="equal">
      <formula>"INACEPTABLE"</formula>
    </cfRule>
    <cfRule type="cellIs" dxfId="328" priority="12" operator="equal">
      <formula>"PENALIZACIÓN"</formula>
    </cfRule>
    <cfRule type="cellIs" dxfId="327" priority="13" operator="equal">
      <formula>"ACEPTABLE"</formula>
    </cfRule>
  </conditionalFormatting>
  <conditionalFormatting sqref="O545:O549">
    <cfRule type="cellIs" dxfId="326" priority="8" operator="greaterThan">
      <formula>1</formula>
    </cfRule>
    <cfRule type="cellIs" dxfId="325" priority="9" operator="equal">
      <formula>1</formula>
    </cfRule>
    <cfRule type="cellIs" dxfId="324" priority="10" operator="equal">
      <formula>0</formula>
    </cfRule>
  </conditionalFormatting>
  <conditionalFormatting sqref="P545:P549">
    <cfRule type="cellIs" dxfId="323" priority="3" operator="equal">
      <formula>"ACEPTABLE"</formula>
    </cfRule>
    <cfRule type="cellIs" dxfId="322" priority="4" operator="equal">
      <formula>"PENALIZACIÓN 1 + 2"</formula>
    </cfRule>
    <cfRule type="cellIs" dxfId="321" priority="5" operator="equal">
      <formula>"PENALIZACIÓN 1"</formula>
    </cfRule>
    <cfRule type="cellIs" dxfId="320" priority="6" operator="equal">
      <formula>1</formula>
    </cfRule>
    <cfRule type="cellIs" dxfId="319" priority="7" operator="equal">
      <formula>1</formula>
    </cfRule>
  </conditionalFormatting>
  <conditionalFormatting sqref="R545:R549">
    <cfRule type="cellIs" dxfId="318" priority="1" operator="greaterThan">
      <formula>"&gt;0"</formula>
    </cfRule>
    <cfRule type="cellIs" dxfId="317" priority="2" operator="equal">
      <formula>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XFD589"/>
  <sheetViews>
    <sheetView tabSelected="1" topLeftCell="A558" zoomScale="60" zoomScaleNormal="60" workbookViewId="0">
      <selection activeCell="E614" sqref="E614"/>
    </sheetView>
  </sheetViews>
  <sheetFormatPr baseColWidth="10" defaultRowHeight="15" x14ac:dyDescent="0.25"/>
  <cols>
    <col min="1" max="1" width="11.42578125" style="379"/>
    <col min="2" max="2" width="17.28515625" style="379" customWidth="1"/>
    <col min="3" max="3" width="15" style="379" customWidth="1"/>
    <col min="4" max="4" width="51.7109375" style="379" customWidth="1"/>
    <col min="5" max="5" width="20.5703125" style="379" customWidth="1"/>
    <col min="6" max="6" width="16.42578125" style="379" customWidth="1"/>
    <col min="7" max="7" width="14.7109375" style="379" customWidth="1"/>
    <col min="8" max="8" width="80.28515625" style="379" customWidth="1"/>
    <col min="9" max="9" width="67" style="379" customWidth="1"/>
    <col min="10" max="10" width="37.5703125" style="379" customWidth="1"/>
    <col min="11" max="11" width="20.85546875" style="379" customWidth="1"/>
    <col min="12" max="12" width="15" style="379" customWidth="1"/>
    <col min="13" max="13" width="17.42578125" style="379" customWidth="1"/>
    <col min="14" max="14" width="18.140625" style="379" customWidth="1"/>
    <col min="15" max="15" width="21.140625" style="379" customWidth="1"/>
    <col min="16" max="16" width="17.7109375" style="379" customWidth="1"/>
    <col min="17" max="18" width="22.42578125" style="379" customWidth="1"/>
    <col min="19" max="19" width="17.7109375" style="379" customWidth="1"/>
    <col min="20" max="20" width="11.42578125" style="379"/>
    <col min="21" max="21" width="17.42578125" style="379" customWidth="1"/>
    <col min="22" max="22" width="23.7109375" style="379" customWidth="1"/>
    <col min="23" max="23" width="17.28515625" style="379" customWidth="1"/>
    <col min="24" max="24" width="18.28515625" style="379" customWidth="1"/>
    <col min="25" max="25" width="15.28515625" style="379" customWidth="1"/>
    <col min="26" max="26" width="17" style="379" customWidth="1"/>
    <col min="27" max="27" width="18.42578125" style="379" customWidth="1"/>
    <col min="28" max="28" width="17" style="379" customWidth="1"/>
    <col min="29" max="29" width="18.42578125" style="379" customWidth="1"/>
    <col min="30" max="16384" width="11.42578125" style="379"/>
  </cols>
  <sheetData>
    <row r="1" spans="1:36" ht="15.75" thickBot="1" x14ac:dyDescent="0.3">
      <c r="A1" s="879" t="s">
        <v>474</v>
      </c>
      <c r="B1" s="880"/>
      <c r="C1" s="880"/>
      <c r="D1" s="880"/>
      <c r="E1" s="880"/>
      <c r="F1" s="880"/>
      <c r="G1" s="880"/>
      <c r="H1" s="880"/>
      <c r="I1" s="880"/>
      <c r="J1" s="880"/>
      <c r="K1" s="880"/>
      <c r="L1" s="880"/>
      <c r="M1" s="880"/>
      <c r="N1" s="880"/>
      <c r="O1" s="880"/>
      <c r="P1" s="880"/>
      <c r="Q1" s="880"/>
      <c r="R1" s="880"/>
      <c r="S1" s="881"/>
      <c r="T1" s="882"/>
    </row>
    <row r="2" spans="1:36" ht="15.75" thickBot="1" x14ac:dyDescent="0.3"/>
    <row r="3" spans="1:36" ht="15.75" thickBot="1" x14ac:dyDescent="0.3">
      <c r="A3" s="883" t="s">
        <v>148</v>
      </c>
      <c r="B3" s="884"/>
      <c r="C3" s="884"/>
      <c r="D3" s="884"/>
      <c r="E3" s="884"/>
      <c r="F3" s="884"/>
      <c r="G3" s="884"/>
      <c r="H3" s="884"/>
      <c r="I3" s="884"/>
      <c r="J3" s="884"/>
      <c r="K3" s="884"/>
      <c r="L3" s="884"/>
      <c r="M3" s="884"/>
      <c r="N3" s="884"/>
      <c r="O3" s="884"/>
      <c r="P3" s="884"/>
      <c r="Q3" s="884"/>
      <c r="R3" s="884"/>
      <c r="S3" s="881"/>
      <c r="T3" s="882"/>
    </row>
    <row r="4" spans="1:36" x14ac:dyDescent="0.25">
      <c r="A4" s="568"/>
      <c r="B4" s="568"/>
      <c r="C4" s="568"/>
      <c r="D4" s="568"/>
      <c r="E4" s="568"/>
      <c r="F4" s="568"/>
      <c r="G4" s="568"/>
      <c r="H4" s="568"/>
      <c r="I4" s="568"/>
      <c r="J4" s="568"/>
      <c r="K4" s="568"/>
      <c r="L4" s="568"/>
      <c r="M4" s="568"/>
      <c r="N4" s="568"/>
      <c r="O4" s="568"/>
      <c r="P4" s="568"/>
      <c r="Q4" s="568"/>
      <c r="R4" s="568"/>
    </row>
    <row r="5" spans="1:36" x14ac:dyDescent="0.25">
      <c r="A5" s="379" t="s">
        <v>475</v>
      </c>
      <c r="B5" s="431"/>
      <c r="C5" s="431"/>
      <c r="D5" s="431"/>
      <c r="E5" s="431"/>
      <c r="F5" s="431"/>
      <c r="G5" s="431"/>
      <c r="H5" s="431"/>
      <c r="I5" s="431"/>
      <c r="J5" s="431"/>
      <c r="K5" s="431"/>
      <c r="L5" s="431"/>
      <c r="M5" s="431"/>
      <c r="N5" s="431"/>
      <c r="O5" s="431"/>
      <c r="P5" s="431"/>
      <c r="Q5" s="431"/>
      <c r="R5" s="431"/>
    </row>
    <row r="6" spans="1:36" x14ac:dyDescent="0.25">
      <c r="A6" s="379" t="s">
        <v>476</v>
      </c>
      <c r="D6" s="431"/>
      <c r="E6" s="431"/>
      <c r="F6" s="431"/>
      <c r="G6" s="431"/>
      <c r="H6" s="431"/>
      <c r="I6" s="431"/>
      <c r="J6" s="431"/>
      <c r="K6" s="431"/>
      <c r="L6" s="431"/>
      <c r="M6" s="431"/>
      <c r="N6" s="431"/>
      <c r="O6" s="431"/>
      <c r="P6" s="431"/>
      <c r="Q6" s="431"/>
      <c r="R6" s="431"/>
    </row>
    <row r="7" spans="1:36" x14ac:dyDescent="0.25">
      <c r="Y7" s="424"/>
      <c r="Z7" s="424"/>
      <c r="AA7" s="424"/>
      <c r="AB7" s="424"/>
      <c r="AC7" s="424"/>
    </row>
    <row r="8" spans="1:36" x14ac:dyDescent="0.25">
      <c r="A8" s="402" t="s">
        <v>325</v>
      </c>
      <c r="B8" s="402"/>
      <c r="C8" s="422"/>
      <c r="D8" s="381" t="s">
        <v>4</v>
      </c>
      <c r="Y8" s="424"/>
      <c r="Z8" s="424"/>
      <c r="AA8" s="424"/>
      <c r="AB8" s="424"/>
      <c r="AC8" s="424"/>
    </row>
    <row r="9" spans="1:36" x14ac:dyDescent="0.25">
      <c r="Y9" s="424"/>
      <c r="Z9" s="424"/>
      <c r="AA9" s="424"/>
      <c r="AB9" s="424"/>
      <c r="AC9" s="424"/>
    </row>
    <row r="10" spans="1:36" ht="15.75" thickBot="1" x14ac:dyDescent="0.3">
      <c r="Y10" s="424"/>
      <c r="Z10" s="424"/>
      <c r="AA10" s="424"/>
      <c r="AB10" s="424"/>
      <c r="AC10" s="424"/>
    </row>
    <row r="11" spans="1:36" ht="18.75" thickBot="1" x14ac:dyDescent="0.4">
      <c r="A11" s="462" t="s">
        <v>177</v>
      </c>
      <c r="B11" s="463"/>
      <c r="C11" s="463"/>
      <c r="D11" s="463"/>
      <c r="E11" s="464" t="s">
        <v>271</v>
      </c>
      <c r="F11" s="463"/>
      <c r="G11" s="463"/>
      <c r="H11" s="463"/>
      <c r="I11" s="463"/>
      <c r="J11" s="463"/>
      <c r="K11" s="472" t="s">
        <v>1</v>
      </c>
      <c r="L11" s="497" t="s">
        <v>172</v>
      </c>
      <c r="M11" s="498" t="s">
        <v>1</v>
      </c>
      <c r="N11" s="498" t="s">
        <v>171</v>
      </c>
      <c r="O11" s="498" t="s">
        <v>173</v>
      </c>
      <c r="P11" s="499" t="s">
        <v>170</v>
      </c>
      <c r="Q11" s="736" t="s">
        <v>276</v>
      </c>
      <c r="R11" s="737"/>
      <c r="S11" s="738"/>
      <c r="T11" s="738"/>
      <c r="U11" s="738"/>
      <c r="V11" s="738"/>
      <c r="W11" s="738"/>
      <c r="X11" s="738"/>
      <c r="Y11" s="700"/>
      <c r="Z11" s="700"/>
      <c r="AA11" s="700"/>
      <c r="AB11" s="700"/>
    </row>
    <row r="12" spans="1:36" x14ac:dyDescent="0.25">
      <c r="A12" s="465"/>
      <c r="B12" s="387"/>
      <c r="C12" s="387"/>
      <c r="D12" s="387"/>
      <c r="E12" s="435" t="s">
        <v>278</v>
      </c>
      <c r="F12" s="434" t="s">
        <v>111</v>
      </c>
      <c r="G12" s="437"/>
      <c r="H12" s="438"/>
      <c r="I12" s="439"/>
      <c r="J12" s="460"/>
      <c r="K12" s="466" t="s">
        <v>2</v>
      </c>
      <c r="L12" s="490">
        <v>5</v>
      </c>
      <c r="M12" s="491">
        <v>1</v>
      </c>
      <c r="N12" s="492">
        <f>+L12*M12</f>
        <v>5</v>
      </c>
      <c r="O12" s="492">
        <v>1</v>
      </c>
      <c r="P12" s="493">
        <f>+L12*O12</f>
        <v>5</v>
      </c>
      <c r="Q12" s="467"/>
      <c r="R12" s="480"/>
      <c r="S12" s="452"/>
      <c r="T12" s="701"/>
      <c r="U12" s="452"/>
      <c r="V12" s="452"/>
      <c r="W12" s="701"/>
      <c r="X12" s="452"/>
      <c r="Y12" s="735"/>
      <c r="Z12" s="806"/>
      <c r="AA12" s="806"/>
      <c r="AB12" s="807"/>
    </row>
    <row r="13" spans="1:36" x14ac:dyDescent="0.25">
      <c r="A13" s="465"/>
      <c r="B13" s="387"/>
      <c r="C13" s="387"/>
      <c r="D13" s="387"/>
      <c r="E13" s="436" t="s">
        <v>279</v>
      </c>
      <c r="F13" s="719" t="s">
        <v>145</v>
      </c>
      <c r="G13" s="720"/>
      <c r="H13" s="720"/>
      <c r="I13" s="721"/>
      <c r="J13" s="461"/>
      <c r="K13" s="466" t="s">
        <v>2</v>
      </c>
      <c r="L13" s="473">
        <v>1</v>
      </c>
      <c r="M13" s="433">
        <v>0</v>
      </c>
      <c r="N13" s="409">
        <f t="shared" ref="N13:N26" si="0">+L13*M13</f>
        <v>0</v>
      </c>
      <c r="O13" s="409">
        <v>1</v>
      </c>
      <c r="P13" s="466">
        <f t="shared" ref="P13:P26" si="1">+L13*O13</f>
        <v>1</v>
      </c>
      <c r="Q13" s="467"/>
      <c r="R13" s="480"/>
      <c r="S13" s="452"/>
      <c r="T13" s="701"/>
      <c r="U13" s="452"/>
      <c r="V13" s="452"/>
      <c r="W13" s="701"/>
      <c r="X13" s="452"/>
      <c r="Y13" s="735"/>
      <c r="Z13" s="806"/>
      <c r="AA13" s="806"/>
      <c r="AB13" s="807"/>
    </row>
    <row r="14" spans="1:36" x14ac:dyDescent="0.25">
      <c r="A14" s="465"/>
      <c r="B14" s="387"/>
      <c r="C14" s="387"/>
      <c r="D14" s="387"/>
      <c r="E14" s="435" t="s">
        <v>280</v>
      </c>
      <c r="F14" s="434" t="s">
        <v>144</v>
      </c>
      <c r="G14" s="437"/>
      <c r="H14" s="438"/>
      <c r="I14" s="439"/>
      <c r="J14" s="460"/>
      <c r="K14" s="466" t="s">
        <v>2</v>
      </c>
      <c r="L14" s="473">
        <v>4</v>
      </c>
      <c r="M14" s="433">
        <v>1</v>
      </c>
      <c r="N14" s="409">
        <f t="shared" si="0"/>
        <v>4</v>
      </c>
      <c r="O14" s="409">
        <v>1</v>
      </c>
      <c r="P14" s="466">
        <f t="shared" si="1"/>
        <v>4</v>
      </c>
      <c r="Q14" s="467"/>
      <c r="R14" s="480"/>
      <c r="S14" s="452"/>
      <c r="T14" s="701"/>
      <c r="U14" s="452"/>
      <c r="V14" s="452"/>
      <c r="W14" s="701"/>
      <c r="X14" s="452"/>
      <c r="Y14" s="735"/>
      <c r="Z14" s="806"/>
      <c r="AA14" s="806"/>
      <c r="AB14" s="807"/>
    </row>
    <row r="15" spans="1:36" x14ac:dyDescent="0.25">
      <c r="A15" s="465"/>
      <c r="B15" s="387"/>
      <c r="C15" s="387"/>
      <c r="D15" s="387"/>
      <c r="E15" s="436" t="s">
        <v>281</v>
      </c>
      <c r="F15" s="719" t="s">
        <v>112</v>
      </c>
      <c r="G15" s="720"/>
      <c r="H15" s="720"/>
      <c r="I15" s="721"/>
      <c r="J15" s="461"/>
      <c r="K15" s="466" t="s">
        <v>2</v>
      </c>
      <c r="L15" s="473">
        <v>3</v>
      </c>
      <c r="M15" s="433">
        <v>1</v>
      </c>
      <c r="N15" s="409">
        <f t="shared" si="0"/>
        <v>3</v>
      </c>
      <c r="O15" s="409">
        <v>1</v>
      </c>
      <c r="P15" s="466">
        <f t="shared" si="1"/>
        <v>3</v>
      </c>
      <c r="Q15" s="467"/>
      <c r="R15" s="480"/>
      <c r="S15" s="452"/>
      <c r="T15" s="701"/>
      <c r="U15" s="452"/>
      <c r="V15" s="452"/>
      <c r="W15" s="701"/>
      <c r="X15" s="452"/>
      <c r="Y15" s="735"/>
      <c r="Z15" s="806"/>
      <c r="AA15" s="806"/>
      <c r="AB15" s="807"/>
      <c r="AD15" s="424"/>
      <c r="AE15" s="424"/>
      <c r="AF15" s="424"/>
      <c r="AG15" s="424"/>
      <c r="AH15" s="424"/>
      <c r="AI15" s="424"/>
      <c r="AJ15" s="424"/>
    </row>
    <row r="16" spans="1:36" x14ac:dyDescent="0.25">
      <c r="A16" s="465"/>
      <c r="B16" s="387"/>
      <c r="C16" s="387"/>
      <c r="D16" s="387"/>
      <c r="E16" s="435" t="s">
        <v>282</v>
      </c>
      <c r="F16" s="434" t="s">
        <v>114</v>
      </c>
      <c r="G16" s="437"/>
      <c r="H16" s="438"/>
      <c r="I16" s="439"/>
      <c r="J16" s="460"/>
      <c r="K16" s="466" t="s">
        <v>2</v>
      </c>
      <c r="L16" s="473">
        <v>4</v>
      </c>
      <c r="M16" s="433">
        <v>0</v>
      </c>
      <c r="N16" s="409">
        <f t="shared" si="0"/>
        <v>0</v>
      </c>
      <c r="O16" s="409">
        <v>1</v>
      </c>
      <c r="P16" s="466">
        <f t="shared" si="1"/>
        <v>4</v>
      </c>
      <c r="Q16" s="467"/>
      <c r="R16" s="480"/>
      <c r="S16" s="452"/>
      <c r="T16" s="701"/>
      <c r="U16" s="452"/>
      <c r="V16" s="452"/>
      <c r="W16" s="701"/>
      <c r="X16" s="452"/>
      <c r="Y16" s="735"/>
      <c r="Z16" s="806"/>
      <c r="AA16" s="806"/>
      <c r="AB16" s="807"/>
      <c r="AD16" s="424"/>
      <c r="AE16" s="424"/>
      <c r="AF16" s="424"/>
      <c r="AG16" s="424"/>
      <c r="AH16" s="424"/>
      <c r="AI16" s="424"/>
      <c r="AJ16" s="424"/>
    </row>
    <row r="17" spans="1:36" x14ac:dyDescent="0.25">
      <c r="A17" s="467"/>
      <c r="B17" s="387"/>
      <c r="C17" s="387"/>
      <c r="D17" s="387"/>
      <c r="E17" s="436" t="s">
        <v>283</v>
      </c>
      <c r="F17" s="719" t="s">
        <v>115</v>
      </c>
      <c r="G17" s="720"/>
      <c r="H17" s="720"/>
      <c r="I17" s="721"/>
      <c r="J17" s="461"/>
      <c r="K17" s="466" t="s">
        <v>2</v>
      </c>
      <c r="L17" s="473">
        <v>4</v>
      </c>
      <c r="M17" s="433">
        <v>1</v>
      </c>
      <c r="N17" s="409">
        <f t="shared" si="0"/>
        <v>4</v>
      </c>
      <c r="O17" s="409">
        <v>1</v>
      </c>
      <c r="P17" s="466">
        <f t="shared" si="1"/>
        <v>4</v>
      </c>
      <c r="Q17" s="467"/>
      <c r="R17" s="480"/>
      <c r="S17" s="452"/>
      <c r="T17" s="701"/>
      <c r="U17" s="452"/>
      <c r="V17" s="452"/>
      <c r="W17" s="701"/>
      <c r="X17" s="452"/>
      <c r="Y17" s="735"/>
      <c r="Z17" s="806"/>
      <c r="AA17" s="806"/>
      <c r="AB17" s="807"/>
      <c r="AD17" s="424"/>
      <c r="AE17" s="424"/>
      <c r="AF17" s="424"/>
      <c r="AG17" s="424"/>
      <c r="AH17" s="424"/>
      <c r="AI17" s="424"/>
      <c r="AJ17" s="424"/>
    </row>
    <row r="18" spans="1:36" x14ac:dyDescent="0.25">
      <c r="A18" s="467"/>
      <c r="B18" s="387"/>
      <c r="C18" s="387"/>
      <c r="D18" s="387"/>
      <c r="E18" s="435" t="s">
        <v>284</v>
      </c>
      <c r="F18" s="434" t="s">
        <v>117</v>
      </c>
      <c r="G18" s="437"/>
      <c r="H18" s="438"/>
      <c r="I18" s="439"/>
      <c r="J18" s="460"/>
      <c r="K18" s="466" t="s">
        <v>2</v>
      </c>
      <c r="L18" s="473">
        <v>5</v>
      </c>
      <c r="M18" s="433">
        <v>1</v>
      </c>
      <c r="N18" s="409">
        <f t="shared" si="0"/>
        <v>5</v>
      </c>
      <c r="O18" s="409">
        <v>1</v>
      </c>
      <c r="P18" s="466">
        <f t="shared" si="1"/>
        <v>5</v>
      </c>
      <c r="Q18" s="467"/>
      <c r="R18" s="480"/>
      <c r="S18" s="452"/>
      <c r="T18" s="701"/>
      <c r="U18" s="452"/>
      <c r="V18" s="452"/>
      <c r="W18" s="701"/>
      <c r="X18" s="452"/>
      <c r="Y18" s="735"/>
      <c r="Z18" s="806"/>
      <c r="AA18" s="806"/>
      <c r="AB18" s="807"/>
      <c r="AD18" s="424"/>
      <c r="AE18" s="424"/>
      <c r="AF18" s="424"/>
      <c r="AG18" s="424"/>
      <c r="AH18" s="424"/>
      <c r="AI18" s="424"/>
      <c r="AJ18" s="424"/>
    </row>
    <row r="19" spans="1:36" x14ac:dyDescent="0.25">
      <c r="A19" s="467"/>
      <c r="B19" s="387"/>
      <c r="C19" s="387"/>
      <c r="D19" s="387"/>
      <c r="E19" s="436" t="s">
        <v>285</v>
      </c>
      <c r="F19" s="719" t="s">
        <v>146</v>
      </c>
      <c r="G19" s="720"/>
      <c r="H19" s="720"/>
      <c r="I19" s="721"/>
      <c r="J19" s="461"/>
      <c r="K19" s="466" t="s">
        <v>2</v>
      </c>
      <c r="L19" s="473">
        <v>3</v>
      </c>
      <c r="M19" s="433">
        <v>1</v>
      </c>
      <c r="N19" s="409">
        <f t="shared" si="0"/>
        <v>3</v>
      </c>
      <c r="O19" s="409">
        <v>1</v>
      </c>
      <c r="P19" s="466">
        <f t="shared" si="1"/>
        <v>3</v>
      </c>
      <c r="Q19" s="467"/>
      <c r="R19" s="480"/>
      <c r="S19" s="452"/>
      <c r="T19" s="701"/>
      <c r="U19" s="452"/>
      <c r="V19" s="452"/>
      <c r="W19" s="701"/>
      <c r="X19" s="452"/>
      <c r="Y19" s="735"/>
      <c r="Z19" s="806"/>
      <c r="AA19" s="806"/>
      <c r="AB19" s="807"/>
      <c r="AD19" s="424"/>
      <c r="AE19" s="424"/>
      <c r="AF19" s="424"/>
      <c r="AG19" s="424"/>
      <c r="AH19" s="424"/>
      <c r="AI19" s="424"/>
      <c r="AJ19" s="424"/>
    </row>
    <row r="20" spans="1:36" x14ac:dyDescent="0.25">
      <c r="A20" s="467"/>
      <c r="B20" s="387"/>
      <c r="C20" s="387"/>
      <c r="D20" s="387"/>
      <c r="E20" s="435" t="s">
        <v>286</v>
      </c>
      <c r="F20" s="434" t="s">
        <v>269</v>
      </c>
      <c r="G20" s="437"/>
      <c r="H20" s="438"/>
      <c r="I20" s="439"/>
      <c r="J20" s="460"/>
      <c r="K20" s="466" t="s">
        <v>2</v>
      </c>
      <c r="L20" s="473">
        <v>3</v>
      </c>
      <c r="M20" s="433">
        <v>1</v>
      </c>
      <c r="N20" s="409">
        <f t="shared" si="0"/>
        <v>3</v>
      </c>
      <c r="O20" s="409">
        <v>1</v>
      </c>
      <c r="P20" s="466">
        <f t="shared" si="1"/>
        <v>3</v>
      </c>
      <c r="Q20" s="467"/>
      <c r="R20" s="480"/>
      <c r="S20" s="452"/>
      <c r="T20" s="701"/>
      <c r="U20" s="452"/>
      <c r="V20" s="452"/>
      <c r="W20" s="701"/>
      <c r="X20" s="452"/>
      <c r="Y20" s="735"/>
      <c r="Z20" s="806"/>
      <c r="AA20" s="806"/>
      <c r="AB20" s="807"/>
      <c r="AD20" s="424"/>
      <c r="AE20" s="424"/>
      <c r="AF20" s="424"/>
      <c r="AG20" s="424"/>
      <c r="AH20" s="424"/>
      <c r="AI20" s="424"/>
      <c r="AJ20" s="424"/>
    </row>
    <row r="21" spans="1:36" x14ac:dyDescent="0.25">
      <c r="A21" s="467"/>
      <c r="B21" s="387"/>
      <c r="C21" s="387"/>
      <c r="D21" s="387"/>
      <c r="E21" s="436" t="s">
        <v>287</v>
      </c>
      <c r="F21" s="712" t="s">
        <v>122</v>
      </c>
      <c r="G21" s="713"/>
      <c r="H21" s="713"/>
      <c r="I21" s="714"/>
      <c r="J21" s="461"/>
      <c r="K21" s="466" t="s">
        <v>2</v>
      </c>
      <c r="L21" s="473">
        <v>4</v>
      </c>
      <c r="M21" s="433">
        <v>1</v>
      </c>
      <c r="N21" s="409">
        <f t="shared" si="0"/>
        <v>4</v>
      </c>
      <c r="O21" s="409">
        <v>1</v>
      </c>
      <c r="P21" s="466">
        <f t="shared" si="1"/>
        <v>4</v>
      </c>
      <c r="Q21" s="467"/>
      <c r="R21" s="480"/>
      <c r="S21" s="452"/>
      <c r="T21" s="701"/>
      <c r="U21" s="452"/>
      <c r="V21" s="452"/>
      <c r="W21" s="701"/>
      <c r="X21" s="452"/>
      <c r="Y21" s="735"/>
      <c r="Z21" s="806"/>
      <c r="AA21" s="806"/>
      <c r="AB21" s="807"/>
      <c r="AD21" s="424"/>
      <c r="AE21" s="424"/>
      <c r="AF21" s="424"/>
      <c r="AG21" s="424"/>
      <c r="AH21" s="424"/>
      <c r="AI21" s="424"/>
      <c r="AJ21" s="424"/>
    </row>
    <row r="22" spans="1:36" ht="18" x14ac:dyDescent="0.35">
      <c r="A22" s="467"/>
      <c r="B22" s="387"/>
      <c r="C22" s="387"/>
      <c r="D22" s="387"/>
      <c r="E22" s="435" t="s">
        <v>288</v>
      </c>
      <c r="F22" s="434" t="s">
        <v>120</v>
      </c>
      <c r="G22" s="437"/>
      <c r="H22" s="438"/>
      <c r="I22" s="439"/>
      <c r="J22" s="460"/>
      <c r="K22" s="466" t="s">
        <v>2</v>
      </c>
      <c r="L22" s="473">
        <v>3</v>
      </c>
      <c r="M22" s="433">
        <v>1</v>
      </c>
      <c r="N22" s="409">
        <f t="shared" si="0"/>
        <v>3</v>
      </c>
      <c r="O22" s="409">
        <v>1</v>
      </c>
      <c r="P22" s="466">
        <f t="shared" si="1"/>
        <v>3</v>
      </c>
      <c r="Q22" s="722" t="s">
        <v>275</v>
      </c>
      <c r="R22" s="723"/>
      <c r="S22" s="452"/>
      <c r="T22" s="701"/>
      <c r="U22" s="452"/>
      <c r="V22" s="452"/>
      <c r="W22" s="701"/>
      <c r="X22" s="452"/>
      <c r="Y22" s="735"/>
      <c r="Z22" s="806"/>
      <c r="AA22" s="806"/>
      <c r="AB22" s="807"/>
      <c r="AD22" s="424"/>
      <c r="AE22" s="424"/>
      <c r="AF22" s="424"/>
      <c r="AG22" s="424"/>
      <c r="AH22" s="424"/>
      <c r="AI22" s="424"/>
      <c r="AJ22" s="424"/>
    </row>
    <row r="23" spans="1:36" x14ac:dyDescent="0.25">
      <c r="A23" s="467"/>
      <c r="B23" s="387"/>
      <c r="C23" s="387"/>
      <c r="D23" s="387"/>
      <c r="E23" s="436" t="s">
        <v>289</v>
      </c>
      <c r="F23" s="719" t="s">
        <v>267</v>
      </c>
      <c r="G23" s="720"/>
      <c r="H23" s="720"/>
      <c r="I23" s="721"/>
      <c r="J23" s="461"/>
      <c r="K23" s="466" t="s">
        <v>2</v>
      </c>
      <c r="L23" s="473">
        <v>3</v>
      </c>
      <c r="M23" s="433">
        <v>1</v>
      </c>
      <c r="N23" s="409">
        <f t="shared" si="0"/>
        <v>3</v>
      </c>
      <c r="O23" s="409">
        <v>1</v>
      </c>
      <c r="P23" s="466">
        <f t="shared" si="1"/>
        <v>3</v>
      </c>
      <c r="Q23" s="481">
        <f>+N27/P27*10</f>
        <v>9.0566037735849054</v>
      </c>
      <c r="R23" s="482" t="str">
        <f>+IF(Q23&lt;7,"INACEPTABLE","ACEPTABLE")</f>
        <v>ACEPTABLE</v>
      </c>
      <c r="S23" s="452"/>
      <c r="T23" s="701"/>
      <c r="U23" s="452"/>
      <c r="V23" s="452"/>
      <c r="W23" s="701"/>
      <c r="X23" s="452"/>
      <c r="Y23" s="735"/>
      <c r="Z23" s="806"/>
      <c r="AA23" s="806"/>
      <c r="AB23" s="807"/>
      <c r="AD23" s="424"/>
      <c r="AE23" s="424"/>
      <c r="AF23" s="424"/>
      <c r="AG23" s="424"/>
      <c r="AH23" s="529"/>
      <c r="AI23" s="424"/>
      <c r="AJ23" s="424"/>
    </row>
    <row r="24" spans="1:36" x14ac:dyDescent="0.25">
      <c r="A24" s="467"/>
      <c r="B24" s="387"/>
      <c r="C24" s="387"/>
      <c r="D24" s="387"/>
      <c r="E24" s="435" t="s">
        <v>290</v>
      </c>
      <c r="F24" s="434" t="s">
        <v>147</v>
      </c>
      <c r="G24" s="437"/>
      <c r="H24" s="438"/>
      <c r="I24" s="439"/>
      <c r="J24" s="460"/>
      <c r="K24" s="466" t="s">
        <v>2</v>
      </c>
      <c r="L24" s="473">
        <v>3</v>
      </c>
      <c r="M24" s="433">
        <v>1</v>
      </c>
      <c r="N24" s="409">
        <f t="shared" si="0"/>
        <v>3</v>
      </c>
      <c r="O24" s="409">
        <v>1</v>
      </c>
      <c r="P24" s="466">
        <f t="shared" si="1"/>
        <v>3</v>
      </c>
      <c r="Q24" s="467"/>
      <c r="R24" s="480"/>
      <c r="S24" s="452"/>
      <c r="T24" s="701"/>
      <c r="U24" s="452"/>
      <c r="V24" s="452"/>
      <c r="W24" s="701"/>
      <c r="X24" s="452"/>
      <c r="Y24" s="735"/>
      <c r="Z24" s="806"/>
      <c r="AA24" s="806"/>
      <c r="AB24" s="807"/>
      <c r="AD24" s="529"/>
      <c r="AE24" s="424"/>
      <c r="AF24" s="424"/>
      <c r="AG24" s="424"/>
      <c r="AH24" s="627"/>
      <c r="AI24" s="424"/>
      <c r="AJ24" s="424"/>
    </row>
    <row r="25" spans="1:36" x14ac:dyDescent="0.25">
      <c r="A25" s="467"/>
      <c r="B25" s="387"/>
      <c r="C25" s="387"/>
      <c r="D25" s="387"/>
      <c r="E25" s="436" t="s">
        <v>291</v>
      </c>
      <c r="F25" s="916" t="s">
        <v>126</v>
      </c>
      <c r="G25" s="917"/>
      <c r="H25" s="918"/>
      <c r="I25" s="919"/>
      <c r="J25" s="461"/>
      <c r="K25" s="466" t="s">
        <v>2</v>
      </c>
      <c r="L25" s="473">
        <v>5</v>
      </c>
      <c r="M25" s="433">
        <v>1</v>
      </c>
      <c r="N25" s="409">
        <f t="shared" si="0"/>
        <v>5</v>
      </c>
      <c r="O25" s="409">
        <v>1</v>
      </c>
      <c r="P25" s="466">
        <f t="shared" si="1"/>
        <v>5</v>
      </c>
      <c r="Q25" s="467"/>
      <c r="R25" s="480"/>
      <c r="S25" s="452"/>
      <c r="T25" s="701"/>
      <c r="U25" s="452"/>
      <c r="V25" s="452"/>
      <c r="W25" s="701"/>
      <c r="X25" s="452"/>
      <c r="Y25" s="735"/>
      <c r="Z25" s="806"/>
      <c r="AA25" s="806"/>
      <c r="AB25" s="807"/>
      <c r="AD25" s="424"/>
      <c r="AE25" s="424"/>
      <c r="AF25" s="424"/>
      <c r="AG25" s="424"/>
      <c r="AH25" s="424"/>
      <c r="AI25" s="424"/>
      <c r="AJ25" s="424"/>
    </row>
    <row r="26" spans="1:36" x14ac:dyDescent="0.25">
      <c r="A26" s="467"/>
      <c r="B26" s="387"/>
      <c r="C26" s="387"/>
      <c r="D26" s="387"/>
      <c r="E26" s="435" t="s">
        <v>443</v>
      </c>
      <c r="F26" s="812" t="s">
        <v>127</v>
      </c>
      <c r="G26" s="813"/>
      <c r="H26" s="813"/>
      <c r="I26" s="814"/>
      <c r="J26" s="460"/>
      <c r="K26" s="466" t="s">
        <v>2</v>
      </c>
      <c r="L26" s="473">
        <v>3</v>
      </c>
      <c r="M26" s="433">
        <v>1</v>
      </c>
      <c r="N26" s="409">
        <f t="shared" si="0"/>
        <v>3</v>
      </c>
      <c r="O26" s="409">
        <v>1</v>
      </c>
      <c r="P26" s="466">
        <f t="shared" si="1"/>
        <v>3</v>
      </c>
      <c r="Q26" s="467"/>
      <c r="R26" s="480"/>
      <c r="S26" s="452"/>
      <c r="T26" s="701"/>
      <c r="U26" s="452"/>
      <c r="V26" s="452"/>
      <c r="W26" s="701"/>
      <c r="X26" s="452"/>
      <c r="Y26" s="735"/>
      <c r="Z26" s="806"/>
      <c r="AA26" s="806"/>
      <c r="AB26" s="807"/>
      <c r="AD26" s="424"/>
      <c r="AE26" s="424"/>
      <c r="AF26" s="424"/>
      <c r="AG26" s="424"/>
      <c r="AH26" s="424"/>
      <c r="AI26" s="424"/>
      <c r="AJ26" s="424"/>
    </row>
    <row r="27" spans="1:36" ht="15.75" thickBot="1" x14ac:dyDescent="0.3">
      <c r="A27" s="468"/>
      <c r="B27" s="469"/>
      <c r="C27" s="469"/>
      <c r="D27" s="469"/>
      <c r="E27" s="469"/>
      <c r="F27" s="470"/>
      <c r="G27" s="469"/>
      <c r="H27" s="469"/>
      <c r="I27" s="469"/>
      <c r="J27" s="469"/>
      <c r="K27" s="471"/>
      <c r="L27" s="468"/>
      <c r="M27" s="474" t="s">
        <v>174</v>
      </c>
      <c r="N27" s="475">
        <f>SUM(N12:N26)</f>
        <v>48</v>
      </c>
      <c r="O27" s="474" t="s">
        <v>175</v>
      </c>
      <c r="P27" s="476">
        <f>SUM(P12:P26)</f>
        <v>53</v>
      </c>
      <c r="Q27" s="468"/>
      <c r="R27" s="471"/>
      <c r="S27" s="452"/>
      <c r="T27" s="701"/>
      <c r="U27" s="452"/>
      <c r="V27" s="452"/>
      <c r="W27" s="701"/>
      <c r="X27" s="452"/>
      <c r="Y27" s="735"/>
      <c r="Z27" s="806"/>
      <c r="AA27" s="806"/>
      <c r="AB27" s="807"/>
      <c r="AD27" s="424"/>
      <c r="AE27" s="424"/>
      <c r="AF27" s="424"/>
      <c r="AG27" s="424"/>
      <c r="AH27" s="424"/>
      <c r="AI27" s="424"/>
      <c r="AJ27" s="424"/>
    </row>
    <row r="28" spans="1:36" ht="15.75" thickBot="1" x14ac:dyDescent="0.3">
      <c r="AD28" s="424"/>
      <c r="AE28" s="424"/>
      <c r="AF28" s="424"/>
      <c r="AG28" s="424"/>
      <c r="AH28" s="424"/>
      <c r="AI28" s="424"/>
      <c r="AJ28" s="424"/>
    </row>
    <row r="29" spans="1:36" ht="15.75" thickBot="1" x14ac:dyDescent="0.3">
      <c r="K29" s="727" t="s">
        <v>179</v>
      </c>
      <c r="L29" s="728"/>
      <c r="M29" s="728"/>
      <c r="N29" s="728"/>
      <c r="O29" s="728"/>
      <c r="P29" s="887"/>
      <c r="Q29" s="500" t="s">
        <v>180</v>
      </c>
      <c r="R29" s="501" t="s">
        <v>181</v>
      </c>
      <c r="S29" s="502" t="s">
        <v>212</v>
      </c>
      <c r="T29" s="503" t="s">
        <v>176</v>
      </c>
      <c r="AD29" s="424"/>
      <c r="AE29" s="424"/>
      <c r="AF29" s="424"/>
      <c r="AG29" s="424"/>
      <c r="AH29" s="424"/>
      <c r="AI29" s="424"/>
      <c r="AJ29" s="424"/>
    </row>
    <row r="30" spans="1:36" ht="15" customHeight="1" x14ac:dyDescent="0.25">
      <c r="K30" s="494" t="s">
        <v>182</v>
      </c>
      <c r="L30" s="495">
        <v>8</v>
      </c>
      <c r="M30" s="492" t="str">
        <f>+IF(L30&lt;7,"INACEPTABLE","ACEPTABLE")</f>
        <v>ACEPTABLE</v>
      </c>
      <c r="N30" s="496" t="s">
        <v>197</v>
      </c>
      <c r="O30" s="495">
        <v>6</v>
      </c>
      <c r="P30" s="493" t="str">
        <f>+IF(O30&lt;7,"INACEPTABLE","ACEPTABLE")</f>
        <v>INACEPTABLE</v>
      </c>
      <c r="Q30" s="888">
        <f>(COUNTIF(M30:M44,"INACEPTABLE"))+(COUNTIF(P30:P44,"INACEPTABLE"))</f>
        <v>1</v>
      </c>
      <c r="R30" s="891" t="str">
        <f>+IF(Q30=1,"PENALIZACIÓN 1",IF(Q30&gt;1,"PENALIZACIÓN 1 + 2","ACEPTABLE"))</f>
        <v>PENALIZACIÓN 1</v>
      </c>
      <c r="S30" s="894">
        <v>30</v>
      </c>
      <c r="T30" s="896">
        <f>(SUM(L30:L44)+SUM(O30:O44))/S30</f>
        <v>8.0066666666666659</v>
      </c>
      <c r="AD30" s="424"/>
      <c r="AE30" s="424"/>
      <c r="AF30" s="424"/>
      <c r="AG30" s="424"/>
      <c r="AH30" s="424"/>
      <c r="AI30" s="424"/>
      <c r="AJ30" s="424"/>
    </row>
    <row r="31" spans="1:36" x14ac:dyDescent="0.25">
      <c r="K31" s="484" t="s">
        <v>183</v>
      </c>
      <c r="L31" s="478">
        <v>7</v>
      </c>
      <c r="M31" s="409" t="str">
        <f t="shared" ref="M31:M44" si="2">+IF(L31&lt;7,"INACEPTABLE","ACEPTABLE")</f>
        <v>ACEPTABLE</v>
      </c>
      <c r="N31" s="406" t="s">
        <v>198</v>
      </c>
      <c r="O31" s="478">
        <v>9</v>
      </c>
      <c r="P31" s="466" t="str">
        <f t="shared" ref="P31:P44" si="3">+IF(O31&lt;7,"INACEPTABLE","ACEPTABLE")</f>
        <v>ACEPTABLE</v>
      </c>
      <c r="Q31" s="889"/>
      <c r="R31" s="892"/>
      <c r="S31" s="894"/>
      <c r="T31" s="896"/>
      <c r="AD31" s="424"/>
      <c r="AE31" s="424"/>
      <c r="AF31" s="424"/>
      <c r="AG31" s="424"/>
      <c r="AH31" s="424"/>
      <c r="AI31" s="424"/>
      <c r="AJ31" s="424"/>
    </row>
    <row r="32" spans="1:36" x14ac:dyDescent="0.25">
      <c r="K32" s="483" t="s">
        <v>184</v>
      </c>
      <c r="L32" s="478">
        <v>8</v>
      </c>
      <c r="M32" s="409" t="str">
        <f t="shared" si="2"/>
        <v>ACEPTABLE</v>
      </c>
      <c r="N32" s="477" t="s">
        <v>199</v>
      </c>
      <c r="O32" s="478">
        <v>8</v>
      </c>
      <c r="P32" s="466" t="str">
        <f t="shared" si="3"/>
        <v>ACEPTABLE</v>
      </c>
      <c r="Q32" s="889"/>
      <c r="R32" s="892"/>
      <c r="S32" s="894"/>
      <c r="T32" s="896"/>
      <c r="AD32" s="424"/>
      <c r="AE32" s="424"/>
      <c r="AF32" s="424"/>
      <c r="AG32" s="424"/>
      <c r="AH32" s="424"/>
      <c r="AI32" s="424"/>
      <c r="AJ32" s="424"/>
    </row>
    <row r="33" spans="1:36" x14ac:dyDescent="0.25">
      <c r="K33" s="484" t="s">
        <v>185</v>
      </c>
      <c r="L33" s="478">
        <v>7</v>
      </c>
      <c r="M33" s="409" t="str">
        <f t="shared" si="2"/>
        <v>ACEPTABLE</v>
      </c>
      <c r="N33" s="406" t="s">
        <v>200</v>
      </c>
      <c r="O33" s="478">
        <v>9</v>
      </c>
      <c r="P33" s="466" t="str">
        <f t="shared" si="3"/>
        <v>ACEPTABLE</v>
      </c>
      <c r="Q33" s="889"/>
      <c r="R33" s="892"/>
      <c r="S33" s="894"/>
      <c r="T33" s="896"/>
      <c r="AD33" s="424"/>
      <c r="AE33" s="424"/>
      <c r="AF33" s="424"/>
      <c r="AG33" s="424"/>
      <c r="AH33" s="424"/>
      <c r="AI33" s="424"/>
      <c r="AJ33" s="424"/>
    </row>
    <row r="34" spans="1:36" x14ac:dyDescent="0.25">
      <c r="K34" s="483" t="s">
        <v>186</v>
      </c>
      <c r="L34" s="478">
        <v>7</v>
      </c>
      <c r="M34" s="409" t="str">
        <f t="shared" si="2"/>
        <v>ACEPTABLE</v>
      </c>
      <c r="N34" s="477" t="s">
        <v>201</v>
      </c>
      <c r="O34" s="478">
        <v>9</v>
      </c>
      <c r="P34" s="466" t="str">
        <f t="shared" si="3"/>
        <v>ACEPTABLE</v>
      </c>
      <c r="Q34" s="889"/>
      <c r="R34" s="892"/>
      <c r="S34" s="894"/>
      <c r="T34" s="896"/>
      <c r="AD34" s="424"/>
      <c r="AE34" s="424"/>
      <c r="AF34" s="424"/>
      <c r="AG34" s="424"/>
      <c r="AH34" s="424"/>
      <c r="AI34" s="424"/>
      <c r="AJ34" s="424"/>
    </row>
    <row r="35" spans="1:36" x14ac:dyDescent="0.25">
      <c r="K35" s="484" t="s">
        <v>187</v>
      </c>
      <c r="L35" s="478">
        <v>8</v>
      </c>
      <c r="M35" s="409" t="str">
        <f t="shared" si="2"/>
        <v>ACEPTABLE</v>
      </c>
      <c r="N35" s="406" t="s">
        <v>202</v>
      </c>
      <c r="O35" s="478">
        <v>9</v>
      </c>
      <c r="P35" s="466" t="str">
        <f t="shared" si="3"/>
        <v>ACEPTABLE</v>
      </c>
      <c r="Q35" s="889"/>
      <c r="R35" s="892"/>
      <c r="S35" s="894"/>
      <c r="T35" s="896"/>
      <c r="AD35" s="424"/>
      <c r="AE35" s="424"/>
      <c r="AF35" s="424"/>
      <c r="AG35" s="424"/>
      <c r="AH35" s="424"/>
      <c r="AI35" s="424"/>
      <c r="AJ35" s="424"/>
    </row>
    <row r="36" spans="1:36" x14ac:dyDescent="0.25">
      <c r="K36" s="483" t="s">
        <v>188</v>
      </c>
      <c r="L36" s="478">
        <v>7.2</v>
      </c>
      <c r="M36" s="409" t="str">
        <f t="shared" si="2"/>
        <v>ACEPTABLE</v>
      </c>
      <c r="N36" s="477" t="s">
        <v>203</v>
      </c>
      <c r="O36" s="478">
        <v>9</v>
      </c>
      <c r="P36" s="466" t="str">
        <f t="shared" si="3"/>
        <v>ACEPTABLE</v>
      </c>
      <c r="Q36" s="889"/>
      <c r="R36" s="892"/>
      <c r="S36" s="894"/>
      <c r="T36" s="896"/>
      <c r="AD36" s="424"/>
      <c r="AE36" s="424"/>
      <c r="AF36" s="424"/>
      <c r="AG36" s="424"/>
      <c r="AH36" s="424"/>
      <c r="AI36" s="424"/>
      <c r="AJ36" s="424"/>
    </row>
    <row r="37" spans="1:36" x14ac:dyDescent="0.25">
      <c r="K37" s="484" t="s">
        <v>189</v>
      </c>
      <c r="L37" s="478">
        <v>8</v>
      </c>
      <c r="M37" s="409" t="str">
        <f t="shared" si="2"/>
        <v>ACEPTABLE</v>
      </c>
      <c r="N37" s="406" t="s">
        <v>204</v>
      </c>
      <c r="O37" s="478">
        <v>9</v>
      </c>
      <c r="P37" s="466" t="str">
        <f t="shared" si="3"/>
        <v>ACEPTABLE</v>
      </c>
      <c r="Q37" s="889"/>
      <c r="R37" s="892"/>
      <c r="S37" s="894"/>
      <c r="T37" s="896"/>
      <c r="AD37" s="424"/>
      <c r="AE37" s="424"/>
      <c r="AF37" s="424"/>
      <c r="AG37" s="424"/>
      <c r="AH37" s="424"/>
      <c r="AI37" s="424"/>
      <c r="AJ37" s="424"/>
    </row>
    <row r="38" spans="1:36" x14ac:dyDescent="0.25">
      <c r="K38" s="483" t="s">
        <v>190</v>
      </c>
      <c r="L38" s="478">
        <v>8</v>
      </c>
      <c r="M38" s="409" t="str">
        <f t="shared" si="2"/>
        <v>ACEPTABLE</v>
      </c>
      <c r="N38" s="477" t="s">
        <v>205</v>
      </c>
      <c r="O38" s="478">
        <v>8</v>
      </c>
      <c r="P38" s="466" t="str">
        <f t="shared" si="3"/>
        <v>ACEPTABLE</v>
      </c>
      <c r="Q38" s="889"/>
      <c r="R38" s="892"/>
      <c r="S38" s="894"/>
      <c r="T38" s="896"/>
      <c r="AD38" s="424"/>
      <c r="AE38" s="424"/>
      <c r="AF38" s="424"/>
      <c r="AG38" s="424"/>
      <c r="AH38" s="424"/>
      <c r="AI38" s="424"/>
      <c r="AJ38" s="424"/>
    </row>
    <row r="39" spans="1:36" x14ac:dyDescent="0.25">
      <c r="K39" s="484" t="s">
        <v>191</v>
      </c>
      <c r="L39" s="478">
        <v>8</v>
      </c>
      <c r="M39" s="409" t="str">
        <f t="shared" si="2"/>
        <v>ACEPTABLE</v>
      </c>
      <c r="N39" s="406" t="s">
        <v>206</v>
      </c>
      <c r="O39" s="478">
        <v>8</v>
      </c>
      <c r="P39" s="466" t="str">
        <f t="shared" si="3"/>
        <v>ACEPTABLE</v>
      </c>
      <c r="Q39" s="889"/>
      <c r="R39" s="892"/>
      <c r="S39" s="894"/>
      <c r="T39" s="896"/>
      <c r="AD39" s="424"/>
      <c r="AE39" s="424"/>
      <c r="AF39" s="424"/>
      <c r="AG39" s="424"/>
      <c r="AH39" s="424"/>
      <c r="AI39" s="424"/>
      <c r="AJ39" s="424"/>
    </row>
    <row r="40" spans="1:36" x14ac:dyDescent="0.25">
      <c r="K40" s="483" t="s">
        <v>192</v>
      </c>
      <c r="L40" s="478">
        <v>8</v>
      </c>
      <c r="M40" s="409" t="str">
        <f t="shared" si="2"/>
        <v>ACEPTABLE</v>
      </c>
      <c r="N40" s="477" t="s">
        <v>207</v>
      </c>
      <c r="O40" s="478">
        <v>8</v>
      </c>
      <c r="P40" s="466" t="str">
        <f t="shared" si="3"/>
        <v>ACEPTABLE</v>
      </c>
      <c r="Q40" s="889"/>
      <c r="R40" s="892"/>
      <c r="S40" s="894"/>
      <c r="T40" s="896"/>
      <c r="AD40" s="424"/>
      <c r="AE40" s="424"/>
      <c r="AF40" s="424"/>
      <c r="AG40" s="424"/>
      <c r="AH40" s="424"/>
      <c r="AI40" s="424"/>
      <c r="AJ40" s="424"/>
    </row>
    <row r="41" spans="1:36" x14ac:dyDescent="0.25">
      <c r="K41" s="484" t="s">
        <v>193</v>
      </c>
      <c r="L41" s="478">
        <v>8</v>
      </c>
      <c r="M41" s="409" t="str">
        <f t="shared" si="2"/>
        <v>ACEPTABLE</v>
      </c>
      <c r="N41" s="406" t="s">
        <v>208</v>
      </c>
      <c r="O41" s="478">
        <v>8</v>
      </c>
      <c r="P41" s="466" t="str">
        <f t="shared" si="3"/>
        <v>ACEPTABLE</v>
      </c>
      <c r="Q41" s="889"/>
      <c r="R41" s="892"/>
      <c r="S41" s="894"/>
      <c r="T41" s="896"/>
      <c r="AD41" s="424"/>
      <c r="AE41" s="424"/>
      <c r="AF41" s="424"/>
      <c r="AG41" s="424"/>
      <c r="AH41" s="424"/>
      <c r="AI41" s="424"/>
      <c r="AJ41" s="424"/>
    </row>
    <row r="42" spans="1:36" x14ac:dyDescent="0.25">
      <c r="K42" s="483" t="s">
        <v>194</v>
      </c>
      <c r="L42" s="478">
        <v>8</v>
      </c>
      <c r="M42" s="409" t="str">
        <f t="shared" si="2"/>
        <v>ACEPTABLE</v>
      </c>
      <c r="N42" s="477" t="s">
        <v>209</v>
      </c>
      <c r="O42" s="478">
        <v>8</v>
      </c>
      <c r="P42" s="466" t="str">
        <f t="shared" si="3"/>
        <v>ACEPTABLE</v>
      </c>
      <c r="Q42" s="889"/>
      <c r="R42" s="892"/>
      <c r="S42" s="894"/>
      <c r="T42" s="896"/>
      <c r="AD42" s="424"/>
      <c r="AE42" s="424"/>
      <c r="AF42" s="424"/>
      <c r="AG42" s="424"/>
      <c r="AH42" s="424"/>
      <c r="AI42" s="424"/>
      <c r="AJ42" s="424"/>
    </row>
    <row r="43" spans="1:36" x14ac:dyDescent="0.25">
      <c r="K43" s="484" t="s">
        <v>195</v>
      </c>
      <c r="L43" s="478">
        <v>8</v>
      </c>
      <c r="M43" s="409" t="str">
        <f t="shared" si="2"/>
        <v>ACEPTABLE</v>
      </c>
      <c r="N43" s="406" t="s">
        <v>210</v>
      </c>
      <c r="O43" s="478">
        <v>8</v>
      </c>
      <c r="P43" s="466" t="str">
        <f t="shared" si="3"/>
        <v>ACEPTABLE</v>
      </c>
      <c r="Q43" s="889"/>
      <c r="R43" s="892"/>
      <c r="S43" s="894"/>
      <c r="T43" s="896"/>
      <c r="AD43" s="424"/>
      <c r="AE43" s="424"/>
      <c r="AF43" s="424"/>
      <c r="AG43" s="424"/>
      <c r="AH43" s="424"/>
      <c r="AI43" s="424"/>
      <c r="AJ43" s="424"/>
    </row>
    <row r="44" spans="1:36" ht="15.75" thickBot="1" x14ac:dyDescent="0.3">
      <c r="K44" s="485" t="s">
        <v>196</v>
      </c>
      <c r="L44" s="486">
        <v>8</v>
      </c>
      <c r="M44" s="487" t="str">
        <f t="shared" si="2"/>
        <v>ACEPTABLE</v>
      </c>
      <c r="N44" s="488" t="s">
        <v>211</v>
      </c>
      <c r="O44" s="486">
        <v>8</v>
      </c>
      <c r="P44" s="489" t="str">
        <f t="shared" si="3"/>
        <v>ACEPTABLE</v>
      </c>
      <c r="Q44" s="890"/>
      <c r="R44" s="893"/>
      <c r="S44" s="895"/>
      <c r="T44" s="897"/>
      <c r="AD44" s="424"/>
      <c r="AE44" s="424"/>
      <c r="AF44" s="424"/>
      <c r="AG44" s="424"/>
      <c r="AH44" s="424"/>
      <c r="AI44" s="424"/>
      <c r="AJ44" s="424"/>
    </row>
    <row r="45" spans="1:36" ht="15.75" thickBot="1" x14ac:dyDescent="0.3">
      <c r="AD45" s="424"/>
      <c r="AE45" s="424"/>
      <c r="AF45" s="424"/>
      <c r="AG45" s="424"/>
      <c r="AH45" s="424"/>
      <c r="AI45" s="424"/>
      <c r="AJ45" s="424"/>
    </row>
    <row r="46" spans="1:36" ht="18.75" thickBot="1" x14ac:dyDescent="0.4">
      <c r="A46" s="383" t="s">
        <v>178</v>
      </c>
      <c r="B46" s="384"/>
      <c r="C46" s="384"/>
      <c r="D46" s="384"/>
      <c r="E46" s="429" t="s">
        <v>272</v>
      </c>
      <c r="F46" s="384"/>
      <c r="G46" s="384"/>
      <c r="H46" s="384"/>
      <c r="I46" s="384"/>
      <c r="J46" s="384"/>
      <c r="K46" s="510" t="s">
        <v>1</v>
      </c>
      <c r="L46" s="497" t="s">
        <v>172</v>
      </c>
      <c r="M46" s="498" t="s">
        <v>1</v>
      </c>
      <c r="N46" s="498" t="s">
        <v>171</v>
      </c>
      <c r="O46" s="498" t="s">
        <v>173</v>
      </c>
      <c r="P46" s="499" t="s">
        <v>170</v>
      </c>
      <c r="Q46" s="736" t="s">
        <v>277</v>
      </c>
      <c r="R46" s="737"/>
      <c r="S46" s="738"/>
      <c r="T46" s="738"/>
      <c r="U46" s="738"/>
      <c r="V46" s="700"/>
      <c r="W46" s="700"/>
      <c r="X46" s="700"/>
      <c r="Y46" s="700"/>
      <c r="AD46" s="424"/>
      <c r="AE46" s="424"/>
      <c r="AF46" s="424"/>
      <c r="AG46" s="424"/>
      <c r="AH46" s="424"/>
      <c r="AI46" s="424"/>
      <c r="AJ46" s="424"/>
    </row>
    <row r="47" spans="1:36" x14ac:dyDescent="0.25">
      <c r="A47" s="386"/>
      <c r="B47" s="387"/>
      <c r="C47" s="387"/>
      <c r="D47" s="387"/>
      <c r="E47" s="435" t="s">
        <v>149</v>
      </c>
      <c r="F47" s="434" t="s">
        <v>113</v>
      </c>
      <c r="G47" s="437"/>
      <c r="H47" s="438"/>
      <c r="I47" s="439"/>
      <c r="J47" s="460"/>
      <c r="K47" s="479" t="s">
        <v>2</v>
      </c>
      <c r="L47" s="490">
        <v>4</v>
      </c>
      <c r="M47" s="491">
        <v>1</v>
      </c>
      <c r="N47" s="492">
        <f>+L47*M47</f>
        <v>4</v>
      </c>
      <c r="O47" s="492">
        <v>1</v>
      </c>
      <c r="P47" s="493">
        <f>+L47*O47</f>
        <v>4</v>
      </c>
      <c r="Q47" s="467"/>
      <c r="R47" s="480"/>
      <c r="S47" s="452"/>
      <c r="T47" s="701"/>
      <c r="U47" s="452"/>
      <c r="V47" s="735"/>
      <c r="W47" s="735"/>
      <c r="X47" s="735"/>
      <c r="Y47" s="735"/>
      <c r="AD47" s="424"/>
      <c r="AE47" s="424"/>
      <c r="AF47" s="424"/>
      <c r="AG47" s="424"/>
      <c r="AH47" s="424"/>
      <c r="AI47" s="424"/>
      <c r="AJ47" s="424"/>
    </row>
    <row r="48" spans="1:36" x14ac:dyDescent="0.25">
      <c r="A48" s="386"/>
      <c r="B48" s="387"/>
      <c r="C48" s="387"/>
      <c r="D48" s="387"/>
      <c r="E48" s="436" t="s">
        <v>150</v>
      </c>
      <c r="F48" s="719" t="s">
        <v>116</v>
      </c>
      <c r="G48" s="720"/>
      <c r="H48" s="720"/>
      <c r="I48" s="721"/>
      <c r="J48" s="461"/>
      <c r="K48" s="479" t="s">
        <v>2</v>
      </c>
      <c r="L48" s="473">
        <v>2</v>
      </c>
      <c r="M48" s="433">
        <v>0</v>
      </c>
      <c r="N48" s="409">
        <f t="shared" ref="N48:N53" si="4">+L48*M48</f>
        <v>0</v>
      </c>
      <c r="O48" s="409">
        <v>1</v>
      </c>
      <c r="P48" s="466">
        <f t="shared" ref="P48:P53" si="5">+L48*O48</f>
        <v>2</v>
      </c>
      <c r="Q48" s="467"/>
      <c r="R48" s="480"/>
      <c r="S48" s="452"/>
      <c r="T48" s="701"/>
      <c r="U48" s="452"/>
      <c r="V48" s="735"/>
      <c r="W48" s="735"/>
      <c r="X48" s="735"/>
      <c r="Y48" s="735"/>
      <c r="AD48" s="424"/>
      <c r="AE48" s="424"/>
      <c r="AF48" s="424"/>
      <c r="AG48" s="424"/>
      <c r="AH48" s="424"/>
      <c r="AI48" s="424"/>
      <c r="AJ48" s="424"/>
    </row>
    <row r="49" spans="1:36" x14ac:dyDescent="0.25">
      <c r="A49" s="386"/>
      <c r="B49" s="387"/>
      <c r="C49" s="387"/>
      <c r="D49" s="387"/>
      <c r="E49" s="435" t="s">
        <v>151</v>
      </c>
      <c r="F49" s="434" t="s">
        <v>118</v>
      </c>
      <c r="G49" s="437"/>
      <c r="H49" s="438"/>
      <c r="I49" s="439"/>
      <c r="J49" s="460"/>
      <c r="K49" s="479" t="s">
        <v>2</v>
      </c>
      <c r="L49" s="473">
        <v>3</v>
      </c>
      <c r="M49" s="433">
        <v>1</v>
      </c>
      <c r="N49" s="409">
        <f t="shared" si="4"/>
        <v>3</v>
      </c>
      <c r="O49" s="409">
        <v>1</v>
      </c>
      <c r="P49" s="466">
        <f t="shared" si="5"/>
        <v>3</v>
      </c>
      <c r="Q49" s="467"/>
      <c r="R49" s="480"/>
      <c r="S49" s="452"/>
      <c r="T49" s="701"/>
      <c r="U49" s="452"/>
      <c r="V49" s="735"/>
      <c r="W49" s="735"/>
      <c r="X49" s="735"/>
      <c r="Y49" s="735"/>
      <c r="AD49" s="424"/>
      <c r="AE49" s="424"/>
      <c r="AF49" s="424"/>
      <c r="AG49" s="424"/>
      <c r="AH49" s="424"/>
      <c r="AI49" s="424"/>
      <c r="AJ49" s="424"/>
    </row>
    <row r="50" spans="1:36" x14ac:dyDescent="0.25">
      <c r="A50" s="390"/>
      <c r="B50" s="387"/>
      <c r="C50" s="387"/>
      <c r="D50" s="387"/>
      <c r="E50" s="436" t="s">
        <v>152</v>
      </c>
      <c r="F50" s="719" t="s">
        <v>141</v>
      </c>
      <c r="G50" s="720"/>
      <c r="H50" s="720"/>
      <c r="I50" s="721"/>
      <c r="J50" s="461"/>
      <c r="K50" s="479" t="s">
        <v>2</v>
      </c>
      <c r="L50" s="473">
        <v>3</v>
      </c>
      <c r="M50" s="433">
        <v>1</v>
      </c>
      <c r="N50" s="409">
        <f t="shared" si="4"/>
        <v>3</v>
      </c>
      <c r="O50" s="409">
        <v>1</v>
      </c>
      <c r="P50" s="466">
        <f t="shared" si="5"/>
        <v>3</v>
      </c>
      <c r="Q50" s="467"/>
      <c r="R50" s="480"/>
      <c r="S50" s="452"/>
      <c r="T50" s="701"/>
      <c r="U50" s="452"/>
      <c r="V50" s="735"/>
      <c r="W50" s="735"/>
      <c r="X50" s="735"/>
      <c r="Y50" s="735"/>
    </row>
    <row r="51" spans="1:36" x14ac:dyDescent="0.25">
      <c r="A51" s="390"/>
      <c r="B51" s="387"/>
      <c r="C51" s="387"/>
      <c r="D51" s="387"/>
      <c r="E51" s="435" t="s">
        <v>153</v>
      </c>
      <c r="F51" s="434" t="s">
        <v>315</v>
      </c>
      <c r="G51" s="437"/>
      <c r="H51" s="438"/>
      <c r="I51" s="439"/>
      <c r="J51" s="460"/>
      <c r="K51" s="479" t="s">
        <v>2</v>
      </c>
      <c r="L51" s="473">
        <v>3</v>
      </c>
      <c r="M51" s="433">
        <v>0</v>
      </c>
      <c r="N51" s="409">
        <f t="shared" si="4"/>
        <v>0</v>
      </c>
      <c r="O51" s="409">
        <v>1</v>
      </c>
      <c r="P51" s="466">
        <f t="shared" si="5"/>
        <v>3</v>
      </c>
      <c r="Q51" s="467"/>
      <c r="R51" s="480"/>
      <c r="S51" s="452"/>
      <c r="T51" s="701"/>
      <c r="U51" s="452"/>
      <c r="V51" s="735"/>
      <c r="W51" s="735"/>
      <c r="X51" s="735"/>
      <c r="Y51" s="735"/>
    </row>
    <row r="52" spans="1:36" x14ac:dyDescent="0.25">
      <c r="A52" s="390"/>
      <c r="B52" s="387"/>
      <c r="C52" s="387"/>
      <c r="D52" s="387"/>
      <c r="E52" s="436" t="s">
        <v>154</v>
      </c>
      <c r="F52" s="719" t="s">
        <v>119</v>
      </c>
      <c r="G52" s="720"/>
      <c r="H52" s="720"/>
      <c r="I52" s="721"/>
      <c r="J52" s="461"/>
      <c r="K52" s="479" t="s">
        <v>2</v>
      </c>
      <c r="L52" s="473">
        <v>5</v>
      </c>
      <c r="M52" s="433">
        <v>1</v>
      </c>
      <c r="N52" s="409">
        <f t="shared" si="4"/>
        <v>5</v>
      </c>
      <c r="O52" s="409">
        <v>1</v>
      </c>
      <c r="P52" s="466">
        <f t="shared" si="5"/>
        <v>5</v>
      </c>
      <c r="Q52" s="722" t="s">
        <v>225</v>
      </c>
      <c r="R52" s="723"/>
    </row>
    <row r="53" spans="1:36" x14ac:dyDescent="0.25">
      <c r="A53" s="390"/>
      <c r="B53" s="387"/>
      <c r="C53" s="387"/>
      <c r="D53" s="387"/>
      <c r="E53" s="435" t="s">
        <v>155</v>
      </c>
      <c r="F53" s="434" t="s">
        <v>142</v>
      </c>
      <c r="G53" s="437"/>
      <c r="H53" s="438"/>
      <c r="I53" s="439"/>
      <c r="J53" s="460"/>
      <c r="K53" s="479" t="s">
        <v>2</v>
      </c>
      <c r="L53" s="473">
        <v>1</v>
      </c>
      <c r="M53" s="433">
        <v>1</v>
      </c>
      <c r="N53" s="409">
        <f t="shared" si="4"/>
        <v>1</v>
      </c>
      <c r="O53" s="409">
        <v>1</v>
      </c>
      <c r="P53" s="466">
        <f t="shared" si="5"/>
        <v>1</v>
      </c>
      <c r="Q53" s="481">
        <f>+N54/P54*10</f>
        <v>7.6190476190476186</v>
      </c>
      <c r="R53" s="482" t="str">
        <f>+IF(Q53&lt;7,"INACEPTABLE","ACEPTABLE")</f>
        <v>ACEPTABLE</v>
      </c>
    </row>
    <row r="54" spans="1:36" ht="15.75" thickBot="1" x14ac:dyDescent="0.3">
      <c r="A54" s="391"/>
      <c r="B54" s="392"/>
      <c r="C54" s="392"/>
      <c r="D54" s="392"/>
      <c r="E54" s="392"/>
      <c r="F54" s="430"/>
      <c r="G54" s="392"/>
      <c r="H54" s="392"/>
      <c r="I54" s="392"/>
      <c r="J54" s="392"/>
      <c r="K54" s="392"/>
      <c r="L54" s="468"/>
      <c r="M54" s="474" t="s">
        <v>174</v>
      </c>
      <c r="N54" s="475">
        <f>SUM(N47:N53)</f>
        <v>16</v>
      </c>
      <c r="O54" s="474" t="s">
        <v>175</v>
      </c>
      <c r="P54" s="476">
        <f>SUM(P47:P53)</f>
        <v>21</v>
      </c>
      <c r="Q54" s="468"/>
      <c r="R54" s="471"/>
    </row>
    <row r="55" spans="1:36" ht="15.75" thickBot="1" x14ac:dyDescent="0.3"/>
    <row r="56" spans="1:36" ht="15.75" thickBot="1" x14ac:dyDescent="0.3">
      <c r="K56" s="898" t="s">
        <v>179</v>
      </c>
      <c r="L56" s="899"/>
      <c r="M56" s="899"/>
      <c r="N56" s="500" t="s">
        <v>180</v>
      </c>
      <c r="O56" s="501" t="s">
        <v>181</v>
      </c>
      <c r="P56" s="502" t="s">
        <v>212</v>
      </c>
      <c r="Q56" s="503" t="s">
        <v>226</v>
      </c>
    </row>
    <row r="57" spans="1:36" ht="18.75" x14ac:dyDescent="0.35">
      <c r="K57" s="494" t="s">
        <v>399</v>
      </c>
      <c r="L57" s="495">
        <v>8</v>
      </c>
      <c r="M57" s="492" t="str">
        <f>+IF(L57&lt;7,"INACEPTABLE","ACEPTABLE")</f>
        <v>ACEPTABLE</v>
      </c>
      <c r="N57" s="900">
        <f>(COUNTIF(M57:M61,"INACEPTABLE"))</f>
        <v>1</v>
      </c>
      <c r="O57" s="903" t="str">
        <f>+IF(N57=1,"PENALIZACIÓN 1",IF(N57&gt;1,"PENALIZACIÓN 1 + 2","ACEPTABLE"))</f>
        <v>PENALIZACIÓN 1</v>
      </c>
      <c r="P57" s="906">
        <v>5</v>
      </c>
      <c r="Q57" s="909">
        <f>SUM(L57:L61)/P57</f>
        <v>6.8</v>
      </c>
    </row>
    <row r="58" spans="1:36" ht="18.75" x14ac:dyDescent="0.35">
      <c r="K58" s="484" t="s">
        <v>400</v>
      </c>
      <c r="L58" s="478">
        <v>4</v>
      </c>
      <c r="M58" s="409" t="str">
        <f t="shared" ref="M58:M61" si="6">+IF(L58&lt;7,"INACEPTABLE","ACEPTABLE")</f>
        <v>INACEPTABLE</v>
      </c>
      <c r="N58" s="901"/>
      <c r="O58" s="904"/>
      <c r="P58" s="907"/>
      <c r="Q58" s="910"/>
    </row>
    <row r="59" spans="1:36" ht="18.75" x14ac:dyDescent="0.35">
      <c r="K59" s="483" t="s">
        <v>401</v>
      </c>
      <c r="L59" s="478">
        <v>8</v>
      </c>
      <c r="M59" s="409" t="str">
        <f t="shared" si="6"/>
        <v>ACEPTABLE</v>
      </c>
      <c r="N59" s="901"/>
      <c r="O59" s="904"/>
      <c r="P59" s="907"/>
      <c r="Q59" s="910"/>
    </row>
    <row r="60" spans="1:36" ht="18.75" x14ac:dyDescent="0.35">
      <c r="K60" s="484" t="s">
        <v>402</v>
      </c>
      <c r="L60" s="478">
        <v>7</v>
      </c>
      <c r="M60" s="409" t="str">
        <f t="shared" si="6"/>
        <v>ACEPTABLE</v>
      </c>
      <c r="N60" s="901"/>
      <c r="O60" s="904"/>
      <c r="P60" s="907"/>
      <c r="Q60" s="910"/>
    </row>
    <row r="61" spans="1:36" ht="19.5" thickBot="1" x14ac:dyDescent="0.4">
      <c r="K61" s="485" t="s">
        <v>403</v>
      </c>
      <c r="L61" s="486">
        <v>7</v>
      </c>
      <c r="M61" s="487" t="str">
        <f t="shared" si="6"/>
        <v>ACEPTABLE</v>
      </c>
      <c r="N61" s="902"/>
      <c r="O61" s="905"/>
      <c r="P61" s="908"/>
      <c r="Q61" s="911"/>
    </row>
    <row r="62" spans="1:36" ht="15.75" thickBot="1" x14ac:dyDescent="0.3"/>
    <row r="63" spans="1:36" ht="15.75" thickBot="1" x14ac:dyDescent="0.3">
      <c r="A63" s="462" t="s">
        <v>162</v>
      </c>
      <c r="B63" s="463"/>
      <c r="C63" s="463"/>
      <c r="D63" s="463"/>
      <c r="E63" s="464" t="s">
        <v>273</v>
      </c>
      <c r="F63" s="463"/>
      <c r="G63" s="463"/>
      <c r="H63" s="463"/>
      <c r="I63" s="463"/>
      <c r="J63" s="463"/>
      <c r="K63" s="472" t="s">
        <v>1</v>
      </c>
      <c r="L63" s="497" t="s">
        <v>172</v>
      </c>
      <c r="M63" s="498" t="s">
        <v>1</v>
      </c>
      <c r="N63" s="498" t="s">
        <v>171</v>
      </c>
      <c r="O63" s="498" t="s">
        <v>173</v>
      </c>
      <c r="P63" s="499" t="s">
        <v>170</v>
      </c>
      <c r="Q63" s="736" t="s">
        <v>213</v>
      </c>
      <c r="R63" s="737"/>
      <c r="S63" s="503" t="s">
        <v>214</v>
      </c>
    </row>
    <row r="64" spans="1:36" x14ac:dyDescent="0.25">
      <c r="A64" s="465"/>
      <c r="B64" s="387"/>
      <c r="C64" s="387"/>
      <c r="D64" s="387"/>
      <c r="E64" s="435" t="s">
        <v>156</v>
      </c>
      <c r="F64" s="434" t="s">
        <v>125</v>
      </c>
      <c r="G64" s="437"/>
      <c r="H64" s="438"/>
      <c r="I64" s="439"/>
      <c r="J64" s="460"/>
      <c r="K64" s="466" t="s">
        <v>2</v>
      </c>
      <c r="L64" s="490">
        <v>4</v>
      </c>
      <c r="M64" s="491">
        <v>1</v>
      </c>
      <c r="N64" s="492">
        <f>+L64*M64</f>
        <v>4</v>
      </c>
      <c r="O64" s="492">
        <v>1</v>
      </c>
      <c r="P64" s="493">
        <f>+L64*O64</f>
        <v>4</v>
      </c>
      <c r="Q64" s="467"/>
      <c r="R64" s="480"/>
      <c r="S64" s="784" t="str">
        <f>+IF(R67="INACEPTABLE","PENALIZACIÓN","ACEPTABLE")</f>
        <v>PENALIZACIÓN</v>
      </c>
    </row>
    <row r="65" spans="1:30" x14ac:dyDescent="0.25">
      <c r="A65" s="465"/>
      <c r="B65" s="387"/>
      <c r="C65" s="387"/>
      <c r="D65" s="387"/>
      <c r="E65" s="436" t="s">
        <v>157</v>
      </c>
      <c r="F65" s="719" t="s">
        <v>143</v>
      </c>
      <c r="G65" s="720"/>
      <c r="H65" s="720"/>
      <c r="I65" s="721"/>
      <c r="J65" s="461"/>
      <c r="K65" s="466" t="s">
        <v>2</v>
      </c>
      <c r="L65" s="473">
        <v>3</v>
      </c>
      <c r="M65" s="433">
        <v>0</v>
      </c>
      <c r="N65" s="409">
        <f t="shared" ref="N65:N66" si="7">+L65*M65</f>
        <v>0</v>
      </c>
      <c r="O65" s="409">
        <v>1</v>
      </c>
      <c r="P65" s="466">
        <f t="shared" ref="P65:P66" si="8">+L65*O65</f>
        <v>3</v>
      </c>
      <c r="Q65" s="467"/>
      <c r="R65" s="480"/>
      <c r="S65" s="785"/>
    </row>
    <row r="66" spans="1:30" x14ac:dyDescent="0.25">
      <c r="A66" s="465"/>
      <c r="B66" s="387"/>
      <c r="C66" s="387"/>
      <c r="D66" s="387"/>
      <c r="E66" s="435" t="s">
        <v>158</v>
      </c>
      <c r="F66" s="434" t="s">
        <v>477</v>
      </c>
      <c r="G66" s="437"/>
      <c r="H66" s="438"/>
      <c r="I66" s="439"/>
      <c r="J66" s="460"/>
      <c r="K66" s="466" t="s">
        <v>2</v>
      </c>
      <c r="L66" s="473">
        <v>2</v>
      </c>
      <c r="M66" s="505">
        <v>1</v>
      </c>
      <c r="N66" s="506">
        <f t="shared" si="7"/>
        <v>2</v>
      </c>
      <c r="O66" s="506">
        <v>1</v>
      </c>
      <c r="P66" s="507">
        <f t="shared" si="8"/>
        <v>2</v>
      </c>
      <c r="Q66" s="722" t="s">
        <v>213</v>
      </c>
      <c r="R66" s="723"/>
      <c r="S66" s="785"/>
    </row>
    <row r="67" spans="1:30" ht="15.75" thickBot="1" x14ac:dyDescent="0.3">
      <c r="A67" s="468"/>
      <c r="B67" s="469"/>
      <c r="C67" s="469"/>
      <c r="D67" s="469"/>
      <c r="E67" s="469"/>
      <c r="F67" s="511"/>
      <c r="G67" s="469"/>
      <c r="H67" s="469"/>
      <c r="I67" s="469"/>
      <c r="J67" s="469"/>
      <c r="K67" s="471"/>
      <c r="L67" s="468"/>
      <c r="M67" s="474" t="s">
        <v>174</v>
      </c>
      <c r="N67" s="475">
        <f>SUM(N64:N66)</f>
        <v>6</v>
      </c>
      <c r="O67" s="474" t="s">
        <v>175</v>
      </c>
      <c r="P67" s="476">
        <f>SUM(P64:P66)</f>
        <v>9</v>
      </c>
      <c r="Q67" s="508">
        <f>+N67/P67*10</f>
        <v>6.6666666666666661</v>
      </c>
      <c r="R67" s="509" t="str">
        <f>+IF(Q67&lt;7,"INACEPTABLE","ACEPTABLE")</f>
        <v>INACEPTABLE</v>
      </c>
      <c r="S67" s="786"/>
    </row>
    <row r="69" spans="1:30" ht="15.75" thickBot="1" x14ac:dyDescent="0.3"/>
    <row r="70" spans="1:30" ht="15.75" thickBot="1" x14ac:dyDescent="0.3">
      <c r="A70" s="462" t="s">
        <v>233</v>
      </c>
      <c r="B70" s="384"/>
      <c r="C70" s="384"/>
      <c r="D70" s="384"/>
      <c r="E70" s="464" t="s">
        <v>274</v>
      </c>
      <c r="F70" s="396"/>
      <c r="G70" s="384"/>
      <c r="H70" s="384"/>
      <c r="I70" s="384"/>
      <c r="J70" s="384"/>
      <c r="K70" s="472" t="s">
        <v>1</v>
      </c>
      <c r="L70" s="497" t="s">
        <v>172</v>
      </c>
      <c r="M70" s="498" t="s">
        <v>1</v>
      </c>
      <c r="N70" s="498" t="s">
        <v>171</v>
      </c>
      <c r="O70" s="498" t="s">
        <v>173</v>
      </c>
      <c r="P70" s="499" t="s">
        <v>170</v>
      </c>
      <c r="Q70" s="736" t="s">
        <v>215</v>
      </c>
      <c r="R70" s="808"/>
      <c r="S70" s="503" t="s">
        <v>214</v>
      </c>
      <c r="AD70" s="529"/>
    </row>
    <row r="71" spans="1:30" x14ac:dyDescent="0.25">
      <c r="A71" s="390"/>
      <c r="B71" s="387"/>
      <c r="C71" s="387"/>
      <c r="D71" s="387"/>
      <c r="E71" s="435" t="s">
        <v>159</v>
      </c>
      <c r="F71" s="434" t="s">
        <v>123</v>
      </c>
      <c r="G71" s="437"/>
      <c r="H71" s="438"/>
      <c r="I71" s="439"/>
      <c r="J71" s="460"/>
      <c r="K71" s="466" t="s">
        <v>2</v>
      </c>
      <c r="L71" s="490">
        <v>2</v>
      </c>
      <c r="M71" s="491">
        <v>1</v>
      </c>
      <c r="N71" s="492">
        <f>+L71*M71</f>
        <v>2</v>
      </c>
      <c r="O71" s="492">
        <v>1</v>
      </c>
      <c r="P71" s="493">
        <f>+L71*O71</f>
        <v>2</v>
      </c>
      <c r="Q71" s="387"/>
      <c r="R71" s="389"/>
      <c r="S71" s="784" t="str">
        <f>+IF(R75="INACEPTABLE","PENALIZACIÓN","ACEPTABLE")</f>
        <v>PENALIZACIÓN</v>
      </c>
    </row>
    <row r="72" spans="1:30" x14ac:dyDescent="0.25">
      <c r="A72" s="390"/>
      <c r="B72" s="387"/>
      <c r="C72" s="387"/>
      <c r="D72" s="387"/>
      <c r="E72" s="436" t="s">
        <v>160</v>
      </c>
      <c r="F72" s="719" t="s">
        <v>121</v>
      </c>
      <c r="G72" s="720"/>
      <c r="H72" s="720"/>
      <c r="I72" s="721"/>
      <c r="J72" s="461"/>
      <c r="K72" s="466" t="s">
        <v>2</v>
      </c>
      <c r="L72" s="473">
        <v>5</v>
      </c>
      <c r="M72" s="433">
        <v>0</v>
      </c>
      <c r="N72" s="409">
        <f t="shared" ref="N72:N74" si="9">+L72*M72</f>
        <v>0</v>
      </c>
      <c r="O72" s="409">
        <v>1</v>
      </c>
      <c r="P72" s="466">
        <f t="shared" ref="P72:P74" si="10">+L72*O72</f>
        <v>5</v>
      </c>
      <c r="Q72" s="467"/>
      <c r="R72" s="480"/>
      <c r="S72" s="785"/>
    </row>
    <row r="73" spans="1:30" x14ac:dyDescent="0.25">
      <c r="A73" s="390"/>
      <c r="B73" s="387"/>
      <c r="C73" s="387"/>
      <c r="D73" s="387"/>
      <c r="E73" s="435" t="s">
        <v>161</v>
      </c>
      <c r="F73" s="434" t="s">
        <v>313</v>
      </c>
      <c r="G73" s="437"/>
      <c r="H73" s="438"/>
      <c r="I73" s="439"/>
      <c r="J73" s="460"/>
      <c r="K73" s="466" t="s">
        <v>2</v>
      </c>
      <c r="L73" s="473">
        <v>3</v>
      </c>
      <c r="M73" s="433">
        <v>1</v>
      </c>
      <c r="N73" s="409">
        <f t="shared" si="9"/>
        <v>3</v>
      </c>
      <c r="O73" s="409">
        <v>1</v>
      </c>
      <c r="P73" s="466">
        <f t="shared" si="10"/>
        <v>3</v>
      </c>
      <c r="Q73" s="467"/>
      <c r="R73" s="480"/>
      <c r="S73" s="785"/>
    </row>
    <row r="74" spans="1:30" x14ac:dyDescent="0.25">
      <c r="A74" s="390"/>
      <c r="B74" s="387"/>
      <c r="C74" s="387"/>
      <c r="D74" s="387"/>
      <c r="E74" s="436" t="s">
        <v>314</v>
      </c>
      <c r="F74" s="719" t="s">
        <v>124</v>
      </c>
      <c r="G74" s="720"/>
      <c r="H74" s="720"/>
      <c r="I74" s="721"/>
      <c r="J74" s="461"/>
      <c r="K74" s="466" t="s">
        <v>2</v>
      </c>
      <c r="L74" s="473">
        <v>3</v>
      </c>
      <c r="M74" s="433">
        <v>1</v>
      </c>
      <c r="N74" s="409">
        <f t="shared" si="9"/>
        <v>3</v>
      </c>
      <c r="O74" s="409">
        <v>1</v>
      </c>
      <c r="P74" s="466">
        <f t="shared" si="10"/>
        <v>3</v>
      </c>
      <c r="Q74" s="722" t="s">
        <v>215</v>
      </c>
      <c r="R74" s="723"/>
      <c r="S74" s="785"/>
    </row>
    <row r="75" spans="1:30" ht="15.75" thickBot="1" x14ac:dyDescent="0.3">
      <c r="A75" s="391"/>
      <c r="B75" s="392"/>
      <c r="C75" s="392"/>
      <c r="D75" s="392"/>
      <c r="E75" s="392"/>
      <c r="F75" s="392"/>
      <c r="G75" s="392"/>
      <c r="H75" s="392"/>
      <c r="I75" s="392"/>
      <c r="J75" s="392"/>
      <c r="K75" s="392"/>
      <c r="L75" s="392"/>
      <c r="M75" s="474" t="s">
        <v>174</v>
      </c>
      <c r="N75" s="475">
        <f>SUM(N71:N74)</f>
        <v>8</v>
      </c>
      <c r="O75" s="474" t="s">
        <v>175</v>
      </c>
      <c r="P75" s="476">
        <f>SUM(P71:P74)</f>
        <v>13</v>
      </c>
      <c r="Q75" s="508">
        <f>+N75/P75*10</f>
        <v>6.1538461538461542</v>
      </c>
      <c r="R75" s="509" t="str">
        <f>+IF(Q75&lt;7,"INACEPTABLE","ACEPTABLE")</f>
        <v>INACEPTABLE</v>
      </c>
      <c r="S75" s="786"/>
    </row>
    <row r="76" spans="1:30" ht="15.75" thickBot="1" x14ac:dyDescent="0.3"/>
    <row r="77" spans="1:30" ht="15.75" thickBot="1" x14ac:dyDescent="0.3">
      <c r="A77" s="803" t="s">
        <v>163</v>
      </c>
      <c r="B77" s="804"/>
      <c r="C77" s="804"/>
      <c r="D77" s="804"/>
      <c r="E77" s="804"/>
      <c r="F77" s="804"/>
      <c r="G77" s="804"/>
      <c r="H77" s="804"/>
      <c r="I77" s="804"/>
      <c r="J77" s="804"/>
      <c r="K77" s="804"/>
      <c r="L77" s="804"/>
      <c r="M77" s="804"/>
      <c r="N77" s="804"/>
      <c r="O77" s="804"/>
      <c r="P77" s="804"/>
      <c r="Q77" s="804"/>
      <c r="R77" s="805"/>
    </row>
    <row r="78" spans="1:30" ht="22.5" customHeight="1" thickBot="1" x14ac:dyDescent="0.3"/>
    <row r="79" spans="1:30" x14ac:dyDescent="0.25">
      <c r="A79" s="630" t="s">
        <v>293</v>
      </c>
      <c r="B79" s="384"/>
      <c r="C79" s="384"/>
      <c r="D79" s="384"/>
      <c r="E79" s="429"/>
      <c r="F79" s="384"/>
      <c r="G79" s="384"/>
      <c r="H79" s="384"/>
      <c r="I79" s="384"/>
      <c r="J79" s="384"/>
      <c r="K79" s="384"/>
      <c r="L79" s="628"/>
      <c r="M79" s="384"/>
      <c r="N79" s="384"/>
      <c r="O79" s="384"/>
      <c r="P79" s="394"/>
      <c r="Q79" s="394"/>
      <c r="R79" s="385"/>
    </row>
    <row r="80" spans="1:30" x14ac:dyDescent="0.25">
      <c r="A80" s="390"/>
      <c r="B80" s="387"/>
      <c r="C80" s="387"/>
      <c r="D80" s="387"/>
      <c r="E80" s="387"/>
      <c r="F80" s="387"/>
      <c r="G80" s="387"/>
      <c r="H80" s="387"/>
      <c r="I80" s="387"/>
      <c r="J80" s="403" t="s">
        <v>164</v>
      </c>
      <c r="K80" s="426" t="s">
        <v>165</v>
      </c>
      <c r="L80" s="467"/>
      <c r="M80" s="387"/>
      <c r="N80" s="387"/>
      <c r="O80" s="387"/>
      <c r="P80" s="387"/>
      <c r="Q80" s="387"/>
      <c r="R80" s="389"/>
    </row>
    <row r="81" spans="1:18" x14ac:dyDescent="0.25">
      <c r="A81" s="390"/>
      <c r="B81" s="387"/>
      <c r="C81" s="387"/>
      <c r="D81" s="387"/>
      <c r="E81" s="435" t="s">
        <v>278</v>
      </c>
      <c r="F81" s="935" t="s">
        <v>111</v>
      </c>
      <c r="G81" s="936"/>
      <c r="H81" s="937"/>
      <c r="I81" s="938"/>
      <c r="J81" s="433">
        <v>30</v>
      </c>
      <c r="K81" s="513">
        <v>30</v>
      </c>
      <c r="L81" s="467"/>
      <c r="M81" s="387"/>
      <c r="N81" s="387"/>
      <c r="O81" s="387"/>
      <c r="P81" s="387"/>
      <c r="Q81" s="387"/>
      <c r="R81" s="389"/>
    </row>
    <row r="82" spans="1:18" ht="14.25" customHeight="1" x14ac:dyDescent="0.25">
      <c r="A82" s="390"/>
      <c r="B82" s="387"/>
      <c r="C82" s="387"/>
      <c r="D82" s="387"/>
      <c r="E82" s="436" t="s">
        <v>279</v>
      </c>
      <c r="F82" s="939" t="s">
        <v>145</v>
      </c>
      <c r="G82" s="940"/>
      <c r="H82" s="940"/>
      <c r="I82" s="941"/>
      <c r="J82" s="433">
        <v>30</v>
      </c>
      <c r="K82" s="513">
        <v>30</v>
      </c>
      <c r="L82" s="467"/>
      <c r="M82" s="387"/>
      <c r="N82" s="387"/>
      <c r="O82" s="387"/>
      <c r="P82" s="432"/>
      <c r="Q82" s="387"/>
      <c r="R82" s="389"/>
    </row>
    <row r="83" spans="1:18" ht="14.25" customHeight="1" x14ac:dyDescent="0.25">
      <c r="A83" s="390"/>
      <c r="B83" s="387"/>
      <c r="C83" s="387"/>
      <c r="D83" s="387"/>
      <c r="E83" s="435" t="s">
        <v>280</v>
      </c>
      <c r="F83" s="935" t="s">
        <v>144</v>
      </c>
      <c r="G83" s="936"/>
      <c r="H83" s="937"/>
      <c r="I83" s="938"/>
      <c r="J83" s="433">
        <v>30</v>
      </c>
      <c r="K83" s="513">
        <v>30</v>
      </c>
      <c r="L83" s="467"/>
      <c r="M83" s="387"/>
      <c r="N83" s="387"/>
      <c r="O83" s="387"/>
      <c r="P83" s="387"/>
      <c r="Q83" s="387"/>
      <c r="R83" s="389"/>
    </row>
    <row r="84" spans="1:18" ht="14.25" customHeight="1" x14ac:dyDescent="0.25">
      <c r="A84" s="390"/>
      <c r="B84" s="387"/>
      <c r="C84" s="387"/>
      <c r="D84" s="387"/>
      <c r="E84" s="436" t="s">
        <v>281</v>
      </c>
      <c r="F84" s="939" t="s">
        <v>112</v>
      </c>
      <c r="G84" s="940"/>
      <c r="H84" s="940"/>
      <c r="I84" s="941"/>
      <c r="J84" s="433">
        <v>30</v>
      </c>
      <c r="K84" s="513">
        <v>30</v>
      </c>
      <c r="L84" s="467"/>
      <c r="M84" s="387"/>
      <c r="N84" s="387"/>
      <c r="O84" s="387"/>
      <c r="P84" s="387"/>
      <c r="Q84" s="387"/>
      <c r="R84" s="389"/>
    </row>
    <row r="85" spans="1:18" ht="14.25" customHeight="1" thickBot="1" x14ac:dyDescent="0.3">
      <c r="A85" s="390"/>
      <c r="B85" s="387"/>
      <c r="C85" s="387"/>
      <c r="D85" s="387"/>
      <c r="E85" s="435" t="s">
        <v>282</v>
      </c>
      <c r="F85" s="935" t="s">
        <v>114</v>
      </c>
      <c r="G85" s="936"/>
      <c r="H85" s="937"/>
      <c r="I85" s="938"/>
      <c r="J85" s="433">
        <v>30</v>
      </c>
      <c r="K85" s="513">
        <v>30</v>
      </c>
      <c r="L85" s="467"/>
      <c r="M85" s="387"/>
      <c r="N85" s="387"/>
      <c r="O85" s="387"/>
      <c r="P85" s="387"/>
      <c r="Q85" s="387"/>
      <c r="R85" s="389"/>
    </row>
    <row r="86" spans="1:18" ht="14.25" customHeight="1" thickBot="1" x14ac:dyDescent="0.3">
      <c r="A86" s="390"/>
      <c r="B86" s="387"/>
      <c r="C86" s="387"/>
      <c r="D86" s="387"/>
      <c r="E86" s="436" t="s">
        <v>283</v>
      </c>
      <c r="F86" s="939" t="s">
        <v>115</v>
      </c>
      <c r="G86" s="940"/>
      <c r="H86" s="940"/>
      <c r="I86" s="941"/>
      <c r="J86" s="433">
        <v>30</v>
      </c>
      <c r="K86" s="513">
        <v>30</v>
      </c>
      <c r="L86" s="467"/>
      <c r="M86" s="387"/>
      <c r="N86" s="387"/>
      <c r="O86" s="640" t="s">
        <v>304</v>
      </c>
      <c r="P86" s="638">
        <f>+K93/J93</f>
        <v>1</v>
      </c>
      <c r="Q86" s="639" t="str">
        <f>+IF(P86&lt;1,"INACEPTABLE","ACEPTABLE")</f>
        <v>ACEPTABLE</v>
      </c>
      <c r="R86" s="389"/>
    </row>
    <row r="87" spans="1:18" ht="14.25" customHeight="1" x14ac:dyDescent="0.25">
      <c r="A87" s="390"/>
      <c r="B87" s="387"/>
      <c r="C87" s="387"/>
      <c r="D87" s="387"/>
      <c r="E87" s="435" t="s">
        <v>284</v>
      </c>
      <c r="F87" s="935" t="s">
        <v>117</v>
      </c>
      <c r="G87" s="936"/>
      <c r="H87" s="937"/>
      <c r="I87" s="938"/>
      <c r="J87" s="433">
        <v>30</v>
      </c>
      <c r="K87" s="513">
        <v>30</v>
      </c>
      <c r="L87" s="467"/>
      <c r="M87" s="387"/>
      <c r="N87" s="387"/>
      <c r="O87" s="387"/>
      <c r="P87" s="387"/>
      <c r="Q87" s="387"/>
      <c r="R87" s="389"/>
    </row>
    <row r="88" spans="1:18" ht="14.25" customHeight="1" x14ac:dyDescent="0.25">
      <c r="A88" s="390"/>
      <c r="B88" s="387"/>
      <c r="C88" s="387"/>
      <c r="D88" s="387"/>
      <c r="E88" s="436" t="s">
        <v>285</v>
      </c>
      <c r="F88" s="939" t="s">
        <v>146</v>
      </c>
      <c r="G88" s="940"/>
      <c r="H88" s="940"/>
      <c r="I88" s="941"/>
      <c r="J88" s="433">
        <v>30</v>
      </c>
      <c r="K88" s="513">
        <v>30</v>
      </c>
      <c r="L88" s="467"/>
      <c r="M88" s="387"/>
      <c r="N88" s="387"/>
      <c r="O88" s="387"/>
      <c r="P88" s="387"/>
      <c r="Q88" s="387"/>
      <c r="R88" s="389"/>
    </row>
    <row r="89" spans="1:18" ht="14.25" customHeight="1" x14ac:dyDescent="0.25">
      <c r="A89" s="390"/>
      <c r="B89" s="387"/>
      <c r="C89" s="387"/>
      <c r="D89" s="387"/>
      <c r="E89" s="435" t="s">
        <v>286</v>
      </c>
      <c r="F89" s="942" t="s">
        <v>269</v>
      </c>
      <c r="G89" s="943"/>
      <c r="H89" s="943"/>
      <c r="I89" s="944"/>
      <c r="J89" s="433">
        <v>30</v>
      </c>
      <c r="K89" s="513">
        <v>30</v>
      </c>
      <c r="L89" s="467"/>
      <c r="M89" s="387"/>
      <c r="N89" s="387"/>
      <c r="O89" s="387"/>
      <c r="P89" s="387"/>
      <c r="Q89" s="387"/>
      <c r="R89" s="389"/>
    </row>
    <row r="90" spans="1:18" ht="14.25" customHeight="1" x14ac:dyDescent="0.25">
      <c r="A90" s="390"/>
      <c r="B90" s="387"/>
      <c r="C90" s="387"/>
      <c r="D90" s="387"/>
      <c r="E90" s="436" t="s">
        <v>287</v>
      </c>
      <c r="F90" s="947" t="s">
        <v>122</v>
      </c>
      <c r="G90" s="948"/>
      <c r="H90" s="948"/>
      <c r="I90" s="949"/>
      <c r="J90" s="433">
        <v>30</v>
      </c>
      <c r="K90" s="513">
        <v>30</v>
      </c>
      <c r="L90" s="467"/>
      <c r="M90" s="387"/>
      <c r="N90" s="387"/>
      <c r="O90" s="387"/>
      <c r="P90" s="387"/>
      <c r="Q90" s="387"/>
      <c r="R90" s="389"/>
    </row>
    <row r="91" spans="1:18" ht="14.25" customHeight="1" x14ac:dyDescent="0.25">
      <c r="A91" s="390"/>
      <c r="B91" s="387"/>
      <c r="C91" s="387"/>
      <c r="D91" s="387"/>
      <c r="E91" s="435" t="s">
        <v>288</v>
      </c>
      <c r="F91" s="935" t="s">
        <v>120</v>
      </c>
      <c r="G91" s="936"/>
      <c r="H91" s="937"/>
      <c r="I91" s="938"/>
      <c r="J91" s="433">
        <v>30</v>
      </c>
      <c r="K91" s="513">
        <v>30</v>
      </c>
      <c r="L91" s="467"/>
      <c r="M91" s="387"/>
      <c r="N91" s="387"/>
      <c r="O91" s="387"/>
      <c r="P91" s="387"/>
      <c r="Q91" s="387"/>
      <c r="R91" s="389"/>
    </row>
    <row r="92" spans="1:18" ht="14.25" customHeight="1" x14ac:dyDescent="0.25">
      <c r="A92" s="390"/>
      <c r="B92" s="387"/>
      <c r="C92" s="387"/>
      <c r="D92" s="387"/>
      <c r="E92" s="436" t="s">
        <v>289</v>
      </c>
      <c r="F92" s="939" t="s">
        <v>267</v>
      </c>
      <c r="G92" s="940"/>
      <c r="H92" s="940"/>
      <c r="I92" s="941"/>
      <c r="J92" s="433">
        <v>30</v>
      </c>
      <c r="K92" s="513">
        <v>30</v>
      </c>
      <c r="L92" s="467"/>
      <c r="M92" s="387"/>
      <c r="N92" s="387"/>
      <c r="O92" s="387"/>
      <c r="P92" s="432"/>
      <c r="Q92" s="387"/>
      <c r="R92" s="389"/>
    </row>
    <row r="93" spans="1:18" ht="14.25" customHeight="1" x14ac:dyDescent="0.25">
      <c r="A93" s="390"/>
      <c r="B93" s="387"/>
      <c r="C93" s="387"/>
      <c r="D93" s="387"/>
      <c r="E93" s="435" t="s">
        <v>290</v>
      </c>
      <c r="F93" s="935" t="s">
        <v>147</v>
      </c>
      <c r="G93" s="936"/>
      <c r="H93" s="937"/>
      <c r="I93" s="938"/>
      <c r="J93" s="433">
        <v>30</v>
      </c>
      <c r="K93" s="513">
        <v>30</v>
      </c>
      <c r="L93" s="467"/>
      <c r="M93" s="387"/>
      <c r="N93" s="387"/>
      <c r="O93" s="387"/>
      <c r="P93" s="387"/>
      <c r="Q93" s="387"/>
      <c r="R93" s="389"/>
    </row>
    <row r="94" spans="1:18" ht="14.25" customHeight="1" x14ac:dyDescent="0.25">
      <c r="A94" s="390"/>
      <c r="B94" s="387"/>
      <c r="C94" s="387"/>
      <c r="D94" s="387"/>
      <c r="E94" s="920" t="s">
        <v>291</v>
      </c>
      <c r="F94" s="950" t="s">
        <v>126</v>
      </c>
      <c r="G94" s="951"/>
      <c r="H94" s="952"/>
      <c r="I94" s="953"/>
      <c r="J94" s="433">
        <v>30</v>
      </c>
      <c r="K94" s="513">
        <v>30</v>
      </c>
      <c r="L94" s="809" t="s">
        <v>166</v>
      </c>
      <c r="M94" s="810"/>
      <c r="N94" s="810"/>
      <c r="O94" s="810"/>
      <c r="P94" s="810"/>
      <c r="Q94" s="810"/>
      <c r="R94" s="847"/>
    </row>
    <row r="95" spans="1:18" ht="14.25" customHeight="1" x14ac:dyDescent="0.25">
      <c r="A95" s="390"/>
      <c r="B95" s="387"/>
      <c r="C95" s="387"/>
      <c r="D95" s="387"/>
      <c r="E95" s="435" t="s">
        <v>443</v>
      </c>
      <c r="F95" s="942" t="s">
        <v>127</v>
      </c>
      <c r="G95" s="943"/>
      <c r="H95" s="943"/>
      <c r="I95" s="944"/>
      <c r="J95" s="433">
        <v>30</v>
      </c>
      <c r="K95" s="513">
        <v>30</v>
      </c>
      <c r="L95" s="809"/>
      <c r="M95" s="810"/>
      <c r="N95" s="810"/>
      <c r="O95" s="810"/>
      <c r="P95" s="810"/>
      <c r="Q95" s="810"/>
      <c r="R95" s="847"/>
    </row>
    <row r="96" spans="1:18" x14ac:dyDescent="0.25">
      <c r="A96" s="390"/>
      <c r="B96" s="387"/>
      <c r="C96" s="387"/>
      <c r="D96" s="387"/>
      <c r="E96" s="795" t="s">
        <v>167</v>
      </c>
      <c r="F96" s="795"/>
      <c r="G96" s="795"/>
      <c r="H96" s="795"/>
      <c r="I96" s="795"/>
      <c r="J96" s="517">
        <f>SUM(J81:J95)</f>
        <v>450</v>
      </c>
      <c r="K96" s="518">
        <f>SUM(K81:K95)</f>
        <v>450</v>
      </c>
      <c r="L96" s="467"/>
      <c r="M96" s="387"/>
      <c r="N96" s="387"/>
      <c r="O96" s="387"/>
      <c r="P96" s="387"/>
      <c r="Q96" s="387"/>
      <c r="R96" s="389"/>
    </row>
    <row r="97" spans="1:18" ht="22.5" customHeight="1" thickBot="1" x14ac:dyDescent="0.3">
      <c r="A97" s="391"/>
      <c r="B97" s="392"/>
      <c r="C97" s="392"/>
      <c r="D97" s="392"/>
      <c r="E97" s="392"/>
      <c r="F97" s="392"/>
      <c r="G97" s="392"/>
      <c r="H97" s="392"/>
      <c r="I97" s="392"/>
      <c r="J97" s="392"/>
      <c r="K97" s="392"/>
      <c r="L97" s="392"/>
      <c r="M97" s="392"/>
      <c r="N97" s="392"/>
      <c r="O97" s="392"/>
      <c r="P97" s="392"/>
      <c r="Q97" s="392"/>
      <c r="R97" s="393"/>
    </row>
    <row r="98" spans="1:18" ht="22.5" customHeight="1" thickBot="1" x14ac:dyDescent="0.3"/>
    <row r="99" spans="1:18" x14ac:dyDescent="0.25">
      <c r="A99" s="630" t="s">
        <v>294</v>
      </c>
      <c r="B99" s="384"/>
      <c r="C99" s="384"/>
      <c r="D99" s="384"/>
      <c r="E99" s="429"/>
      <c r="F99" s="384"/>
      <c r="G99" s="384"/>
      <c r="H99" s="384"/>
      <c r="I99" s="384"/>
      <c r="J99" s="384"/>
      <c r="K99" s="384"/>
      <c r="L99" s="514"/>
      <c r="M99" s="463"/>
      <c r="N99" s="463"/>
      <c r="O99" s="463"/>
      <c r="P99" s="515"/>
      <c r="Q99" s="515"/>
      <c r="R99" s="516"/>
    </row>
    <row r="100" spans="1:18" x14ac:dyDescent="0.25">
      <c r="J100" s="403" t="s">
        <v>164</v>
      </c>
      <c r="K100" s="426" t="s">
        <v>165</v>
      </c>
      <c r="L100" s="467"/>
      <c r="M100" s="387"/>
      <c r="N100" s="387"/>
      <c r="O100" s="387"/>
      <c r="P100" s="387"/>
      <c r="Q100" s="387"/>
      <c r="R100" s="480"/>
    </row>
    <row r="101" spans="1:18" x14ac:dyDescent="0.25">
      <c r="E101" s="945" t="s">
        <v>149</v>
      </c>
      <c r="F101" s="935" t="s">
        <v>113</v>
      </c>
      <c r="G101" s="936"/>
      <c r="H101" s="937"/>
      <c r="I101" s="938"/>
      <c r="J101" s="433">
        <v>4</v>
      </c>
      <c r="K101" s="513">
        <v>4</v>
      </c>
      <c r="L101" s="467"/>
      <c r="M101" s="387"/>
      <c r="N101" s="387"/>
      <c r="O101" s="387"/>
      <c r="P101" s="387"/>
      <c r="Q101" s="387"/>
      <c r="R101" s="480"/>
    </row>
    <row r="102" spans="1:18" ht="18" customHeight="1" thickBot="1" x14ac:dyDescent="0.3">
      <c r="E102" s="946" t="s">
        <v>150</v>
      </c>
      <c r="F102" s="939" t="s">
        <v>116</v>
      </c>
      <c r="G102" s="940"/>
      <c r="H102" s="940"/>
      <c r="I102" s="941"/>
      <c r="J102" s="433">
        <v>4</v>
      </c>
      <c r="K102" s="513">
        <v>4</v>
      </c>
      <c r="L102" s="467"/>
      <c r="M102" s="387"/>
      <c r="N102" s="387"/>
      <c r="O102" s="387"/>
      <c r="P102" s="387"/>
      <c r="Q102" s="387"/>
      <c r="R102" s="480"/>
    </row>
    <row r="103" spans="1:18" ht="19.5" customHeight="1" thickBot="1" x14ac:dyDescent="0.3">
      <c r="E103" s="945" t="s">
        <v>151</v>
      </c>
      <c r="F103" s="942" t="s">
        <v>118</v>
      </c>
      <c r="G103" s="943"/>
      <c r="H103" s="943"/>
      <c r="I103" s="944"/>
      <c r="J103" s="433">
        <v>4</v>
      </c>
      <c r="K103" s="513">
        <v>2</v>
      </c>
      <c r="L103" s="467"/>
      <c r="M103" s="387"/>
      <c r="N103" s="387"/>
      <c r="O103" s="640" t="s">
        <v>303</v>
      </c>
      <c r="P103" s="638">
        <f>+K108/J108</f>
        <v>0.9285714285714286</v>
      </c>
      <c r="Q103" s="639" t="str">
        <f>+IF(P103&lt;1,"INACEPTABLE","ACEPTABLE")</f>
        <v>INACEPTABLE</v>
      </c>
      <c r="R103" s="480"/>
    </row>
    <row r="104" spans="1:18" ht="14.25" customHeight="1" x14ac:dyDescent="0.25">
      <c r="E104" s="946" t="s">
        <v>152</v>
      </c>
      <c r="F104" s="939" t="s">
        <v>141</v>
      </c>
      <c r="G104" s="940"/>
      <c r="H104" s="940"/>
      <c r="I104" s="941"/>
      <c r="J104" s="433">
        <v>4</v>
      </c>
      <c r="K104" s="513">
        <v>4</v>
      </c>
      <c r="L104" s="467"/>
      <c r="M104" s="387"/>
      <c r="N104" s="387"/>
      <c r="O104" s="387"/>
      <c r="P104" s="387"/>
      <c r="Q104" s="387"/>
      <c r="R104" s="480"/>
    </row>
    <row r="105" spans="1:18" ht="14.25" customHeight="1" x14ac:dyDescent="0.25">
      <c r="E105" s="945" t="s">
        <v>153</v>
      </c>
      <c r="F105" s="942" t="s">
        <v>445</v>
      </c>
      <c r="G105" s="943"/>
      <c r="H105" s="943"/>
      <c r="I105" s="944"/>
      <c r="J105" s="433">
        <v>4</v>
      </c>
      <c r="K105" s="513">
        <v>4</v>
      </c>
      <c r="L105" s="467"/>
      <c r="M105" s="387"/>
      <c r="N105" s="387"/>
      <c r="O105" s="387"/>
      <c r="P105" s="387"/>
      <c r="Q105" s="387"/>
      <c r="R105" s="480"/>
    </row>
    <row r="106" spans="1:18" ht="14.25" customHeight="1" x14ac:dyDescent="0.25">
      <c r="E106" s="946" t="s">
        <v>154</v>
      </c>
      <c r="F106" s="939" t="s">
        <v>119</v>
      </c>
      <c r="G106" s="940"/>
      <c r="H106" s="940"/>
      <c r="I106" s="941"/>
      <c r="J106" s="433">
        <v>4</v>
      </c>
      <c r="K106" s="513">
        <v>4</v>
      </c>
      <c r="L106" s="809" t="s">
        <v>166</v>
      </c>
      <c r="M106" s="810"/>
      <c r="N106" s="810"/>
      <c r="O106" s="810"/>
      <c r="P106" s="810"/>
      <c r="Q106" s="810"/>
      <c r="R106" s="811"/>
    </row>
    <row r="107" spans="1:18" ht="14.25" customHeight="1" x14ac:dyDescent="0.25">
      <c r="E107" s="945" t="s">
        <v>155</v>
      </c>
      <c r="F107" s="942" t="s">
        <v>142</v>
      </c>
      <c r="G107" s="943"/>
      <c r="H107" s="943"/>
      <c r="I107" s="944"/>
      <c r="J107" s="433">
        <v>4</v>
      </c>
      <c r="K107" s="513">
        <v>4</v>
      </c>
      <c r="L107" s="809"/>
      <c r="M107" s="810"/>
      <c r="N107" s="810"/>
      <c r="O107" s="810"/>
      <c r="P107" s="810"/>
      <c r="Q107" s="810"/>
      <c r="R107" s="811"/>
    </row>
    <row r="108" spans="1:18" ht="15.75" thickBot="1" x14ac:dyDescent="0.3">
      <c r="E108" s="841" t="s">
        <v>167</v>
      </c>
      <c r="F108" s="841"/>
      <c r="G108" s="841"/>
      <c r="H108" s="841"/>
      <c r="I108" s="841"/>
      <c r="J108" s="517">
        <f>SUM(J101:J107)</f>
        <v>28</v>
      </c>
      <c r="K108" s="518">
        <f>SUM(K101:K107)</f>
        <v>26</v>
      </c>
      <c r="L108" s="467"/>
      <c r="M108" s="387"/>
      <c r="N108" s="387"/>
      <c r="O108" s="387"/>
      <c r="P108" s="387"/>
      <c r="Q108" s="387"/>
      <c r="R108" s="480"/>
    </row>
    <row r="109" spans="1:18" x14ac:dyDescent="0.25">
      <c r="A109" s="631" t="s">
        <v>292</v>
      </c>
      <c r="B109" s="463"/>
      <c r="C109" s="463"/>
      <c r="D109" s="463"/>
      <c r="E109" s="464"/>
      <c r="F109" s="463"/>
      <c r="G109" s="463"/>
      <c r="H109" s="463"/>
      <c r="I109" s="463"/>
      <c r="J109" s="463"/>
      <c r="K109" s="516"/>
      <c r="L109" s="514"/>
      <c r="M109" s="463"/>
      <c r="N109" s="463"/>
      <c r="O109" s="463"/>
      <c r="P109" s="515"/>
      <c r="Q109" s="515"/>
      <c r="R109" s="516"/>
    </row>
    <row r="110" spans="1:18" x14ac:dyDescent="0.25">
      <c r="A110" s="467"/>
      <c r="B110" s="387"/>
      <c r="C110" s="387"/>
      <c r="D110" s="387"/>
      <c r="E110" s="387"/>
      <c r="F110" s="387"/>
      <c r="G110" s="387"/>
      <c r="H110" s="387"/>
      <c r="I110" s="387"/>
      <c r="J110" s="403" t="s">
        <v>164</v>
      </c>
      <c r="K110" s="520" t="s">
        <v>165</v>
      </c>
      <c r="L110" s="809" t="s">
        <v>166</v>
      </c>
      <c r="M110" s="810"/>
      <c r="N110" s="810"/>
      <c r="O110" s="810"/>
      <c r="P110" s="810"/>
      <c r="Q110" s="810"/>
      <c r="R110" s="811"/>
    </row>
    <row r="111" spans="1:18" x14ac:dyDescent="0.25">
      <c r="A111" s="467"/>
      <c r="B111" s="387"/>
      <c r="C111" s="387"/>
      <c r="D111" s="387"/>
      <c r="E111" s="945" t="s">
        <v>156</v>
      </c>
      <c r="F111" s="935" t="s">
        <v>125</v>
      </c>
      <c r="G111" s="936"/>
      <c r="H111" s="937"/>
      <c r="I111" s="938"/>
      <c r="J111" s="433">
        <v>1</v>
      </c>
      <c r="K111" s="521">
        <v>1</v>
      </c>
      <c r="L111" s="809"/>
      <c r="M111" s="810"/>
      <c r="N111" s="810"/>
      <c r="O111" s="810"/>
      <c r="P111" s="810"/>
      <c r="Q111" s="810"/>
      <c r="R111" s="811"/>
    </row>
    <row r="112" spans="1:18" ht="14.25" customHeight="1" thickBot="1" x14ac:dyDescent="0.3">
      <c r="A112" s="467"/>
      <c r="B112" s="387"/>
      <c r="C112" s="387"/>
      <c r="D112" s="387"/>
      <c r="E112" s="946" t="s">
        <v>157</v>
      </c>
      <c r="F112" s="939" t="s">
        <v>143</v>
      </c>
      <c r="G112" s="940"/>
      <c r="H112" s="940"/>
      <c r="I112" s="941"/>
      <c r="J112" s="433">
        <v>1</v>
      </c>
      <c r="K112" s="521">
        <v>1</v>
      </c>
      <c r="L112" s="467"/>
      <c r="M112" s="387"/>
      <c r="N112" s="387"/>
      <c r="O112" s="387"/>
      <c r="P112" s="387"/>
      <c r="Q112" s="387"/>
      <c r="R112" s="480"/>
    </row>
    <row r="113" spans="1:18" ht="14.25" customHeight="1" thickBot="1" x14ac:dyDescent="0.3">
      <c r="A113" s="467"/>
      <c r="B113" s="387"/>
      <c r="C113" s="387"/>
      <c r="D113" s="387"/>
      <c r="E113" s="945" t="s">
        <v>158</v>
      </c>
      <c r="F113" s="942" t="s">
        <v>477</v>
      </c>
      <c r="G113" s="943"/>
      <c r="H113" s="943"/>
      <c r="I113" s="944"/>
      <c r="J113" s="433">
        <v>1</v>
      </c>
      <c r="K113" s="521">
        <v>1</v>
      </c>
      <c r="L113" s="467"/>
      <c r="M113" s="387"/>
      <c r="N113" s="387"/>
      <c r="O113" s="640" t="s">
        <v>302</v>
      </c>
      <c r="P113" s="638">
        <f>+K114/J114</f>
        <v>1</v>
      </c>
      <c r="Q113" s="639" t="str">
        <f>+IF(P113&lt;1,"INACEPTABLE","ACEPTABLE")</f>
        <v>ACEPTABLE</v>
      </c>
      <c r="R113" s="480"/>
    </row>
    <row r="114" spans="1:18" ht="15.75" thickBot="1" x14ac:dyDescent="0.3">
      <c r="A114" s="468"/>
      <c r="B114" s="469"/>
      <c r="C114" s="469"/>
      <c r="D114" s="469"/>
      <c r="E114" s="802" t="s">
        <v>167</v>
      </c>
      <c r="F114" s="802"/>
      <c r="G114" s="802"/>
      <c r="H114" s="802"/>
      <c r="I114" s="802"/>
      <c r="J114" s="519">
        <f>SUM(J111:J113)</f>
        <v>3</v>
      </c>
      <c r="K114" s="522">
        <f>SUM(K111:K113)</f>
        <v>3</v>
      </c>
      <c r="L114" s="468"/>
      <c r="M114" s="469"/>
      <c r="N114" s="469"/>
      <c r="O114" s="469"/>
      <c r="P114" s="469"/>
      <c r="Q114" s="469"/>
      <c r="R114" s="471"/>
    </row>
    <row r="115" spans="1:18" x14ac:dyDescent="0.25">
      <c r="K115" s="387"/>
      <c r="L115" s="387"/>
      <c r="M115" s="387"/>
      <c r="N115" s="387"/>
      <c r="O115" s="387"/>
      <c r="P115" s="387"/>
      <c r="Q115" s="387"/>
      <c r="R115" s="387"/>
    </row>
    <row r="116" spans="1:18" ht="15.75" thickBot="1" x14ac:dyDescent="0.3">
      <c r="K116" s="387"/>
      <c r="L116" s="387"/>
      <c r="M116" s="387"/>
      <c r="N116" s="387"/>
      <c r="O116" s="387"/>
      <c r="P116" s="387"/>
      <c r="Q116" s="387"/>
      <c r="R116" s="387"/>
    </row>
    <row r="117" spans="1:18" ht="15.75" thickBot="1" x14ac:dyDescent="0.3">
      <c r="A117" s="803" t="s">
        <v>168</v>
      </c>
      <c r="B117" s="804"/>
      <c r="C117" s="804"/>
      <c r="D117" s="804"/>
      <c r="E117" s="804"/>
      <c r="F117" s="804"/>
      <c r="G117" s="804"/>
      <c r="H117" s="804"/>
      <c r="I117" s="804"/>
      <c r="J117" s="804"/>
      <c r="K117" s="804"/>
      <c r="L117" s="804"/>
      <c r="M117" s="804"/>
      <c r="N117" s="804"/>
      <c r="O117" s="804"/>
      <c r="P117" s="804"/>
      <c r="Q117" s="804"/>
      <c r="R117" s="805"/>
    </row>
    <row r="118" spans="1:18" ht="15.75" thickBot="1" x14ac:dyDescent="0.3">
      <c r="K118" s="387"/>
      <c r="L118" s="387"/>
      <c r="M118" s="387"/>
      <c r="N118" s="387"/>
      <c r="O118" s="387"/>
      <c r="P118" s="387"/>
      <c r="Q118" s="387"/>
      <c r="R118" s="389"/>
    </row>
    <row r="119" spans="1:18" ht="18" x14ac:dyDescent="0.35">
      <c r="A119" s="629" t="s">
        <v>296</v>
      </c>
      <c r="B119" s="384"/>
      <c r="C119" s="384"/>
      <c r="D119" s="384"/>
      <c r="E119" s="429"/>
      <c r="F119" s="384"/>
      <c r="G119" s="384"/>
      <c r="H119" s="384"/>
      <c r="I119" s="384"/>
      <c r="J119" s="384"/>
      <c r="K119" s="385"/>
      <c r="L119" s="384"/>
      <c r="M119" s="384"/>
      <c r="N119" s="384"/>
      <c r="O119" s="384"/>
      <c r="P119" s="394"/>
      <c r="Q119" s="394"/>
      <c r="R119" s="385"/>
    </row>
    <row r="120" spans="1:18" x14ac:dyDescent="0.25">
      <c r="A120" s="442"/>
      <c r="B120" s="387" t="s">
        <v>169</v>
      </c>
      <c r="C120" s="387"/>
      <c r="D120" s="387"/>
      <c r="E120" s="440"/>
      <c r="F120" s="387"/>
      <c r="G120" s="387"/>
      <c r="H120" s="387"/>
      <c r="I120" s="387"/>
      <c r="J120" s="387"/>
      <c r="K120" s="389"/>
      <c r="L120" s="387"/>
      <c r="M120" s="387"/>
      <c r="N120" s="387"/>
      <c r="O120" s="387"/>
      <c r="P120" s="428"/>
      <c r="Q120" s="428"/>
      <c r="R120" s="389"/>
    </row>
    <row r="121" spans="1:18" ht="18.75" thickBot="1" x14ac:dyDescent="0.4">
      <c r="A121" s="390"/>
      <c r="B121" s="387" t="s">
        <v>297</v>
      </c>
      <c r="C121" s="387"/>
      <c r="D121" s="387"/>
      <c r="E121" s="387"/>
      <c r="F121" s="387"/>
      <c r="G121" s="387"/>
      <c r="H121" s="387"/>
      <c r="I121" s="387"/>
      <c r="J121" s="441"/>
      <c r="K121" s="443"/>
      <c r="L121" s="387"/>
      <c r="M121" s="387"/>
      <c r="N121" s="387"/>
      <c r="O121" s="387"/>
      <c r="P121" s="387"/>
      <c r="Q121" s="387"/>
      <c r="R121" s="389"/>
    </row>
    <row r="122" spans="1:18" ht="15.75" thickBot="1" x14ac:dyDescent="0.3">
      <c r="A122" s="390"/>
      <c r="B122" s="387" t="s">
        <v>298</v>
      </c>
      <c r="C122" s="387"/>
      <c r="D122" s="387"/>
      <c r="E122" s="387"/>
      <c r="F122" s="387"/>
      <c r="G122" s="387"/>
      <c r="H122" s="387"/>
      <c r="I122" s="387"/>
      <c r="J122" s="441"/>
      <c r="K122" s="641" t="s">
        <v>1</v>
      </c>
      <c r="L122" s="387"/>
      <c r="M122" s="387"/>
      <c r="N122" s="387"/>
      <c r="O122" s="387"/>
      <c r="P122" s="387"/>
      <c r="Q122" s="387"/>
      <c r="R122" s="389"/>
    </row>
    <row r="123" spans="1:18" ht="18" x14ac:dyDescent="0.35">
      <c r="A123" s="390"/>
      <c r="B123" s="387"/>
      <c r="C123" s="387"/>
      <c r="D123" s="387"/>
      <c r="E123" s="435" t="s">
        <v>159</v>
      </c>
      <c r="F123" s="434" t="s">
        <v>123</v>
      </c>
      <c r="G123" s="437"/>
      <c r="H123" s="438"/>
      <c r="I123" s="439"/>
      <c r="J123" s="460"/>
      <c r="K123" s="537" t="s">
        <v>2</v>
      </c>
      <c r="N123" s="632" t="s">
        <v>299</v>
      </c>
      <c r="O123" s="659">
        <v>1</v>
      </c>
      <c r="P123" s="633" t="str">
        <f>+IF(O123=1,"ACEPTABLE","PENALIZACIÓN")</f>
        <v>ACEPTABLE</v>
      </c>
      <c r="Q123" s="387"/>
      <c r="R123" s="389"/>
    </row>
    <row r="124" spans="1:18" ht="18" x14ac:dyDescent="0.35">
      <c r="A124" s="390"/>
      <c r="B124" s="387"/>
      <c r="C124" s="387"/>
      <c r="D124" s="387"/>
      <c r="E124" s="436" t="s">
        <v>160</v>
      </c>
      <c r="F124" s="719" t="s">
        <v>121</v>
      </c>
      <c r="G124" s="720"/>
      <c r="H124" s="720"/>
      <c r="I124" s="721"/>
      <c r="J124" s="461"/>
      <c r="K124" s="537" t="s">
        <v>2</v>
      </c>
      <c r="N124" s="634" t="s">
        <v>300</v>
      </c>
      <c r="O124" s="660">
        <v>0</v>
      </c>
      <c r="P124" s="635" t="str">
        <f>+IF(O124=1,"ACEPTABLE","PENALIZACIÓN")</f>
        <v>PENALIZACIÓN</v>
      </c>
      <c r="Q124" s="387"/>
      <c r="R124" s="389"/>
    </row>
    <row r="125" spans="1:18" ht="18.75" thickBot="1" x14ac:dyDescent="0.4">
      <c r="A125" s="390"/>
      <c r="B125" s="387"/>
      <c r="C125" s="387"/>
      <c r="D125" s="387"/>
      <c r="E125" s="435" t="s">
        <v>161</v>
      </c>
      <c r="F125" s="434" t="s">
        <v>124</v>
      </c>
      <c r="G125" s="437"/>
      <c r="H125" s="438"/>
      <c r="I125" s="439"/>
      <c r="J125" s="460"/>
      <c r="K125" s="537" t="s">
        <v>2</v>
      </c>
      <c r="N125" s="636" t="s">
        <v>301</v>
      </c>
      <c r="O125" s="661">
        <v>1</v>
      </c>
      <c r="P125" s="637" t="str">
        <f>+IF(O125=1,"ACEPTABLE","PENALIZACIÓN")</f>
        <v>ACEPTABLE</v>
      </c>
      <c r="Q125" s="387"/>
      <c r="R125" s="389"/>
    </row>
    <row r="126" spans="1:18" ht="15.75" thickBot="1" x14ac:dyDescent="0.3">
      <c r="A126" s="391"/>
      <c r="B126" s="392"/>
      <c r="C126" s="392"/>
      <c r="D126" s="392"/>
      <c r="E126" s="444"/>
      <c r="F126" s="445"/>
      <c r="G126" s="446"/>
      <c r="H126" s="447"/>
      <c r="I126" s="448"/>
      <c r="J126" s="449"/>
      <c r="K126" s="642"/>
      <c r="L126" s="430"/>
      <c r="M126" s="392"/>
      <c r="N126" s="392"/>
      <c r="O126" s="392"/>
      <c r="P126" s="392"/>
      <c r="Q126" s="392"/>
      <c r="R126" s="393"/>
    </row>
    <row r="127" spans="1:18" ht="15.75" thickBot="1" x14ac:dyDescent="0.3">
      <c r="A127" s="390"/>
      <c r="B127" s="387"/>
      <c r="C127" s="387"/>
      <c r="D127" s="387"/>
      <c r="E127" s="450"/>
      <c r="F127" s="423"/>
      <c r="G127" s="451"/>
      <c r="H127" s="451"/>
      <c r="I127" s="451"/>
      <c r="J127" s="452"/>
      <c r="K127" s="452"/>
      <c r="L127" s="399"/>
      <c r="M127" s="387"/>
      <c r="N127" s="387"/>
      <c r="O127" s="387"/>
      <c r="P127" s="387"/>
      <c r="Q127" s="387"/>
      <c r="R127" s="389"/>
    </row>
    <row r="128" spans="1:18" ht="18.75" thickBot="1" x14ac:dyDescent="0.4">
      <c r="A128" s="629" t="s">
        <v>295</v>
      </c>
      <c r="B128" s="384"/>
      <c r="C128" s="384"/>
      <c r="D128" s="384"/>
      <c r="E128" s="643"/>
      <c r="F128" s="555"/>
      <c r="G128" s="557"/>
      <c r="H128" s="557"/>
      <c r="I128" s="557"/>
      <c r="J128" s="644"/>
      <c r="K128" s="649"/>
      <c r="L128" s="558"/>
      <c r="M128" s="384"/>
      <c r="N128" s="384"/>
      <c r="O128" s="384"/>
      <c r="P128" s="384"/>
      <c r="Q128" s="384"/>
      <c r="R128" s="385"/>
    </row>
    <row r="129" spans="1:45" ht="15.75" thickBot="1" x14ac:dyDescent="0.3">
      <c r="A129" s="390"/>
      <c r="B129" s="387"/>
      <c r="C129" s="387"/>
      <c r="D129" s="387"/>
      <c r="E129" s="440"/>
      <c r="F129" s="387"/>
      <c r="G129" s="387"/>
      <c r="H129" s="387"/>
      <c r="I129" s="387"/>
      <c r="J129" s="387"/>
      <c r="K129" s="389"/>
      <c r="L129" s="387"/>
      <c r="M129" s="387"/>
      <c r="N129" s="387"/>
      <c r="O129" s="647" t="s">
        <v>307</v>
      </c>
      <c r="P129" s="648" t="s">
        <v>306</v>
      </c>
      <c r="Q129" s="648" t="s">
        <v>308</v>
      </c>
      <c r="R129" s="601" t="s">
        <v>214</v>
      </c>
    </row>
    <row r="130" spans="1:45" ht="16.5" customHeight="1" x14ac:dyDescent="0.35">
      <c r="A130" s="442"/>
      <c r="B130" s="796" t="s">
        <v>305</v>
      </c>
      <c r="C130" s="796"/>
      <c r="D130" s="796"/>
      <c r="E130" s="796"/>
      <c r="F130" s="796"/>
      <c r="G130" s="796"/>
      <c r="H130" s="796"/>
      <c r="I130" s="796"/>
      <c r="J130" s="796"/>
      <c r="K130" s="797"/>
      <c r="L130" s="387"/>
      <c r="M130" s="800" t="s">
        <v>309</v>
      </c>
      <c r="N130" s="801"/>
      <c r="O130" s="662">
        <v>5</v>
      </c>
      <c r="P130" s="663">
        <v>4</v>
      </c>
      <c r="Q130" s="663">
        <v>1</v>
      </c>
      <c r="R130" s="646" t="str">
        <f>+IF(Q130&gt;=1,"Penalización","Aceptable")</f>
        <v>Penalización</v>
      </c>
    </row>
    <row r="131" spans="1:45" ht="18.75" thickBot="1" x14ac:dyDescent="0.4">
      <c r="A131" s="390"/>
      <c r="B131" s="796"/>
      <c r="C131" s="796"/>
      <c r="D131" s="796"/>
      <c r="E131" s="796"/>
      <c r="F131" s="796"/>
      <c r="G131" s="796"/>
      <c r="H131" s="796"/>
      <c r="I131" s="796"/>
      <c r="J131" s="796"/>
      <c r="K131" s="797"/>
      <c r="L131" s="387"/>
      <c r="M131" s="793" t="s">
        <v>310</v>
      </c>
      <c r="N131" s="794"/>
      <c r="O131" s="661">
        <v>1</v>
      </c>
      <c r="P131" s="664">
        <v>1</v>
      </c>
      <c r="Q131" s="664">
        <v>0</v>
      </c>
      <c r="R131" s="645" t="str">
        <f>+IF(Q131&gt;=1,"Penalización","Aceptable")</f>
        <v>Aceptable</v>
      </c>
    </row>
    <row r="132" spans="1:45" ht="43.5" customHeight="1" thickBot="1" x14ac:dyDescent="0.3">
      <c r="A132" s="391"/>
      <c r="B132" s="798"/>
      <c r="C132" s="798"/>
      <c r="D132" s="798"/>
      <c r="E132" s="798"/>
      <c r="F132" s="798"/>
      <c r="G132" s="798"/>
      <c r="H132" s="798"/>
      <c r="I132" s="798"/>
      <c r="J132" s="798"/>
      <c r="K132" s="799"/>
      <c r="L132" s="430"/>
      <c r="M132" s="392"/>
      <c r="N132" s="392"/>
      <c r="O132" s="392"/>
      <c r="P132" s="392"/>
      <c r="Q132" s="392"/>
      <c r="R132" s="393"/>
    </row>
    <row r="133" spans="1:45" ht="15.75" thickBot="1" x14ac:dyDescent="0.3">
      <c r="A133" s="390"/>
      <c r="B133" s="387"/>
      <c r="C133" s="387"/>
      <c r="D133" s="387"/>
      <c r="E133" s="450"/>
      <c r="F133" s="423"/>
      <c r="G133" s="451"/>
      <c r="H133" s="451"/>
      <c r="I133" s="451"/>
      <c r="J133" s="452"/>
      <c r="K133" s="452"/>
      <c r="L133" s="399"/>
      <c r="M133" s="387"/>
      <c r="N133" s="387"/>
      <c r="O133" s="387"/>
      <c r="P133" s="387"/>
      <c r="Q133" s="387"/>
      <c r="R133" s="389"/>
    </row>
    <row r="134" spans="1:45" ht="15.75" thickBot="1" x14ac:dyDescent="0.3">
      <c r="A134" s="548" t="s">
        <v>218</v>
      </c>
      <c r="B134" s="384"/>
      <c r="C134" s="384"/>
      <c r="D134" s="384"/>
      <c r="E134" s="384"/>
      <c r="F134" s="384"/>
      <c r="G134" s="384"/>
      <c r="H134" s="384"/>
      <c r="I134" s="384"/>
      <c r="J134" s="384"/>
      <c r="K134" s="549" t="s">
        <v>1</v>
      </c>
      <c r="L134" s="534" t="s">
        <v>172</v>
      </c>
      <c r="M134" s="534" t="s">
        <v>1</v>
      </c>
      <c r="N134" s="534" t="s">
        <v>171</v>
      </c>
      <c r="O134" s="534" t="s">
        <v>173</v>
      </c>
      <c r="P134" s="535" t="s">
        <v>170</v>
      </c>
      <c r="Q134" s="808" t="s">
        <v>217</v>
      </c>
      <c r="R134" s="808"/>
      <c r="S134" s="503" t="s">
        <v>214</v>
      </c>
    </row>
    <row r="135" spans="1:45" x14ac:dyDescent="0.25">
      <c r="A135" s="390"/>
      <c r="B135" s="387"/>
      <c r="C135" s="387"/>
      <c r="D135" s="387"/>
      <c r="E135" s="665" t="s">
        <v>328</v>
      </c>
      <c r="F135" s="546" t="s">
        <v>216</v>
      </c>
      <c r="G135" s="547"/>
      <c r="H135" s="547"/>
      <c r="I135" s="547"/>
      <c r="J135" s="460"/>
      <c r="K135" s="550" t="s">
        <v>2</v>
      </c>
      <c r="L135" s="544">
        <v>5</v>
      </c>
      <c r="M135" s="491">
        <v>1</v>
      </c>
      <c r="N135" s="492">
        <f>+L135*M135</f>
        <v>5</v>
      </c>
      <c r="O135" s="492">
        <v>1</v>
      </c>
      <c r="P135" s="536">
        <f>+L135*O135</f>
        <v>5</v>
      </c>
      <c r="Q135" s="387"/>
      <c r="R135" s="389"/>
      <c r="S135" s="784" t="str">
        <f>+IF(R138="INACEPTABLE","PENALIZACIÓN","ACEPTABLE")</f>
        <v>ACEPTABLE</v>
      </c>
    </row>
    <row r="136" spans="1:45" x14ac:dyDescent="0.25">
      <c r="A136" s="398"/>
      <c r="B136" s="387"/>
      <c r="C136" s="387"/>
      <c r="D136" s="387"/>
      <c r="E136" s="666" t="s">
        <v>329</v>
      </c>
      <c r="F136" s="774" t="s">
        <v>0</v>
      </c>
      <c r="G136" s="774"/>
      <c r="H136" s="774"/>
      <c r="I136" s="774"/>
      <c r="J136" s="461"/>
      <c r="K136" s="550" t="s">
        <v>2</v>
      </c>
      <c r="L136" s="545">
        <v>3</v>
      </c>
      <c r="M136" s="433">
        <v>0</v>
      </c>
      <c r="N136" s="409">
        <f t="shared" ref="N136:N137" si="11">+L136*M136</f>
        <v>0</v>
      </c>
      <c r="O136" s="409">
        <v>1</v>
      </c>
      <c r="P136" s="537">
        <f t="shared" ref="P136:P137" si="12">+L136*O136</f>
        <v>3</v>
      </c>
      <c r="Q136" s="387"/>
      <c r="R136" s="480"/>
      <c r="S136" s="785"/>
    </row>
    <row r="137" spans="1:45" x14ac:dyDescent="0.25">
      <c r="A137" s="390"/>
      <c r="B137" s="387"/>
      <c r="C137" s="387"/>
      <c r="D137" s="387"/>
      <c r="E137" s="665" t="s">
        <v>330</v>
      </c>
      <c r="F137" s="546" t="s">
        <v>320</v>
      </c>
      <c r="G137" s="547"/>
      <c r="H137" s="547"/>
      <c r="I137" s="547"/>
      <c r="J137" s="460"/>
      <c r="K137" s="550" t="s">
        <v>2</v>
      </c>
      <c r="L137" s="545">
        <v>4</v>
      </c>
      <c r="M137" s="433">
        <v>1</v>
      </c>
      <c r="N137" s="409">
        <f t="shared" si="11"/>
        <v>4</v>
      </c>
      <c r="O137" s="409">
        <v>1</v>
      </c>
      <c r="P137" s="537">
        <f t="shared" si="12"/>
        <v>4</v>
      </c>
      <c r="Q137" s="787" t="s">
        <v>217</v>
      </c>
      <c r="R137" s="723"/>
      <c r="S137" s="785"/>
    </row>
    <row r="138" spans="1:45" ht="15.75" thickBot="1" x14ac:dyDescent="0.3">
      <c r="A138" s="391"/>
      <c r="B138" s="392"/>
      <c r="C138" s="392"/>
      <c r="D138" s="392"/>
      <c r="E138" s="392"/>
      <c r="F138" s="392"/>
      <c r="G138" s="392"/>
      <c r="H138" s="392"/>
      <c r="I138" s="392"/>
      <c r="J138" s="392"/>
      <c r="K138" s="393"/>
      <c r="L138" s="392"/>
      <c r="M138" s="538" t="s">
        <v>174</v>
      </c>
      <c r="N138" s="539">
        <f>SUM(N135:N137)</f>
        <v>9</v>
      </c>
      <c r="O138" s="538" t="s">
        <v>175</v>
      </c>
      <c r="P138" s="540">
        <f>SUM(P135:P137)</f>
        <v>12</v>
      </c>
      <c r="Q138" s="543">
        <f>+N138/P138*10</f>
        <v>7.5</v>
      </c>
      <c r="R138" s="509" t="str">
        <f>+IF(Q138&lt;7,"INACEPTABLE","ACEPTABLE")</f>
        <v>ACEPTABLE</v>
      </c>
      <c r="S138" s="786"/>
    </row>
    <row r="139" spans="1:45" ht="15.75" thickBot="1" x14ac:dyDescent="0.3">
      <c r="L139" s="387"/>
      <c r="M139" s="533"/>
      <c r="N139" s="452"/>
      <c r="O139" s="533"/>
      <c r="P139" s="452"/>
      <c r="Q139" s="652"/>
      <c r="R139" s="452"/>
      <c r="S139" s="653"/>
    </row>
    <row r="140" spans="1:45" ht="15.75" thickBot="1" x14ac:dyDescent="0.3">
      <c r="A140" s="395" t="s">
        <v>221</v>
      </c>
      <c r="B140" s="384"/>
      <c r="C140" s="384"/>
      <c r="D140" s="384"/>
      <c r="E140" s="384"/>
      <c r="F140" s="384"/>
      <c r="G140" s="384"/>
      <c r="H140" s="384"/>
      <c r="I140" s="384"/>
      <c r="J140" s="385"/>
      <c r="K140" s="655" t="s">
        <v>1</v>
      </c>
      <c r="L140" s="600" t="s">
        <v>172</v>
      </c>
      <c r="M140" s="600" t="s">
        <v>1</v>
      </c>
      <c r="N140" s="600" t="s">
        <v>171</v>
      </c>
      <c r="O140" s="600" t="s">
        <v>173</v>
      </c>
      <c r="P140" s="648" t="s">
        <v>170</v>
      </c>
      <c r="Q140" s="789" t="s">
        <v>220</v>
      </c>
      <c r="R140" s="790"/>
      <c r="S140" s="656" t="s">
        <v>214</v>
      </c>
      <c r="AA140" s="424"/>
      <c r="AB140" s="424"/>
      <c r="AC140" s="424"/>
      <c r="AD140" s="424"/>
      <c r="AE140" s="424"/>
      <c r="AF140" s="424"/>
      <c r="AG140" s="424"/>
      <c r="AH140" s="424"/>
      <c r="AI140" s="424"/>
      <c r="AJ140" s="424"/>
      <c r="AK140" s="424"/>
      <c r="AL140" s="424"/>
      <c r="AM140" s="424"/>
      <c r="AN140" s="424"/>
      <c r="AO140" s="424"/>
      <c r="AP140" s="424"/>
      <c r="AQ140" s="424"/>
      <c r="AR140" s="424"/>
      <c r="AS140" s="424"/>
    </row>
    <row r="141" spans="1:45" x14ac:dyDescent="0.25">
      <c r="A141" s="390"/>
      <c r="B141" s="387"/>
      <c r="C141" s="387"/>
      <c r="D141" s="387"/>
      <c r="E141" s="931" t="s">
        <v>327</v>
      </c>
      <c r="F141" s="923" t="s">
        <v>322</v>
      </c>
      <c r="G141" s="923"/>
      <c r="H141" s="923"/>
      <c r="I141" s="923"/>
      <c r="J141" s="924"/>
      <c r="K141" s="654" t="s">
        <v>2</v>
      </c>
      <c r="L141" s="570">
        <v>5</v>
      </c>
      <c r="M141" s="459">
        <v>1</v>
      </c>
      <c r="N141" s="458">
        <f>+L141*M141</f>
        <v>5</v>
      </c>
      <c r="O141" s="458">
        <v>1</v>
      </c>
      <c r="P141" s="571">
        <f>+L141*O141</f>
        <v>5</v>
      </c>
      <c r="Q141" s="387"/>
      <c r="R141" s="387"/>
      <c r="S141" s="791" t="str">
        <f>+IF(R150="INACEPTABLE","PENALIZACIÓN","ACEPTABLE")</f>
        <v>PENALIZACIÓN</v>
      </c>
      <c r="AA141" s="424"/>
      <c r="AB141" s="424"/>
      <c r="AC141" s="424"/>
      <c r="AD141" s="529"/>
      <c r="AE141" s="424"/>
      <c r="AF141" s="424"/>
      <c r="AG141" s="424"/>
      <c r="AH141" s="424"/>
      <c r="AI141" s="424"/>
      <c r="AJ141" s="424"/>
      <c r="AK141" s="424"/>
      <c r="AL141" s="424"/>
      <c r="AM141" s="424"/>
      <c r="AN141" s="424"/>
      <c r="AO141" s="424"/>
      <c r="AP141" s="424"/>
      <c r="AQ141" s="424"/>
      <c r="AR141" s="424"/>
      <c r="AS141" s="424"/>
    </row>
    <row r="142" spans="1:45" ht="19.5" customHeight="1" x14ac:dyDescent="0.25">
      <c r="A142" s="397"/>
      <c r="B142" s="387"/>
      <c r="C142" s="387"/>
      <c r="D142" s="387"/>
      <c r="E142" s="932" t="s">
        <v>331</v>
      </c>
      <c r="F142" s="927" t="s">
        <v>311</v>
      </c>
      <c r="G142" s="927"/>
      <c r="H142" s="927"/>
      <c r="I142" s="927"/>
      <c r="J142" s="928"/>
      <c r="K142" s="569" t="s">
        <v>2</v>
      </c>
      <c r="L142" s="572">
        <v>5</v>
      </c>
      <c r="M142" s="457">
        <v>0</v>
      </c>
      <c r="N142" s="456">
        <f t="shared" ref="N142:N143" si="13">+L142*M142</f>
        <v>0</v>
      </c>
      <c r="O142" s="456">
        <v>1</v>
      </c>
      <c r="P142" s="573">
        <f t="shared" ref="P142:P143" si="14">+L142*O142</f>
        <v>5</v>
      </c>
      <c r="Q142" s="387"/>
      <c r="R142" s="387"/>
      <c r="S142" s="791"/>
      <c r="AA142" s="424"/>
      <c r="AB142" s="424"/>
      <c r="AC142" s="424"/>
      <c r="AD142" s="424"/>
      <c r="AE142" s="424"/>
      <c r="AF142" s="424"/>
      <c r="AG142" s="424"/>
      <c r="AH142" s="424"/>
      <c r="AI142" s="424"/>
      <c r="AJ142" s="424"/>
      <c r="AK142" s="424"/>
      <c r="AL142" s="424"/>
      <c r="AM142" s="424"/>
      <c r="AN142" s="424"/>
      <c r="AO142" s="424"/>
      <c r="AP142" s="424"/>
      <c r="AQ142" s="424"/>
      <c r="AR142" s="424"/>
      <c r="AS142" s="424"/>
    </row>
    <row r="143" spans="1:45" ht="15" customHeight="1" x14ac:dyDescent="0.25">
      <c r="A143" s="390"/>
      <c r="B143" s="387"/>
      <c r="C143" s="387"/>
      <c r="D143" s="387"/>
      <c r="E143" s="931" t="s">
        <v>332</v>
      </c>
      <c r="F143" s="923" t="s">
        <v>317</v>
      </c>
      <c r="G143" s="923"/>
      <c r="H143" s="923"/>
      <c r="I143" s="923"/>
      <c r="J143" s="924"/>
      <c r="K143" s="569" t="s">
        <v>2</v>
      </c>
      <c r="L143" s="572">
        <v>4</v>
      </c>
      <c r="M143" s="457">
        <v>1</v>
      </c>
      <c r="N143" s="456">
        <f t="shared" si="13"/>
        <v>4</v>
      </c>
      <c r="O143" s="456">
        <v>1</v>
      </c>
      <c r="P143" s="573">
        <f t="shared" si="14"/>
        <v>4</v>
      </c>
      <c r="Q143" s="387"/>
      <c r="R143" s="387"/>
      <c r="S143" s="791"/>
      <c r="AA143" s="424"/>
      <c r="AB143" s="424"/>
      <c r="AC143" s="424"/>
      <c r="AD143" s="424"/>
      <c r="AE143" s="424"/>
      <c r="AF143" s="424"/>
      <c r="AG143" s="424"/>
      <c r="AH143" s="424"/>
      <c r="AI143" s="424"/>
      <c r="AJ143" s="424"/>
      <c r="AK143" s="424"/>
      <c r="AL143" s="424"/>
      <c r="AM143" s="424"/>
      <c r="AN143" s="424"/>
      <c r="AO143" s="424"/>
      <c r="AP143" s="424"/>
      <c r="AQ143" s="424"/>
      <c r="AR143" s="424"/>
      <c r="AS143" s="424"/>
    </row>
    <row r="144" spans="1:45" ht="33.75" customHeight="1" x14ac:dyDescent="0.25">
      <c r="A144" s="390"/>
      <c r="B144" s="387"/>
      <c r="C144" s="387"/>
      <c r="D144" s="387"/>
      <c r="E144" s="932" t="s">
        <v>333</v>
      </c>
      <c r="F144" s="925" t="s">
        <v>321</v>
      </c>
      <c r="G144" s="925"/>
      <c r="H144" s="925"/>
      <c r="I144" s="925"/>
      <c r="J144" s="926"/>
      <c r="K144" s="569" t="s">
        <v>2</v>
      </c>
      <c r="L144" s="570">
        <v>5</v>
      </c>
      <c r="M144" s="459">
        <v>1</v>
      </c>
      <c r="N144" s="458">
        <f>+L144*M144</f>
        <v>5</v>
      </c>
      <c r="O144" s="458">
        <v>1</v>
      </c>
      <c r="P144" s="571">
        <f>+L144*O144</f>
        <v>5</v>
      </c>
      <c r="Q144" s="399"/>
      <c r="R144" s="387"/>
      <c r="S144" s="791"/>
      <c r="AA144" s="424"/>
      <c r="AB144" s="424"/>
      <c r="AC144" s="424"/>
      <c r="AD144" s="424"/>
      <c r="AE144" s="424"/>
      <c r="AF144" s="424"/>
      <c r="AG144" s="424"/>
      <c r="AH144" s="424"/>
      <c r="AI144" s="424"/>
      <c r="AJ144" s="424"/>
      <c r="AK144" s="424"/>
      <c r="AL144" s="424"/>
      <c r="AM144" s="424"/>
      <c r="AN144" s="424"/>
      <c r="AO144" s="424"/>
      <c r="AP144" s="424"/>
      <c r="AQ144" s="424"/>
      <c r="AR144" s="424"/>
      <c r="AS144" s="424"/>
    </row>
    <row r="145" spans="1:16384" ht="15" customHeight="1" x14ac:dyDescent="0.25">
      <c r="A145" s="390"/>
      <c r="B145" s="387"/>
      <c r="C145" s="387"/>
      <c r="D145" s="387"/>
      <c r="E145" s="931" t="s">
        <v>334</v>
      </c>
      <c r="F145" s="923" t="s">
        <v>318</v>
      </c>
      <c r="G145" s="923"/>
      <c r="H145" s="923"/>
      <c r="I145" s="923"/>
      <c r="J145" s="924"/>
      <c r="K145" s="569" t="s">
        <v>2</v>
      </c>
      <c r="L145" s="572">
        <v>3</v>
      </c>
      <c r="M145" s="457">
        <v>0</v>
      </c>
      <c r="N145" s="456">
        <f t="shared" ref="N145:N146" si="15">+L145*M145</f>
        <v>0</v>
      </c>
      <c r="O145" s="456">
        <v>1</v>
      </c>
      <c r="P145" s="573">
        <f t="shared" ref="P145:P146" si="16">+L145*O145</f>
        <v>3</v>
      </c>
      <c r="Q145" s="399"/>
      <c r="R145" s="387"/>
      <c r="S145" s="791"/>
      <c r="AA145" s="424"/>
      <c r="AB145" s="424"/>
      <c r="AC145" s="424"/>
      <c r="AD145" s="424"/>
      <c r="AE145" s="424"/>
      <c r="AF145" s="424"/>
      <c r="AG145" s="424"/>
      <c r="AH145" s="424"/>
      <c r="AI145" s="424"/>
      <c r="AJ145" s="424"/>
      <c r="AK145" s="424"/>
      <c r="AL145" s="424"/>
      <c r="AM145" s="424"/>
      <c r="AN145" s="424"/>
      <c r="AO145" s="424"/>
      <c r="AP145" s="424"/>
      <c r="AQ145" s="424"/>
      <c r="AR145" s="424"/>
      <c r="AS145" s="424"/>
    </row>
    <row r="146" spans="1:16384" ht="15" customHeight="1" x14ac:dyDescent="0.25">
      <c r="A146" s="390"/>
      <c r="B146" s="387"/>
      <c r="C146" s="387"/>
      <c r="D146" s="387"/>
      <c r="E146" s="932" t="s">
        <v>335</v>
      </c>
      <c r="F146" s="927" t="s">
        <v>319</v>
      </c>
      <c r="G146" s="927"/>
      <c r="H146" s="927"/>
      <c r="I146" s="927"/>
      <c r="J146" s="928"/>
      <c r="K146" s="569" t="s">
        <v>2</v>
      </c>
      <c r="L146" s="572">
        <v>4</v>
      </c>
      <c r="M146" s="457">
        <v>1</v>
      </c>
      <c r="N146" s="456">
        <f t="shared" si="15"/>
        <v>4</v>
      </c>
      <c r="O146" s="456">
        <v>1</v>
      </c>
      <c r="P146" s="573">
        <f t="shared" si="16"/>
        <v>4</v>
      </c>
      <c r="Q146" s="399"/>
      <c r="R146" s="387"/>
      <c r="S146" s="791"/>
      <c r="AA146" s="424"/>
      <c r="AB146" s="424"/>
      <c r="AC146" s="424"/>
      <c r="AD146" s="424"/>
      <c r="AE146" s="424"/>
      <c r="AF146" s="424"/>
      <c r="AG146" s="424"/>
      <c r="AH146" s="424"/>
      <c r="AI146" s="424"/>
      <c r="AJ146" s="424"/>
      <c r="AK146" s="424"/>
      <c r="AL146" s="424"/>
      <c r="AM146" s="424"/>
      <c r="AN146" s="424"/>
      <c r="AO146" s="424"/>
      <c r="AP146" s="424"/>
      <c r="AQ146" s="424"/>
      <c r="AR146" s="424"/>
      <c r="AS146" s="424"/>
    </row>
    <row r="147" spans="1:16384" ht="15" customHeight="1" x14ac:dyDescent="0.25">
      <c r="A147" s="390"/>
      <c r="B147" s="387"/>
      <c r="C147" s="387"/>
      <c r="D147" s="387"/>
      <c r="E147" s="931" t="s">
        <v>336</v>
      </c>
      <c r="F147" s="923" t="s">
        <v>323</v>
      </c>
      <c r="G147" s="923"/>
      <c r="H147" s="923"/>
      <c r="I147" s="923"/>
      <c r="J147" s="924"/>
      <c r="K147" s="569" t="s">
        <v>2</v>
      </c>
      <c r="L147" s="570">
        <v>3</v>
      </c>
      <c r="M147" s="459">
        <v>1</v>
      </c>
      <c r="N147" s="458">
        <f>+L147*M147</f>
        <v>3</v>
      </c>
      <c r="O147" s="458">
        <v>1</v>
      </c>
      <c r="P147" s="571">
        <f>+L147*O147</f>
        <v>3</v>
      </c>
      <c r="Q147" s="399"/>
      <c r="R147" s="387"/>
      <c r="S147" s="791"/>
      <c r="AA147" s="424"/>
      <c r="AB147" s="424"/>
      <c r="AC147" s="424"/>
      <c r="AD147" s="424"/>
      <c r="AE147" s="424"/>
      <c r="AF147" s="424"/>
      <c r="AG147" s="424"/>
      <c r="AH147" s="424"/>
      <c r="AI147" s="424"/>
      <c r="AJ147" s="424"/>
      <c r="AK147" s="424"/>
      <c r="AL147" s="424"/>
      <c r="AM147" s="424"/>
      <c r="AN147" s="424"/>
      <c r="AO147" s="424"/>
      <c r="AP147" s="424"/>
      <c r="AQ147" s="424"/>
      <c r="AR147" s="424"/>
      <c r="AS147" s="424"/>
    </row>
    <row r="148" spans="1:16384" ht="33" customHeight="1" x14ac:dyDescent="0.25">
      <c r="A148" s="390"/>
      <c r="B148" s="387"/>
      <c r="C148" s="387"/>
      <c r="D148" s="387"/>
      <c r="E148" s="932" t="s">
        <v>337</v>
      </c>
      <c r="F148" s="925" t="s">
        <v>312</v>
      </c>
      <c r="G148" s="925"/>
      <c r="H148" s="925"/>
      <c r="I148" s="925"/>
      <c r="J148" s="926"/>
      <c r="K148" s="574" t="s">
        <v>2</v>
      </c>
      <c r="L148" s="572">
        <v>4</v>
      </c>
      <c r="M148" s="457">
        <v>0</v>
      </c>
      <c r="N148" s="456">
        <f t="shared" ref="N148:N149" si="17">+L148*M148</f>
        <v>0</v>
      </c>
      <c r="O148" s="456">
        <v>1</v>
      </c>
      <c r="P148" s="573">
        <f t="shared" ref="P148:P149" si="18">+L148*O148</f>
        <v>4</v>
      </c>
      <c r="Q148" s="467"/>
      <c r="R148" s="387"/>
      <c r="S148" s="791"/>
      <c r="AA148" s="424"/>
      <c r="AB148" s="424"/>
      <c r="AC148" s="424"/>
      <c r="AD148" s="424"/>
      <c r="AE148" s="424"/>
      <c r="AF148" s="424"/>
      <c r="AG148" s="424"/>
      <c r="AH148" s="424"/>
      <c r="AI148" s="424"/>
      <c r="AJ148" s="424"/>
      <c r="AK148" s="424"/>
      <c r="AL148" s="424"/>
      <c r="AM148" s="424"/>
      <c r="AN148" s="424"/>
      <c r="AO148" s="424"/>
      <c r="AP148" s="424"/>
      <c r="AQ148" s="424"/>
      <c r="AR148" s="424"/>
      <c r="AS148" s="424"/>
    </row>
    <row r="149" spans="1:16384" ht="32.25" customHeight="1" x14ac:dyDescent="0.25">
      <c r="A149" s="390"/>
      <c r="B149" s="387"/>
      <c r="C149" s="387"/>
      <c r="D149" s="387"/>
      <c r="E149" s="931" t="s">
        <v>338</v>
      </c>
      <c r="F149" s="929" t="s">
        <v>316</v>
      </c>
      <c r="G149" s="929"/>
      <c r="H149" s="929"/>
      <c r="I149" s="929"/>
      <c r="J149" s="930"/>
      <c r="K149" s="575" t="s">
        <v>2</v>
      </c>
      <c r="L149" s="572">
        <v>5</v>
      </c>
      <c r="M149" s="457">
        <v>1</v>
      </c>
      <c r="N149" s="456">
        <f t="shared" si="17"/>
        <v>5</v>
      </c>
      <c r="O149" s="456">
        <v>1</v>
      </c>
      <c r="P149" s="573">
        <f t="shared" si="18"/>
        <v>5</v>
      </c>
      <c r="Q149" s="722" t="s">
        <v>220</v>
      </c>
      <c r="R149" s="788"/>
      <c r="S149" s="791"/>
      <c r="AA149" s="424"/>
      <c r="AB149" s="424"/>
      <c r="AC149" s="424"/>
      <c r="AD149" s="424"/>
      <c r="AE149" s="424"/>
      <c r="AF149" s="424"/>
      <c r="AG149" s="424"/>
      <c r="AH149" s="424"/>
      <c r="AI149" s="424"/>
      <c r="AJ149" s="424"/>
      <c r="AK149" s="424"/>
      <c r="AL149" s="424"/>
      <c r="AM149" s="424"/>
      <c r="AN149" s="424"/>
      <c r="AO149" s="424"/>
      <c r="AP149" s="424"/>
      <c r="AQ149" s="424"/>
      <c r="AR149" s="424"/>
      <c r="AS149" s="424"/>
    </row>
    <row r="150" spans="1:16384" ht="18" customHeight="1" thickBot="1" x14ac:dyDescent="0.3">
      <c r="A150" s="391"/>
      <c r="B150" s="392"/>
      <c r="C150" s="392"/>
      <c r="D150" s="430"/>
      <c r="E150" s="551"/>
      <c r="F150" s="453"/>
      <c r="G150" s="552"/>
      <c r="H150" s="454"/>
      <c r="I150" s="454"/>
      <c r="J150" s="553"/>
      <c r="K150" s="455"/>
      <c r="L150" s="392"/>
      <c r="M150" s="538" t="s">
        <v>174</v>
      </c>
      <c r="N150" s="539">
        <f>SUM(N141:N149)</f>
        <v>26</v>
      </c>
      <c r="O150" s="538" t="s">
        <v>175</v>
      </c>
      <c r="P150" s="540">
        <f>SUM(P141:P149)</f>
        <v>38</v>
      </c>
      <c r="Q150" s="508">
        <f>+N150/P150*10</f>
        <v>6.8421052631578947</v>
      </c>
      <c r="R150" s="541" t="str">
        <f>+IF(Q150&lt;7,"INACEPTABLE","ACEPTABLE")</f>
        <v>INACEPTABLE</v>
      </c>
      <c r="S150" s="792"/>
      <c r="AA150" s="424"/>
      <c r="AB150" s="424"/>
      <c r="AC150" s="424"/>
      <c r="AD150" s="424"/>
      <c r="AE150" s="424"/>
      <c r="AF150" s="424"/>
      <c r="AG150" s="424"/>
      <c r="AH150" s="424"/>
      <c r="AI150" s="424"/>
      <c r="AJ150" s="424"/>
      <c r="AK150" s="424"/>
      <c r="AL150" s="424"/>
      <c r="AM150" s="424"/>
      <c r="AN150" s="424"/>
      <c r="AO150" s="424"/>
      <c r="AP150" s="424"/>
      <c r="AQ150" s="424"/>
      <c r="AR150" s="424"/>
      <c r="AS150" s="424"/>
    </row>
    <row r="151" spans="1:16384" ht="18" customHeight="1" thickBot="1" x14ac:dyDescent="0.3">
      <c r="A151" s="387"/>
      <c r="B151" s="387"/>
      <c r="C151" s="387"/>
      <c r="D151" s="399"/>
      <c r="E151" s="531"/>
      <c r="F151" s="423"/>
      <c r="G151" s="532"/>
      <c r="H151" s="451"/>
      <c r="I151" s="451"/>
      <c r="J151" s="399"/>
      <c r="K151" s="452"/>
      <c r="L151" s="387"/>
      <c r="M151" s="533"/>
      <c r="N151" s="452"/>
      <c r="O151" s="533"/>
      <c r="P151" s="452"/>
      <c r="Q151" s="399"/>
      <c r="R151" s="387"/>
      <c r="AA151" s="424"/>
      <c r="AB151" s="424"/>
      <c r="AC151" s="424"/>
      <c r="AD151" s="424"/>
      <c r="AE151" s="424"/>
      <c r="AF151" s="424"/>
      <c r="AG151" s="424"/>
      <c r="AH151" s="424"/>
      <c r="AI151" s="424"/>
      <c r="AJ151" s="424"/>
      <c r="AK151" s="424"/>
      <c r="AL151" s="424"/>
      <c r="AM151" s="424"/>
      <c r="AN151" s="424"/>
      <c r="AO151" s="424"/>
      <c r="AP151" s="424"/>
      <c r="AQ151" s="424"/>
      <c r="AR151" s="424"/>
      <c r="AS151" s="424"/>
    </row>
    <row r="152" spans="1:16384" ht="18" customHeight="1" thickBot="1" x14ac:dyDescent="0.3">
      <c r="A152" s="875" t="s">
        <v>237</v>
      </c>
      <c r="B152" s="876"/>
      <c r="C152" s="876"/>
      <c r="D152" s="876"/>
      <c r="E152" s="554"/>
      <c r="F152" s="555"/>
      <c r="G152" s="556"/>
      <c r="H152" s="557"/>
      <c r="I152" s="557"/>
      <c r="J152" s="650"/>
      <c r="K152" s="655" t="s">
        <v>1</v>
      </c>
      <c r="L152" s="600" t="s">
        <v>172</v>
      </c>
      <c r="M152" s="600" t="s">
        <v>1</v>
      </c>
      <c r="N152" s="600" t="s">
        <v>171</v>
      </c>
      <c r="O152" s="600" t="s">
        <v>173</v>
      </c>
      <c r="P152" s="657" t="s">
        <v>170</v>
      </c>
      <c r="Q152" s="873" t="s">
        <v>219</v>
      </c>
      <c r="R152" s="874"/>
      <c r="S152" s="658" t="s">
        <v>214</v>
      </c>
      <c r="T152" s="424"/>
      <c r="U152" s="424"/>
      <c r="V152" s="424"/>
      <c r="W152" s="424"/>
      <c r="X152" s="424"/>
      <c r="Y152" s="424"/>
      <c r="Z152" s="424"/>
      <c r="AA152" s="424"/>
      <c r="AB152" s="424"/>
      <c r="AC152" s="424"/>
      <c r="AD152" s="424"/>
      <c r="AE152" s="424"/>
      <c r="AF152" s="424"/>
      <c r="AG152" s="424"/>
      <c r="AH152" s="424"/>
      <c r="AI152" s="424"/>
      <c r="AJ152" s="424"/>
      <c r="AK152" s="424"/>
      <c r="AL152" s="424"/>
      <c r="AM152" s="424"/>
      <c r="AN152" s="424"/>
      <c r="AO152" s="424"/>
      <c r="AP152" s="424"/>
      <c r="AQ152" s="424"/>
      <c r="AR152" s="424"/>
      <c r="AS152" s="424"/>
      <c r="CJ152" s="424"/>
      <c r="CK152" s="424"/>
      <c r="CL152" s="424"/>
      <c r="CM152" s="424"/>
      <c r="CN152" s="424"/>
      <c r="CO152" s="424"/>
      <c r="CP152" s="424"/>
      <c r="CQ152" s="424"/>
      <c r="CR152" s="424"/>
      <c r="CS152" s="424"/>
      <c r="CT152" s="424"/>
      <c r="CU152" s="424"/>
      <c r="CV152" s="424"/>
      <c r="CW152" s="424"/>
      <c r="CX152" s="424"/>
      <c r="CY152" s="424"/>
      <c r="CZ152" s="424"/>
      <c r="DA152" s="424"/>
      <c r="DB152" s="424"/>
      <c r="DC152" s="424"/>
      <c r="DD152" s="424"/>
      <c r="DE152" s="424"/>
      <c r="DF152" s="424"/>
      <c r="DG152" s="424"/>
      <c r="DH152" s="424"/>
      <c r="DI152" s="424"/>
      <c r="DJ152" s="424"/>
      <c r="DK152" s="424"/>
      <c r="DL152" s="424"/>
      <c r="DM152" s="424"/>
      <c r="DN152" s="424"/>
      <c r="DO152" s="424"/>
      <c r="DP152" s="424"/>
      <c r="DQ152" s="424"/>
      <c r="DR152" s="424"/>
      <c r="DS152" s="424"/>
      <c r="DT152" s="424"/>
      <c r="DU152" s="424"/>
      <c r="DV152" s="424"/>
      <c r="DW152" s="424"/>
      <c r="DX152" s="424"/>
      <c r="DY152" s="424"/>
      <c r="DZ152" s="424"/>
      <c r="EA152" s="424"/>
      <c r="EB152" s="424"/>
      <c r="EC152" s="424"/>
      <c r="ED152" s="424"/>
      <c r="EE152" s="424"/>
      <c r="EF152" s="424"/>
      <c r="EG152" s="424"/>
      <c r="EH152" s="424"/>
      <c r="EI152" s="424"/>
      <c r="EJ152" s="424"/>
      <c r="EK152" s="424"/>
      <c r="EL152" s="424"/>
      <c r="EM152" s="424"/>
      <c r="EN152" s="424"/>
      <c r="EO152" s="424"/>
      <c r="EP152" s="424"/>
      <c r="EQ152" s="424"/>
      <c r="ER152" s="424"/>
      <c r="ES152" s="424"/>
      <c r="ET152" s="424"/>
      <c r="EU152" s="424"/>
      <c r="EV152" s="424"/>
      <c r="EW152" s="424"/>
      <c r="EX152" s="424"/>
      <c r="EY152" s="424"/>
      <c r="EZ152" s="424"/>
      <c r="FA152" s="424"/>
      <c r="FB152" s="424"/>
      <c r="FC152" s="424"/>
      <c r="FD152" s="424"/>
      <c r="FE152" s="424"/>
      <c r="FF152" s="424"/>
      <c r="FG152" s="424"/>
      <c r="FH152" s="424"/>
      <c r="FI152" s="424"/>
      <c r="FJ152" s="424"/>
      <c r="FK152" s="424"/>
      <c r="FL152" s="424"/>
      <c r="FM152" s="424"/>
      <c r="FN152" s="424"/>
      <c r="FO152" s="424"/>
      <c r="FP152" s="424"/>
      <c r="FQ152" s="424"/>
      <c r="FR152" s="424"/>
      <c r="FS152" s="424"/>
      <c r="FT152" s="424"/>
      <c r="FU152" s="424"/>
      <c r="FV152" s="424"/>
      <c r="FW152" s="424"/>
      <c r="FX152" s="424"/>
      <c r="FY152" s="424"/>
      <c r="FZ152" s="424"/>
      <c r="GA152" s="424"/>
      <c r="GB152" s="424"/>
      <c r="GC152" s="424"/>
      <c r="GD152" s="424"/>
      <c r="GE152" s="424"/>
      <c r="GF152" s="424"/>
      <c r="GG152" s="424"/>
      <c r="GH152" s="424"/>
      <c r="GI152" s="424"/>
      <c r="GJ152" s="424"/>
      <c r="GK152" s="424"/>
      <c r="GL152" s="424"/>
      <c r="GM152" s="424"/>
      <c r="GN152" s="424"/>
      <c r="GO152" s="424"/>
      <c r="GP152" s="424"/>
      <c r="GQ152" s="424"/>
      <c r="GR152" s="424"/>
      <c r="GS152" s="424"/>
      <c r="GT152" s="424"/>
      <c r="GU152" s="424"/>
      <c r="GV152" s="424"/>
      <c r="GW152" s="424"/>
      <c r="GX152" s="424"/>
      <c r="GY152" s="424"/>
      <c r="GZ152" s="424"/>
      <c r="HA152" s="424"/>
      <c r="HB152" s="424"/>
      <c r="HC152" s="424"/>
      <c r="HD152" s="424"/>
      <c r="HE152" s="424"/>
      <c r="HF152" s="424"/>
      <c r="HG152" s="424"/>
      <c r="HH152" s="424"/>
      <c r="HI152" s="424"/>
      <c r="HJ152" s="424"/>
      <c r="HK152" s="424"/>
      <c r="HL152" s="424"/>
      <c r="HM152" s="424"/>
      <c r="HN152" s="424"/>
      <c r="HO152" s="424"/>
      <c r="HP152" s="424"/>
      <c r="HQ152" s="424"/>
      <c r="HR152" s="424"/>
      <c r="HS152" s="424"/>
      <c r="HT152" s="424"/>
      <c r="HU152" s="424"/>
      <c r="HV152" s="424"/>
      <c r="HW152" s="424"/>
      <c r="HX152" s="424"/>
      <c r="HY152" s="424"/>
      <c r="HZ152" s="424"/>
      <c r="IA152" s="424"/>
      <c r="IB152" s="424"/>
      <c r="IC152" s="424"/>
      <c r="ID152" s="424"/>
      <c r="IE152" s="424"/>
      <c r="IF152" s="424"/>
      <c r="IG152" s="424"/>
      <c r="IH152" s="424"/>
      <c r="II152" s="424"/>
      <c r="IJ152" s="424"/>
      <c r="IK152" s="424"/>
      <c r="IL152" s="424"/>
      <c r="IM152" s="424"/>
      <c r="IN152" s="424"/>
      <c r="IO152" s="424"/>
      <c r="IP152" s="424"/>
      <c r="IQ152" s="424"/>
      <c r="IR152" s="424"/>
      <c r="IS152" s="424"/>
      <c r="IT152" s="424"/>
      <c r="IU152" s="424"/>
      <c r="IV152" s="424"/>
      <c r="IW152" s="424"/>
      <c r="IX152" s="424"/>
      <c r="IY152" s="424"/>
      <c r="IZ152" s="424"/>
      <c r="JA152" s="424"/>
      <c r="JB152" s="424"/>
      <c r="JC152" s="424"/>
      <c r="JD152" s="424"/>
      <c r="JE152" s="424"/>
      <c r="JF152" s="424"/>
      <c r="JG152" s="424"/>
      <c r="JH152" s="424"/>
      <c r="JI152" s="424"/>
      <c r="JJ152" s="424"/>
      <c r="JK152" s="424"/>
      <c r="JL152" s="424"/>
      <c r="JM152" s="424"/>
      <c r="JN152" s="424"/>
      <c r="JO152" s="424"/>
      <c r="JP152" s="424"/>
      <c r="JQ152" s="424"/>
      <c r="JR152" s="424"/>
      <c r="JS152" s="424"/>
      <c r="JT152" s="424"/>
      <c r="JU152" s="424"/>
      <c r="JV152" s="424"/>
      <c r="JW152" s="424"/>
      <c r="JX152" s="424"/>
      <c r="JY152" s="424"/>
      <c r="JZ152" s="424"/>
      <c r="KA152" s="424"/>
      <c r="KB152" s="424"/>
      <c r="KC152" s="424"/>
      <c r="KD152" s="424"/>
      <c r="KE152" s="424"/>
      <c r="KF152" s="424"/>
      <c r="KG152" s="424"/>
      <c r="KH152" s="424"/>
      <c r="KI152" s="424"/>
      <c r="KJ152" s="424"/>
      <c r="KK152" s="424"/>
      <c r="KL152" s="424"/>
      <c r="KM152" s="424"/>
      <c r="KN152" s="424"/>
      <c r="KO152" s="424"/>
      <c r="KP152" s="424"/>
      <c r="KQ152" s="424"/>
      <c r="KR152" s="424"/>
      <c r="KS152" s="424"/>
      <c r="KT152" s="424"/>
      <c r="KU152" s="424"/>
    </row>
    <row r="153" spans="1:16384" x14ac:dyDescent="0.25">
      <c r="A153" s="390"/>
      <c r="B153" s="524"/>
      <c r="C153" s="525"/>
      <c r="D153" s="526"/>
      <c r="E153" s="665" t="s">
        <v>339</v>
      </c>
      <c r="F153" s="863" t="s">
        <v>139</v>
      </c>
      <c r="G153" s="863"/>
      <c r="H153" s="863"/>
      <c r="I153" s="863"/>
      <c r="J153" s="864"/>
      <c r="K153" s="654" t="s">
        <v>2</v>
      </c>
      <c r="L153" s="544">
        <v>5</v>
      </c>
      <c r="M153" s="491">
        <v>1</v>
      </c>
      <c r="N153" s="492">
        <f>+L153*M153</f>
        <v>5</v>
      </c>
      <c r="O153" s="492">
        <v>1</v>
      </c>
      <c r="P153" s="493">
        <f>+L153*O153</f>
        <v>5</v>
      </c>
      <c r="S153" s="791" t="str">
        <f>+IF(R158="INACEPTABLE","PENALIZACIÓN","ACEPTABLE")</f>
        <v>ACEPTABLE</v>
      </c>
      <c r="T153" s="542"/>
      <c r="U153" s="525"/>
      <c r="V153" s="526"/>
      <c r="W153" s="527"/>
      <c r="X153" s="399"/>
      <c r="Y153" s="523"/>
      <c r="Z153" s="524"/>
      <c r="AA153" s="525"/>
      <c r="AB153" s="526"/>
      <c r="AC153" s="527"/>
      <c r="AD153" s="399"/>
      <c r="AE153" s="523"/>
      <c r="AF153" s="524"/>
      <c r="AG153" s="525"/>
      <c r="AH153" s="526"/>
      <c r="AI153" s="527"/>
      <c r="AJ153" s="399"/>
      <c r="AK153" s="523"/>
      <c r="AL153" s="524"/>
      <c r="AM153" s="525"/>
      <c r="AN153" s="526"/>
      <c r="AO153" s="527"/>
      <c r="AP153" s="399"/>
      <c r="AQ153" s="523"/>
      <c r="AR153" s="524"/>
      <c r="AS153" s="525"/>
      <c r="AT153" s="438"/>
      <c r="AU153" s="439"/>
      <c r="AV153" s="460"/>
      <c r="AW153" s="435"/>
      <c r="AX153" s="434"/>
      <c r="AY153" s="437"/>
      <c r="AZ153" s="438"/>
      <c r="BA153" s="439"/>
      <c r="BB153" s="460"/>
      <c r="BC153" s="435"/>
      <c r="BD153" s="434"/>
      <c r="BE153" s="437"/>
      <c r="BF153" s="438"/>
      <c r="BG153" s="439"/>
      <c r="BH153" s="460"/>
      <c r="BI153" s="435"/>
      <c r="BJ153" s="434"/>
      <c r="BK153" s="437"/>
      <c r="BL153" s="438"/>
      <c r="BM153" s="439"/>
      <c r="BN153" s="460"/>
      <c r="BO153" s="435"/>
      <c r="BP153" s="434"/>
      <c r="BQ153" s="437"/>
      <c r="BR153" s="438"/>
      <c r="BS153" s="439"/>
      <c r="BT153" s="460"/>
      <c r="BU153" s="435"/>
      <c r="BV153" s="434"/>
      <c r="BW153" s="437"/>
      <c r="BX153" s="438"/>
      <c r="BY153" s="439"/>
      <c r="BZ153" s="460"/>
      <c r="CA153" s="435"/>
      <c r="CB153" s="434"/>
      <c r="CC153" s="437"/>
      <c r="CD153" s="438"/>
      <c r="CE153" s="439"/>
      <c r="CF153" s="460"/>
      <c r="CG153" s="435"/>
      <c r="CH153" s="434"/>
      <c r="CI153" s="437"/>
      <c r="CJ153" s="526"/>
      <c r="CK153" s="527"/>
      <c r="CL153" s="399"/>
      <c r="CM153" s="523"/>
      <c r="CN153" s="524"/>
      <c r="CO153" s="525"/>
      <c r="CP153" s="526"/>
      <c r="CQ153" s="527"/>
      <c r="CR153" s="399"/>
      <c r="CS153" s="523"/>
      <c r="CT153" s="524"/>
      <c r="CU153" s="525"/>
      <c r="CV153" s="526"/>
      <c r="CW153" s="527"/>
      <c r="CX153" s="399"/>
      <c r="CY153" s="523"/>
      <c r="CZ153" s="524"/>
      <c r="DA153" s="525"/>
      <c r="DB153" s="526"/>
      <c r="DC153" s="527"/>
      <c r="DD153" s="399"/>
      <c r="DE153" s="523"/>
      <c r="DF153" s="524"/>
      <c r="DG153" s="525"/>
      <c r="DH153" s="526"/>
      <c r="DI153" s="527"/>
      <c r="DJ153" s="399"/>
      <c r="DK153" s="523"/>
      <c r="DL153" s="524"/>
      <c r="DM153" s="525"/>
      <c r="DN153" s="526"/>
      <c r="DO153" s="527"/>
      <c r="DP153" s="399"/>
      <c r="DQ153" s="523"/>
      <c r="DR153" s="524"/>
      <c r="DS153" s="525"/>
      <c r="DT153" s="526"/>
      <c r="DU153" s="527"/>
      <c r="DV153" s="399"/>
      <c r="DW153" s="523"/>
      <c r="DX153" s="524"/>
      <c r="DY153" s="525"/>
      <c r="DZ153" s="526"/>
      <c r="EA153" s="527"/>
      <c r="EB153" s="399"/>
      <c r="EC153" s="523"/>
      <c r="ED153" s="524"/>
      <c r="EE153" s="525"/>
      <c r="EF153" s="526"/>
      <c r="EG153" s="527"/>
      <c r="EH153" s="399"/>
      <c r="EI153" s="523"/>
      <c r="EJ153" s="524"/>
      <c r="EK153" s="525"/>
      <c r="EL153" s="526"/>
      <c r="EM153" s="527"/>
      <c r="EN153" s="399"/>
      <c r="EO153" s="523"/>
      <c r="EP153" s="524"/>
      <c r="EQ153" s="525"/>
      <c r="ER153" s="526"/>
      <c r="ES153" s="527"/>
      <c r="ET153" s="399"/>
      <c r="EU153" s="523"/>
      <c r="EV153" s="524"/>
      <c r="EW153" s="525"/>
      <c r="EX153" s="526"/>
      <c r="EY153" s="527"/>
      <c r="EZ153" s="399"/>
      <c r="FA153" s="523"/>
      <c r="FB153" s="524"/>
      <c r="FC153" s="525"/>
      <c r="FD153" s="526"/>
      <c r="FE153" s="527"/>
      <c r="FF153" s="399"/>
      <c r="FG153" s="523"/>
      <c r="FH153" s="524"/>
      <c r="FI153" s="525"/>
      <c r="FJ153" s="526"/>
      <c r="FK153" s="527"/>
      <c r="FL153" s="399"/>
      <c r="FM153" s="523"/>
      <c r="FN153" s="524"/>
      <c r="FO153" s="525"/>
      <c r="FP153" s="526"/>
      <c r="FQ153" s="527"/>
      <c r="FR153" s="399"/>
      <c r="FS153" s="523"/>
      <c r="FT153" s="524"/>
      <c r="FU153" s="525"/>
      <c r="FV153" s="526"/>
      <c r="FW153" s="527"/>
      <c r="FX153" s="399"/>
      <c r="FY153" s="523"/>
      <c r="FZ153" s="524"/>
      <c r="GA153" s="525"/>
      <c r="GB153" s="526"/>
      <c r="GC153" s="527"/>
      <c r="GD153" s="399"/>
      <c r="GE153" s="523"/>
      <c r="GF153" s="524"/>
      <c r="GG153" s="525"/>
      <c r="GH153" s="526"/>
      <c r="GI153" s="527"/>
      <c r="GJ153" s="399"/>
      <c r="GK153" s="523"/>
      <c r="GL153" s="524"/>
      <c r="GM153" s="525"/>
      <c r="GN153" s="526"/>
      <c r="GO153" s="527"/>
      <c r="GP153" s="399"/>
      <c r="GQ153" s="523"/>
      <c r="GR153" s="524"/>
      <c r="GS153" s="525"/>
      <c r="GT153" s="526"/>
      <c r="GU153" s="527"/>
      <c r="GV153" s="399"/>
      <c r="GW153" s="523"/>
      <c r="GX153" s="524"/>
      <c r="GY153" s="525"/>
      <c r="GZ153" s="526"/>
      <c r="HA153" s="527"/>
      <c r="HB153" s="399"/>
      <c r="HC153" s="523"/>
      <c r="HD153" s="524"/>
      <c r="HE153" s="525"/>
      <c r="HF153" s="526"/>
      <c r="HG153" s="527"/>
      <c r="HH153" s="399"/>
      <c r="HI153" s="523"/>
      <c r="HJ153" s="524"/>
      <c r="HK153" s="525"/>
      <c r="HL153" s="526"/>
      <c r="HM153" s="527"/>
      <c r="HN153" s="399"/>
      <c r="HO153" s="523"/>
      <c r="HP153" s="524"/>
      <c r="HQ153" s="525"/>
      <c r="HR153" s="526"/>
      <c r="HS153" s="527"/>
      <c r="HT153" s="399"/>
      <c r="HU153" s="523"/>
      <c r="HV153" s="524"/>
      <c r="HW153" s="525"/>
      <c r="HX153" s="526"/>
      <c r="HY153" s="527"/>
      <c r="HZ153" s="399"/>
      <c r="IA153" s="523"/>
      <c r="IB153" s="524"/>
      <c r="IC153" s="525"/>
      <c r="ID153" s="526"/>
      <c r="IE153" s="527"/>
      <c r="IF153" s="399"/>
      <c r="IG153" s="523"/>
      <c r="IH153" s="524"/>
      <c r="II153" s="525"/>
      <c r="IJ153" s="526"/>
      <c r="IK153" s="527"/>
      <c r="IL153" s="399"/>
      <c r="IM153" s="523"/>
      <c r="IN153" s="524"/>
      <c r="IO153" s="525"/>
      <c r="IP153" s="526"/>
      <c r="IQ153" s="527"/>
      <c r="IR153" s="399"/>
      <c r="IS153" s="523"/>
      <c r="IT153" s="524"/>
      <c r="IU153" s="525"/>
      <c r="IV153" s="526"/>
      <c r="IW153" s="527"/>
      <c r="IX153" s="399"/>
      <c r="IY153" s="523"/>
      <c r="IZ153" s="524"/>
      <c r="JA153" s="525"/>
      <c r="JB153" s="526"/>
      <c r="JC153" s="527"/>
      <c r="JD153" s="399"/>
      <c r="JE153" s="523"/>
      <c r="JF153" s="524"/>
      <c r="JG153" s="525"/>
      <c r="JH153" s="526"/>
      <c r="JI153" s="527"/>
      <c r="JJ153" s="399"/>
      <c r="JK153" s="523"/>
      <c r="JL153" s="524"/>
      <c r="JM153" s="525"/>
      <c r="JN153" s="526"/>
      <c r="JO153" s="527"/>
      <c r="JP153" s="399"/>
      <c r="JQ153" s="523"/>
      <c r="JR153" s="524"/>
      <c r="JS153" s="525"/>
      <c r="JT153" s="526"/>
      <c r="JU153" s="527"/>
      <c r="JV153" s="399"/>
      <c r="JW153" s="523"/>
      <c r="JX153" s="524"/>
      <c r="JY153" s="525"/>
      <c r="JZ153" s="526"/>
      <c r="KA153" s="527"/>
      <c r="KB153" s="399"/>
      <c r="KC153" s="523"/>
      <c r="KD153" s="524"/>
      <c r="KE153" s="525"/>
      <c r="KF153" s="526"/>
      <c r="KG153" s="527"/>
      <c r="KH153" s="399"/>
      <c r="KI153" s="523"/>
      <c r="KJ153" s="524"/>
      <c r="KK153" s="525"/>
      <c r="KL153" s="526"/>
      <c r="KM153" s="527"/>
      <c r="KN153" s="399"/>
      <c r="KO153" s="523"/>
      <c r="KP153" s="524"/>
      <c r="KQ153" s="525"/>
      <c r="KR153" s="526"/>
      <c r="KS153" s="527"/>
      <c r="KT153" s="399"/>
      <c r="KU153" s="523"/>
      <c r="KV153" s="434"/>
      <c r="KW153" s="437"/>
      <c r="KX153" s="438"/>
      <c r="KY153" s="439"/>
      <c r="KZ153" s="460"/>
      <c r="LA153" s="435"/>
      <c r="LB153" s="434"/>
      <c r="LC153" s="437"/>
      <c r="LD153" s="438"/>
      <c r="LE153" s="439"/>
      <c r="LF153" s="460"/>
      <c r="LG153" s="435"/>
      <c r="LH153" s="434"/>
      <c r="LI153" s="437"/>
      <c r="LJ153" s="438"/>
      <c r="LK153" s="439"/>
      <c r="LL153" s="460"/>
      <c r="LM153" s="435"/>
      <c r="LN153" s="434"/>
      <c r="LO153" s="437"/>
      <c r="LP153" s="438"/>
      <c r="LQ153" s="439"/>
      <c r="LR153" s="460"/>
      <c r="LS153" s="435"/>
      <c r="LT153" s="434"/>
      <c r="LU153" s="437"/>
      <c r="LV153" s="438"/>
      <c r="LW153" s="439"/>
      <c r="LX153" s="460"/>
      <c r="LY153" s="435"/>
      <c r="LZ153" s="434"/>
      <c r="MA153" s="437"/>
      <c r="MB153" s="438"/>
      <c r="MC153" s="439"/>
      <c r="MD153" s="460"/>
      <c r="ME153" s="435"/>
      <c r="MF153" s="434"/>
      <c r="MG153" s="437"/>
      <c r="MH153" s="438"/>
      <c r="MI153" s="439"/>
      <c r="MJ153" s="460"/>
      <c r="MK153" s="435"/>
      <c r="ML153" s="434"/>
      <c r="MM153" s="437"/>
      <c r="MN153" s="438"/>
      <c r="MO153" s="439"/>
      <c r="MP153" s="460"/>
      <c r="MQ153" s="435"/>
      <c r="MR153" s="434"/>
      <c r="MS153" s="437"/>
      <c r="MT153" s="438"/>
      <c r="MU153" s="439"/>
      <c r="MV153" s="460"/>
      <c r="MW153" s="435"/>
      <c r="MX153" s="434"/>
      <c r="MY153" s="437"/>
      <c r="MZ153" s="438"/>
      <c r="NA153" s="439"/>
      <c r="NB153" s="460"/>
      <c r="NC153" s="435"/>
      <c r="ND153" s="434"/>
      <c r="NE153" s="437"/>
      <c r="NF153" s="438"/>
      <c r="NG153" s="439"/>
      <c r="NH153" s="460"/>
      <c r="NI153" s="435"/>
      <c r="NJ153" s="434"/>
      <c r="NK153" s="437"/>
      <c r="NL153" s="438"/>
      <c r="NM153" s="439"/>
      <c r="NN153" s="460"/>
      <c r="NO153" s="435"/>
      <c r="NP153" s="434"/>
      <c r="NQ153" s="437"/>
      <c r="NR153" s="438"/>
      <c r="NS153" s="439"/>
      <c r="NT153" s="460"/>
      <c r="NU153" s="435"/>
      <c r="NV153" s="434"/>
      <c r="NW153" s="437"/>
      <c r="NX153" s="438"/>
      <c r="NY153" s="439"/>
      <c r="NZ153" s="460"/>
      <c r="OA153" s="435"/>
      <c r="OB153" s="434"/>
      <c r="OC153" s="437"/>
      <c r="OD153" s="438"/>
      <c r="OE153" s="439"/>
      <c r="OF153" s="460"/>
      <c r="OG153" s="435"/>
      <c r="OH153" s="434"/>
      <c r="OI153" s="437"/>
      <c r="OJ153" s="438"/>
      <c r="OK153" s="439"/>
      <c r="OL153" s="460"/>
      <c r="OM153" s="435"/>
      <c r="ON153" s="434"/>
      <c r="OO153" s="437"/>
      <c r="OP153" s="438"/>
      <c r="OQ153" s="439"/>
      <c r="OR153" s="460"/>
      <c r="OS153" s="435"/>
      <c r="OT153" s="434"/>
      <c r="OU153" s="437"/>
      <c r="OV153" s="438"/>
      <c r="OW153" s="439"/>
      <c r="OX153" s="460"/>
      <c r="OY153" s="435"/>
      <c r="OZ153" s="434"/>
      <c r="PA153" s="437"/>
      <c r="PB153" s="438"/>
      <c r="PC153" s="439"/>
      <c r="PD153" s="460"/>
      <c r="PE153" s="435"/>
      <c r="PF153" s="434"/>
      <c r="PG153" s="437"/>
      <c r="PH153" s="438"/>
      <c r="PI153" s="439"/>
      <c r="PJ153" s="460"/>
      <c r="PK153" s="435"/>
      <c r="PL153" s="434"/>
      <c r="PM153" s="437"/>
      <c r="PN153" s="438"/>
      <c r="PO153" s="439"/>
      <c r="PP153" s="460"/>
      <c r="PQ153" s="435"/>
      <c r="PR153" s="434"/>
      <c r="PS153" s="437"/>
      <c r="PT153" s="438"/>
      <c r="PU153" s="439"/>
      <c r="PV153" s="460"/>
      <c r="PW153" s="435"/>
      <c r="PX153" s="434"/>
      <c r="PY153" s="437"/>
      <c r="PZ153" s="438"/>
      <c r="QA153" s="439"/>
      <c r="QB153" s="460"/>
      <c r="QC153" s="435"/>
      <c r="QD153" s="434"/>
      <c r="QE153" s="437"/>
      <c r="QF153" s="438"/>
      <c r="QG153" s="439"/>
      <c r="QH153" s="460"/>
      <c r="QI153" s="435"/>
      <c r="QJ153" s="434"/>
      <c r="QK153" s="437"/>
      <c r="QL153" s="438"/>
      <c r="QM153" s="439"/>
      <c r="QN153" s="460"/>
      <c r="QO153" s="435"/>
      <c r="QP153" s="434"/>
      <c r="QQ153" s="437"/>
      <c r="QR153" s="438"/>
      <c r="QS153" s="439"/>
      <c r="QT153" s="460"/>
      <c r="QU153" s="435"/>
      <c r="QV153" s="434"/>
      <c r="QW153" s="437"/>
      <c r="QX153" s="438"/>
      <c r="QY153" s="439"/>
      <c r="QZ153" s="460"/>
      <c r="RA153" s="435"/>
      <c r="RB153" s="434"/>
      <c r="RC153" s="437"/>
      <c r="RD153" s="438"/>
      <c r="RE153" s="439"/>
      <c r="RF153" s="460"/>
      <c r="RG153" s="435"/>
      <c r="RH153" s="434"/>
      <c r="RI153" s="437"/>
      <c r="RJ153" s="438"/>
      <c r="RK153" s="439"/>
      <c r="RL153" s="460"/>
      <c r="RM153" s="435"/>
      <c r="RN153" s="434"/>
      <c r="RO153" s="437"/>
      <c r="RP153" s="438"/>
      <c r="RQ153" s="439"/>
      <c r="RR153" s="460"/>
      <c r="RS153" s="435"/>
      <c r="RT153" s="434"/>
      <c r="RU153" s="437"/>
      <c r="RV153" s="438"/>
      <c r="RW153" s="439"/>
      <c r="RX153" s="460"/>
      <c r="RY153" s="435"/>
      <c r="RZ153" s="434"/>
      <c r="SA153" s="437"/>
      <c r="SB153" s="438"/>
      <c r="SC153" s="439"/>
      <c r="SD153" s="460"/>
      <c r="SE153" s="435"/>
      <c r="SF153" s="434"/>
      <c r="SG153" s="437"/>
      <c r="SH153" s="438"/>
      <c r="SI153" s="439"/>
      <c r="SJ153" s="460"/>
      <c r="SK153" s="435"/>
      <c r="SL153" s="434"/>
      <c r="SM153" s="437"/>
      <c r="SN153" s="438"/>
      <c r="SO153" s="439"/>
      <c r="SP153" s="460"/>
      <c r="SQ153" s="435"/>
      <c r="SR153" s="434"/>
      <c r="SS153" s="437"/>
      <c r="ST153" s="438"/>
      <c r="SU153" s="439"/>
      <c r="SV153" s="460"/>
      <c r="SW153" s="435"/>
      <c r="SX153" s="434"/>
      <c r="SY153" s="437"/>
      <c r="SZ153" s="438"/>
      <c r="TA153" s="439"/>
      <c r="TB153" s="460"/>
      <c r="TC153" s="435"/>
      <c r="TD153" s="434"/>
      <c r="TE153" s="437"/>
      <c r="TF153" s="438"/>
      <c r="TG153" s="439"/>
      <c r="TH153" s="460"/>
      <c r="TI153" s="435"/>
      <c r="TJ153" s="434"/>
      <c r="TK153" s="437"/>
      <c r="TL153" s="438"/>
      <c r="TM153" s="439"/>
      <c r="TN153" s="460"/>
      <c r="TO153" s="435"/>
      <c r="TP153" s="434"/>
      <c r="TQ153" s="437"/>
      <c r="TR153" s="438"/>
      <c r="TS153" s="439"/>
      <c r="TT153" s="460"/>
      <c r="TU153" s="435"/>
      <c r="TV153" s="434"/>
      <c r="TW153" s="437"/>
      <c r="TX153" s="438"/>
      <c r="TY153" s="439"/>
      <c r="TZ153" s="460"/>
      <c r="UA153" s="435"/>
      <c r="UB153" s="434"/>
      <c r="UC153" s="437"/>
      <c r="UD153" s="438"/>
      <c r="UE153" s="439"/>
      <c r="UF153" s="460"/>
      <c r="UG153" s="435"/>
      <c r="UH153" s="434"/>
      <c r="UI153" s="437"/>
      <c r="UJ153" s="438"/>
      <c r="UK153" s="439"/>
      <c r="UL153" s="460"/>
      <c r="UM153" s="435"/>
      <c r="UN153" s="434"/>
      <c r="UO153" s="437"/>
      <c r="UP153" s="438"/>
      <c r="UQ153" s="439"/>
      <c r="UR153" s="460"/>
      <c r="US153" s="435"/>
      <c r="UT153" s="434"/>
      <c r="UU153" s="437"/>
      <c r="UV153" s="438"/>
      <c r="UW153" s="439"/>
      <c r="UX153" s="460"/>
      <c r="UY153" s="435"/>
      <c r="UZ153" s="434"/>
      <c r="VA153" s="437"/>
      <c r="VB153" s="438"/>
      <c r="VC153" s="439"/>
      <c r="VD153" s="460"/>
      <c r="VE153" s="435"/>
      <c r="VF153" s="434"/>
      <c r="VG153" s="437"/>
      <c r="VH153" s="438"/>
      <c r="VI153" s="439"/>
      <c r="VJ153" s="460"/>
      <c r="VK153" s="435"/>
      <c r="VL153" s="434"/>
      <c r="VM153" s="437"/>
      <c r="VN153" s="438"/>
      <c r="VO153" s="439"/>
      <c r="VP153" s="460"/>
      <c r="VQ153" s="435"/>
      <c r="VR153" s="434"/>
      <c r="VS153" s="437"/>
      <c r="VT153" s="438"/>
      <c r="VU153" s="439"/>
      <c r="VV153" s="460"/>
      <c r="VW153" s="435"/>
      <c r="VX153" s="434"/>
      <c r="VY153" s="437"/>
      <c r="VZ153" s="438"/>
      <c r="WA153" s="439"/>
      <c r="WB153" s="460"/>
      <c r="WC153" s="435"/>
      <c r="WD153" s="434"/>
      <c r="WE153" s="437"/>
      <c r="WF153" s="438"/>
      <c r="WG153" s="439"/>
      <c r="WH153" s="460"/>
      <c r="WI153" s="435"/>
      <c r="WJ153" s="434"/>
      <c r="WK153" s="437"/>
      <c r="WL153" s="438"/>
      <c r="WM153" s="439"/>
      <c r="WN153" s="460"/>
      <c r="WO153" s="435"/>
      <c r="WP153" s="434"/>
      <c r="WQ153" s="437"/>
      <c r="WR153" s="438"/>
      <c r="WS153" s="439"/>
      <c r="WT153" s="460"/>
      <c r="WU153" s="435"/>
      <c r="WV153" s="434"/>
      <c r="WW153" s="437"/>
      <c r="WX153" s="438"/>
      <c r="WY153" s="439"/>
      <c r="WZ153" s="460"/>
      <c r="XA153" s="435"/>
      <c r="XB153" s="434"/>
      <c r="XC153" s="437"/>
      <c r="XD153" s="438"/>
      <c r="XE153" s="439"/>
      <c r="XF153" s="460"/>
      <c r="XG153" s="435"/>
      <c r="XH153" s="434"/>
      <c r="XI153" s="437"/>
      <c r="XJ153" s="438"/>
      <c r="XK153" s="439"/>
      <c r="XL153" s="460"/>
      <c r="XM153" s="435"/>
      <c r="XN153" s="434"/>
      <c r="XO153" s="437"/>
      <c r="XP153" s="438"/>
      <c r="XQ153" s="439"/>
      <c r="XR153" s="460"/>
      <c r="XS153" s="435"/>
      <c r="XT153" s="434"/>
      <c r="XU153" s="437"/>
      <c r="XV153" s="438"/>
      <c r="XW153" s="439"/>
      <c r="XX153" s="460"/>
      <c r="XY153" s="435"/>
      <c r="XZ153" s="434"/>
      <c r="YA153" s="437"/>
      <c r="YB153" s="438"/>
      <c r="YC153" s="439"/>
      <c r="YD153" s="460"/>
      <c r="YE153" s="435"/>
      <c r="YF153" s="434"/>
      <c r="YG153" s="437"/>
      <c r="YH153" s="438"/>
      <c r="YI153" s="439"/>
      <c r="YJ153" s="460"/>
      <c r="YK153" s="435"/>
      <c r="YL153" s="434"/>
      <c r="YM153" s="437"/>
      <c r="YN153" s="438"/>
      <c r="YO153" s="439"/>
      <c r="YP153" s="460"/>
      <c r="YQ153" s="435"/>
      <c r="YR153" s="434"/>
      <c r="YS153" s="437"/>
      <c r="YT153" s="438"/>
      <c r="YU153" s="439"/>
      <c r="YV153" s="460"/>
      <c r="YW153" s="435"/>
      <c r="YX153" s="434"/>
      <c r="YY153" s="437"/>
      <c r="YZ153" s="438"/>
      <c r="ZA153" s="439"/>
      <c r="ZB153" s="460"/>
      <c r="ZC153" s="435"/>
      <c r="ZD153" s="434"/>
      <c r="ZE153" s="437"/>
      <c r="ZF153" s="438"/>
      <c r="ZG153" s="439"/>
      <c r="ZH153" s="460"/>
      <c r="ZI153" s="435"/>
      <c r="ZJ153" s="434"/>
      <c r="ZK153" s="437"/>
      <c r="ZL153" s="438"/>
      <c r="ZM153" s="439"/>
      <c r="ZN153" s="460"/>
      <c r="ZO153" s="435"/>
      <c r="ZP153" s="434"/>
      <c r="ZQ153" s="437"/>
      <c r="ZR153" s="438"/>
      <c r="ZS153" s="439"/>
      <c r="ZT153" s="460"/>
      <c r="ZU153" s="435"/>
      <c r="ZV153" s="434"/>
      <c r="ZW153" s="437"/>
      <c r="ZX153" s="438"/>
      <c r="ZY153" s="439"/>
      <c r="ZZ153" s="460"/>
      <c r="AAA153" s="435"/>
      <c r="AAB153" s="434"/>
      <c r="AAC153" s="437"/>
      <c r="AAD153" s="438"/>
      <c r="AAE153" s="439"/>
      <c r="AAF153" s="460"/>
      <c r="AAG153" s="435"/>
      <c r="AAH153" s="434"/>
      <c r="AAI153" s="437"/>
      <c r="AAJ153" s="438"/>
      <c r="AAK153" s="439"/>
      <c r="AAL153" s="460"/>
      <c r="AAM153" s="435"/>
      <c r="AAN153" s="434"/>
      <c r="AAO153" s="437"/>
      <c r="AAP153" s="438"/>
      <c r="AAQ153" s="439"/>
      <c r="AAR153" s="460"/>
      <c r="AAS153" s="435"/>
      <c r="AAT153" s="434"/>
      <c r="AAU153" s="437"/>
      <c r="AAV153" s="438"/>
      <c r="AAW153" s="439"/>
      <c r="AAX153" s="460"/>
      <c r="AAY153" s="435"/>
      <c r="AAZ153" s="434"/>
      <c r="ABA153" s="437"/>
      <c r="ABB153" s="438"/>
      <c r="ABC153" s="439"/>
      <c r="ABD153" s="460"/>
      <c r="ABE153" s="435"/>
      <c r="ABF153" s="434"/>
      <c r="ABG153" s="437"/>
      <c r="ABH153" s="438"/>
      <c r="ABI153" s="439"/>
      <c r="ABJ153" s="460"/>
      <c r="ABK153" s="435"/>
      <c r="ABL153" s="434"/>
      <c r="ABM153" s="437"/>
      <c r="ABN153" s="438"/>
      <c r="ABO153" s="439"/>
      <c r="ABP153" s="460"/>
      <c r="ABQ153" s="435"/>
      <c r="ABR153" s="434"/>
      <c r="ABS153" s="437"/>
      <c r="ABT153" s="438"/>
      <c r="ABU153" s="439"/>
      <c r="ABV153" s="460"/>
      <c r="ABW153" s="435"/>
      <c r="ABX153" s="434"/>
      <c r="ABY153" s="437"/>
      <c r="ABZ153" s="438"/>
      <c r="ACA153" s="439"/>
      <c r="ACB153" s="460"/>
      <c r="ACC153" s="435"/>
      <c r="ACD153" s="434"/>
      <c r="ACE153" s="437"/>
      <c r="ACF153" s="438"/>
      <c r="ACG153" s="439"/>
      <c r="ACH153" s="460"/>
      <c r="ACI153" s="435"/>
      <c r="ACJ153" s="434"/>
      <c r="ACK153" s="437"/>
      <c r="ACL153" s="438"/>
      <c r="ACM153" s="439"/>
      <c r="ACN153" s="460"/>
      <c r="ACO153" s="435"/>
      <c r="ACP153" s="434"/>
      <c r="ACQ153" s="437"/>
      <c r="ACR153" s="438"/>
      <c r="ACS153" s="439"/>
      <c r="ACT153" s="460"/>
      <c r="ACU153" s="435"/>
      <c r="ACV153" s="434"/>
      <c r="ACW153" s="437"/>
      <c r="ACX153" s="438"/>
      <c r="ACY153" s="439"/>
      <c r="ACZ153" s="460"/>
      <c r="ADA153" s="435"/>
      <c r="ADB153" s="434"/>
      <c r="ADC153" s="437"/>
      <c r="ADD153" s="438"/>
      <c r="ADE153" s="439"/>
      <c r="ADF153" s="460"/>
      <c r="ADG153" s="435"/>
      <c r="ADH153" s="434"/>
      <c r="ADI153" s="437"/>
      <c r="ADJ153" s="438"/>
      <c r="ADK153" s="439"/>
      <c r="ADL153" s="460"/>
      <c r="ADM153" s="435"/>
      <c r="ADN153" s="434"/>
      <c r="ADO153" s="437"/>
      <c r="ADP153" s="438"/>
      <c r="ADQ153" s="439"/>
      <c r="ADR153" s="460"/>
      <c r="ADS153" s="435"/>
      <c r="ADT153" s="434"/>
      <c r="ADU153" s="437"/>
      <c r="ADV153" s="438"/>
      <c r="ADW153" s="439"/>
      <c r="ADX153" s="460"/>
      <c r="ADY153" s="435"/>
      <c r="ADZ153" s="434"/>
      <c r="AEA153" s="437"/>
      <c r="AEB153" s="438"/>
      <c r="AEC153" s="439"/>
      <c r="AED153" s="460"/>
      <c r="AEE153" s="435"/>
      <c r="AEF153" s="434"/>
      <c r="AEG153" s="437"/>
      <c r="AEH153" s="438"/>
      <c r="AEI153" s="439"/>
      <c r="AEJ153" s="460"/>
      <c r="AEK153" s="435"/>
      <c r="AEL153" s="434"/>
      <c r="AEM153" s="437"/>
      <c r="AEN153" s="438"/>
      <c r="AEO153" s="439"/>
      <c r="AEP153" s="460"/>
      <c r="AEQ153" s="435"/>
      <c r="AER153" s="434"/>
      <c r="AES153" s="437"/>
      <c r="AET153" s="438"/>
      <c r="AEU153" s="439"/>
      <c r="AEV153" s="460"/>
      <c r="AEW153" s="435"/>
      <c r="AEX153" s="434"/>
      <c r="AEY153" s="437"/>
      <c r="AEZ153" s="438"/>
      <c r="AFA153" s="439"/>
      <c r="AFB153" s="460"/>
      <c r="AFC153" s="435"/>
      <c r="AFD153" s="434"/>
      <c r="AFE153" s="437"/>
      <c r="AFF153" s="438"/>
      <c r="AFG153" s="439"/>
      <c r="AFH153" s="460"/>
      <c r="AFI153" s="435"/>
      <c r="AFJ153" s="434"/>
      <c r="AFK153" s="437"/>
      <c r="AFL153" s="438"/>
      <c r="AFM153" s="439"/>
      <c r="AFN153" s="460"/>
      <c r="AFO153" s="435"/>
      <c r="AFP153" s="434"/>
      <c r="AFQ153" s="437"/>
      <c r="AFR153" s="438"/>
      <c r="AFS153" s="439"/>
      <c r="AFT153" s="460"/>
      <c r="AFU153" s="435"/>
      <c r="AFV153" s="434"/>
      <c r="AFW153" s="437"/>
      <c r="AFX153" s="438"/>
      <c r="AFY153" s="439"/>
      <c r="AFZ153" s="460"/>
      <c r="AGA153" s="435"/>
      <c r="AGB153" s="434"/>
      <c r="AGC153" s="437"/>
      <c r="AGD153" s="438"/>
      <c r="AGE153" s="439"/>
      <c r="AGF153" s="460"/>
      <c r="AGG153" s="435"/>
      <c r="AGH153" s="434"/>
      <c r="AGI153" s="437"/>
      <c r="AGJ153" s="438"/>
      <c r="AGK153" s="439"/>
      <c r="AGL153" s="460"/>
      <c r="AGM153" s="435"/>
      <c r="AGN153" s="434"/>
      <c r="AGO153" s="437"/>
      <c r="AGP153" s="438"/>
      <c r="AGQ153" s="439"/>
      <c r="AGR153" s="460"/>
      <c r="AGS153" s="435"/>
      <c r="AGT153" s="434"/>
      <c r="AGU153" s="437"/>
      <c r="AGV153" s="438"/>
      <c r="AGW153" s="439"/>
      <c r="AGX153" s="460"/>
      <c r="AGY153" s="435"/>
      <c r="AGZ153" s="434"/>
      <c r="AHA153" s="437"/>
      <c r="AHB153" s="438"/>
      <c r="AHC153" s="439"/>
      <c r="AHD153" s="460"/>
      <c r="AHE153" s="435"/>
      <c r="AHF153" s="434"/>
      <c r="AHG153" s="437"/>
      <c r="AHH153" s="438"/>
      <c r="AHI153" s="439"/>
      <c r="AHJ153" s="460"/>
      <c r="AHK153" s="435"/>
      <c r="AHL153" s="434"/>
      <c r="AHM153" s="437"/>
      <c r="AHN153" s="438"/>
      <c r="AHO153" s="439"/>
      <c r="AHP153" s="460"/>
      <c r="AHQ153" s="435"/>
      <c r="AHR153" s="434"/>
      <c r="AHS153" s="437"/>
      <c r="AHT153" s="438"/>
      <c r="AHU153" s="439"/>
      <c r="AHV153" s="460"/>
      <c r="AHW153" s="435"/>
      <c r="AHX153" s="434"/>
      <c r="AHY153" s="437"/>
      <c r="AHZ153" s="438"/>
      <c r="AIA153" s="439"/>
      <c r="AIB153" s="460"/>
      <c r="AIC153" s="435"/>
      <c r="AID153" s="434"/>
      <c r="AIE153" s="437"/>
      <c r="AIF153" s="438"/>
      <c r="AIG153" s="439"/>
      <c r="AIH153" s="460"/>
      <c r="AII153" s="435"/>
      <c r="AIJ153" s="434"/>
      <c r="AIK153" s="437"/>
      <c r="AIL153" s="438"/>
      <c r="AIM153" s="439"/>
      <c r="AIN153" s="460"/>
      <c r="AIO153" s="435"/>
      <c r="AIP153" s="434"/>
      <c r="AIQ153" s="437"/>
      <c r="AIR153" s="438"/>
      <c r="AIS153" s="439"/>
      <c r="AIT153" s="460"/>
      <c r="AIU153" s="435"/>
      <c r="AIV153" s="434"/>
      <c r="AIW153" s="437"/>
      <c r="AIX153" s="438"/>
      <c r="AIY153" s="439"/>
      <c r="AIZ153" s="460"/>
      <c r="AJA153" s="435"/>
      <c r="AJB153" s="434"/>
      <c r="AJC153" s="437"/>
      <c r="AJD153" s="438"/>
      <c r="AJE153" s="439"/>
      <c r="AJF153" s="460"/>
      <c r="AJG153" s="435"/>
      <c r="AJH153" s="434"/>
      <c r="AJI153" s="437"/>
      <c r="AJJ153" s="438"/>
      <c r="AJK153" s="439"/>
      <c r="AJL153" s="460"/>
      <c r="AJM153" s="435"/>
      <c r="AJN153" s="434"/>
      <c r="AJO153" s="437"/>
      <c r="AJP153" s="438"/>
      <c r="AJQ153" s="439"/>
      <c r="AJR153" s="460"/>
      <c r="AJS153" s="435"/>
      <c r="AJT153" s="434"/>
      <c r="AJU153" s="437"/>
      <c r="AJV153" s="438"/>
      <c r="AJW153" s="439"/>
      <c r="AJX153" s="460"/>
      <c r="AJY153" s="435"/>
      <c r="AJZ153" s="434"/>
      <c r="AKA153" s="437"/>
      <c r="AKB153" s="438"/>
      <c r="AKC153" s="439"/>
      <c r="AKD153" s="460"/>
      <c r="AKE153" s="435"/>
      <c r="AKF153" s="434"/>
      <c r="AKG153" s="437"/>
      <c r="AKH153" s="438"/>
      <c r="AKI153" s="439"/>
      <c r="AKJ153" s="460"/>
      <c r="AKK153" s="435"/>
      <c r="AKL153" s="434"/>
      <c r="AKM153" s="437"/>
      <c r="AKN153" s="438"/>
      <c r="AKO153" s="439"/>
      <c r="AKP153" s="460"/>
      <c r="AKQ153" s="435"/>
      <c r="AKR153" s="434"/>
      <c r="AKS153" s="437"/>
      <c r="AKT153" s="438"/>
      <c r="AKU153" s="439"/>
      <c r="AKV153" s="460"/>
      <c r="AKW153" s="435"/>
      <c r="AKX153" s="434"/>
      <c r="AKY153" s="437"/>
      <c r="AKZ153" s="438"/>
      <c r="ALA153" s="439"/>
      <c r="ALB153" s="460"/>
      <c r="ALC153" s="435"/>
      <c r="ALD153" s="434"/>
      <c r="ALE153" s="437"/>
      <c r="ALF153" s="438"/>
      <c r="ALG153" s="439"/>
      <c r="ALH153" s="460"/>
      <c r="ALI153" s="435"/>
      <c r="ALJ153" s="434"/>
      <c r="ALK153" s="437"/>
      <c r="ALL153" s="438"/>
      <c r="ALM153" s="439"/>
      <c r="ALN153" s="460"/>
      <c r="ALO153" s="435"/>
      <c r="ALP153" s="434"/>
      <c r="ALQ153" s="437"/>
      <c r="ALR153" s="438"/>
      <c r="ALS153" s="439"/>
      <c r="ALT153" s="460"/>
      <c r="ALU153" s="435"/>
      <c r="ALV153" s="434"/>
      <c r="ALW153" s="437"/>
      <c r="ALX153" s="438"/>
      <c r="ALY153" s="439"/>
      <c r="ALZ153" s="460"/>
      <c r="AMA153" s="435"/>
      <c r="AMB153" s="434"/>
      <c r="AMC153" s="437"/>
      <c r="AMD153" s="438"/>
      <c r="AME153" s="439"/>
      <c r="AMF153" s="460"/>
      <c r="AMG153" s="435"/>
      <c r="AMH153" s="434"/>
      <c r="AMI153" s="437"/>
      <c r="AMJ153" s="438"/>
      <c r="AMK153" s="439"/>
      <c r="AML153" s="460"/>
      <c r="AMM153" s="435"/>
      <c r="AMN153" s="434"/>
      <c r="AMO153" s="437"/>
      <c r="AMP153" s="438"/>
      <c r="AMQ153" s="439"/>
      <c r="AMR153" s="460"/>
      <c r="AMS153" s="435"/>
      <c r="AMT153" s="434"/>
      <c r="AMU153" s="437"/>
      <c r="AMV153" s="438"/>
      <c r="AMW153" s="439"/>
      <c r="AMX153" s="460"/>
      <c r="AMY153" s="435"/>
      <c r="AMZ153" s="434"/>
      <c r="ANA153" s="437"/>
      <c r="ANB153" s="438"/>
      <c r="ANC153" s="439"/>
      <c r="AND153" s="460"/>
      <c r="ANE153" s="435"/>
      <c r="ANF153" s="434"/>
      <c r="ANG153" s="437"/>
      <c r="ANH153" s="438"/>
      <c r="ANI153" s="439"/>
      <c r="ANJ153" s="460"/>
      <c r="ANK153" s="435"/>
      <c r="ANL153" s="434"/>
      <c r="ANM153" s="437"/>
      <c r="ANN153" s="438"/>
      <c r="ANO153" s="439"/>
      <c r="ANP153" s="460"/>
      <c r="ANQ153" s="435"/>
      <c r="ANR153" s="434"/>
      <c r="ANS153" s="437"/>
      <c r="ANT153" s="438"/>
      <c r="ANU153" s="439"/>
      <c r="ANV153" s="460"/>
      <c r="ANW153" s="435"/>
      <c r="ANX153" s="434"/>
      <c r="ANY153" s="437"/>
      <c r="ANZ153" s="438"/>
      <c r="AOA153" s="439"/>
      <c r="AOB153" s="460"/>
      <c r="AOC153" s="435"/>
      <c r="AOD153" s="434"/>
      <c r="AOE153" s="437"/>
      <c r="AOF153" s="438"/>
      <c r="AOG153" s="439"/>
      <c r="AOH153" s="460"/>
      <c r="AOI153" s="435"/>
      <c r="AOJ153" s="434"/>
      <c r="AOK153" s="437"/>
      <c r="AOL153" s="438"/>
      <c r="AOM153" s="439"/>
      <c r="AON153" s="460"/>
      <c r="AOO153" s="435"/>
      <c r="AOP153" s="434"/>
      <c r="AOQ153" s="437"/>
      <c r="AOR153" s="438"/>
      <c r="AOS153" s="439"/>
      <c r="AOT153" s="460"/>
      <c r="AOU153" s="435"/>
      <c r="AOV153" s="434"/>
      <c r="AOW153" s="437"/>
      <c r="AOX153" s="438"/>
      <c r="AOY153" s="439"/>
      <c r="AOZ153" s="460"/>
      <c r="APA153" s="435"/>
      <c r="APB153" s="434"/>
      <c r="APC153" s="437"/>
      <c r="APD153" s="438"/>
      <c r="APE153" s="439"/>
      <c r="APF153" s="460"/>
      <c r="APG153" s="435"/>
      <c r="APH153" s="434"/>
      <c r="API153" s="437"/>
      <c r="APJ153" s="438"/>
      <c r="APK153" s="439"/>
      <c r="APL153" s="460"/>
      <c r="APM153" s="435"/>
      <c r="APN153" s="434"/>
      <c r="APO153" s="437"/>
      <c r="APP153" s="438"/>
      <c r="APQ153" s="439"/>
      <c r="APR153" s="460"/>
      <c r="APS153" s="435"/>
      <c r="APT153" s="434"/>
      <c r="APU153" s="437"/>
      <c r="APV153" s="438"/>
      <c r="APW153" s="439"/>
      <c r="APX153" s="460"/>
      <c r="APY153" s="435"/>
      <c r="APZ153" s="434"/>
      <c r="AQA153" s="437"/>
      <c r="AQB153" s="438"/>
      <c r="AQC153" s="439"/>
      <c r="AQD153" s="460"/>
      <c r="AQE153" s="435"/>
      <c r="AQF153" s="434"/>
      <c r="AQG153" s="437"/>
      <c r="AQH153" s="438"/>
      <c r="AQI153" s="439"/>
      <c r="AQJ153" s="460"/>
      <c r="AQK153" s="435"/>
      <c r="AQL153" s="434"/>
      <c r="AQM153" s="437"/>
      <c r="AQN153" s="438"/>
      <c r="AQO153" s="439"/>
      <c r="AQP153" s="460"/>
      <c r="AQQ153" s="435"/>
      <c r="AQR153" s="434"/>
      <c r="AQS153" s="437"/>
      <c r="AQT153" s="438"/>
      <c r="AQU153" s="439"/>
      <c r="AQV153" s="460"/>
      <c r="AQW153" s="435"/>
      <c r="AQX153" s="434"/>
      <c r="AQY153" s="437"/>
      <c r="AQZ153" s="438"/>
      <c r="ARA153" s="439"/>
      <c r="ARB153" s="460"/>
      <c r="ARC153" s="435"/>
      <c r="ARD153" s="434"/>
      <c r="ARE153" s="437"/>
      <c r="ARF153" s="438"/>
      <c r="ARG153" s="439"/>
      <c r="ARH153" s="460"/>
      <c r="ARI153" s="435"/>
      <c r="ARJ153" s="434"/>
      <c r="ARK153" s="437"/>
      <c r="ARL153" s="438"/>
      <c r="ARM153" s="439"/>
      <c r="ARN153" s="460"/>
      <c r="ARO153" s="435"/>
      <c r="ARP153" s="434"/>
      <c r="ARQ153" s="437"/>
      <c r="ARR153" s="438"/>
      <c r="ARS153" s="439"/>
      <c r="ART153" s="460"/>
      <c r="ARU153" s="435"/>
      <c r="ARV153" s="434"/>
      <c r="ARW153" s="437"/>
      <c r="ARX153" s="438"/>
      <c r="ARY153" s="439"/>
      <c r="ARZ153" s="460"/>
      <c r="ASA153" s="435"/>
      <c r="ASB153" s="434"/>
      <c r="ASC153" s="437"/>
      <c r="ASD153" s="438"/>
      <c r="ASE153" s="439"/>
      <c r="ASF153" s="460"/>
      <c r="ASG153" s="435"/>
      <c r="ASH153" s="434"/>
      <c r="ASI153" s="437"/>
      <c r="ASJ153" s="438"/>
      <c r="ASK153" s="439"/>
      <c r="ASL153" s="460"/>
      <c r="ASM153" s="435"/>
      <c r="ASN153" s="434"/>
      <c r="ASO153" s="437"/>
      <c r="ASP153" s="438"/>
      <c r="ASQ153" s="439"/>
      <c r="ASR153" s="460"/>
      <c r="ASS153" s="435"/>
      <c r="AST153" s="434"/>
      <c r="ASU153" s="437"/>
      <c r="ASV153" s="438"/>
      <c r="ASW153" s="439"/>
      <c r="ASX153" s="460"/>
      <c r="ASY153" s="435"/>
      <c r="ASZ153" s="434"/>
      <c r="ATA153" s="437"/>
      <c r="ATB153" s="438"/>
      <c r="ATC153" s="439"/>
      <c r="ATD153" s="460"/>
      <c r="ATE153" s="435"/>
      <c r="ATF153" s="434"/>
      <c r="ATG153" s="437"/>
      <c r="ATH153" s="438"/>
      <c r="ATI153" s="439"/>
      <c r="ATJ153" s="460"/>
      <c r="ATK153" s="435"/>
      <c r="ATL153" s="434"/>
      <c r="ATM153" s="437"/>
      <c r="ATN153" s="438"/>
      <c r="ATO153" s="439"/>
      <c r="ATP153" s="460"/>
      <c r="ATQ153" s="435"/>
      <c r="ATR153" s="434"/>
      <c r="ATS153" s="437"/>
      <c r="ATT153" s="438"/>
      <c r="ATU153" s="439"/>
      <c r="ATV153" s="460"/>
      <c r="ATW153" s="435"/>
      <c r="ATX153" s="434"/>
      <c r="ATY153" s="437"/>
      <c r="ATZ153" s="438"/>
      <c r="AUA153" s="439"/>
      <c r="AUB153" s="460"/>
      <c r="AUC153" s="435"/>
      <c r="AUD153" s="434"/>
      <c r="AUE153" s="437"/>
      <c r="AUF153" s="438"/>
      <c r="AUG153" s="439"/>
      <c r="AUH153" s="460"/>
      <c r="AUI153" s="435"/>
      <c r="AUJ153" s="434"/>
      <c r="AUK153" s="437"/>
      <c r="AUL153" s="438"/>
      <c r="AUM153" s="439"/>
      <c r="AUN153" s="460"/>
      <c r="AUO153" s="435"/>
      <c r="AUP153" s="434"/>
      <c r="AUQ153" s="437"/>
      <c r="AUR153" s="438"/>
      <c r="AUS153" s="439"/>
      <c r="AUT153" s="460"/>
      <c r="AUU153" s="435"/>
      <c r="AUV153" s="434"/>
      <c r="AUW153" s="437"/>
      <c r="AUX153" s="438"/>
      <c r="AUY153" s="439"/>
      <c r="AUZ153" s="460"/>
      <c r="AVA153" s="435"/>
      <c r="AVB153" s="434"/>
      <c r="AVC153" s="437"/>
      <c r="AVD153" s="438"/>
      <c r="AVE153" s="439"/>
      <c r="AVF153" s="460"/>
      <c r="AVG153" s="435"/>
      <c r="AVH153" s="434"/>
      <c r="AVI153" s="437"/>
      <c r="AVJ153" s="438"/>
      <c r="AVK153" s="439"/>
      <c r="AVL153" s="460"/>
      <c r="AVM153" s="435"/>
      <c r="AVN153" s="434"/>
      <c r="AVO153" s="437"/>
      <c r="AVP153" s="438"/>
      <c r="AVQ153" s="439"/>
      <c r="AVR153" s="460"/>
      <c r="AVS153" s="435"/>
      <c r="AVT153" s="434"/>
      <c r="AVU153" s="437"/>
      <c r="AVV153" s="438"/>
      <c r="AVW153" s="439"/>
      <c r="AVX153" s="460"/>
      <c r="AVY153" s="435"/>
      <c r="AVZ153" s="434"/>
      <c r="AWA153" s="437"/>
      <c r="AWB153" s="438"/>
      <c r="AWC153" s="439"/>
      <c r="AWD153" s="460"/>
      <c r="AWE153" s="435"/>
      <c r="AWF153" s="434"/>
      <c r="AWG153" s="437"/>
      <c r="AWH153" s="438"/>
      <c r="AWI153" s="439"/>
      <c r="AWJ153" s="460"/>
      <c r="AWK153" s="435"/>
      <c r="AWL153" s="434"/>
      <c r="AWM153" s="437"/>
      <c r="AWN153" s="438"/>
      <c r="AWO153" s="439"/>
      <c r="AWP153" s="460"/>
      <c r="AWQ153" s="435"/>
      <c r="AWR153" s="434"/>
      <c r="AWS153" s="437"/>
      <c r="AWT153" s="438"/>
      <c r="AWU153" s="439"/>
      <c r="AWV153" s="460"/>
      <c r="AWW153" s="435"/>
      <c r="AWX153" s="434"/>
      <c r="AWY153" s="437"/>
      <c r="AWZ153" s="438"/>
      <c r="AXA153" s="439"/>
      <c r="AXB153" s="460"/>
      <c r="AXC153" s="435"/>
      <c r="AXD153" s="434"/>
      <c r="AXE153" s="437"/>
      <c r="AXF153" s="438"/>
      <c r="AXG153" s="439"/>
      <c r="AXH153" s="460"/>
      <c r="AXI153" s="435"/>
      <c r="AXJ153" s="434"/>
      <c r="AXK153" s="437"/>
      <c r="AXL153" s="438"/>
      <c r="AXM153" s="439"/>
      <c r="AXN153" s="460"/>
      <c r="AXO153" s="435"/>
      <c r="AXP153" s="434"/>
      <c r="AXQ153" s="437"/>
      <c r="AXR153" s="438"/>
      <c r="AXS153" s="439"/>
      <c r="AXT153" s="460"/>
      <c r="AXU153" s="435"/>
      <c r="AXV153" s="434"/>
      <c r="AXW153" s="437"/>
      <c r="AXX153" s="438"/>
      <c r="AXY153" s="439"/>
      <c r="AXZ153" s="460"/>
      <c r="AYA153" s="435"/>
      <c r="AYB153" s="434"/>
      <c r="AYC153" s="437"/>
      <c r="AYD153" s="438"/>
      <c r="AYE153" s="439"/>
      <c r="AYF153" s="460"/>
      <c r="AYG153" s="435"/>
      <c r="AYH153" s="434"/>
      <c r="AYI153" s="437"/>
      <c r="AYJ153" s="438"/>
      <c r="AYK153" s="439"/>
      <c r="AYL153" s="460"/>
      <c r="AYM153" s="435"/>
      <c r="AYN153" s="434"/>
      <c r="AYO153" s="437"/>
      <c r="AYP153" s="438"/>
      <c r="AYQ153" s="439"/>
      <c r="AYR153" s="460"/>
      <c r="AYS153" s="435"/>
      <c r="AYT153" s="434"/>
      <c r="AYU153" s="437"/>
      <c r="AYV153" s="438"/>
      <c r="AYW153" s="439"/>
      <c r="AYX153" s="460"/>
      <c r="AYY153" s="435"/>
      <c r="AYZ153" s="434"/>
      <c r="AZA153" s="437"/>
      <c r="AZB153" s="438"/>
      <c r="AZC153" s="439"/>
      <c r="AZD153" s="460"/>
      <c r="AZE153" s="435"/>
      <c r="AZF153" s="434"/>
      <c r="AZG153" s="437"/>
      <c r="AZH153" s="438"/>
      <c r="AZI153" s="439"/>
      <c r="AZJ153" s="460"/>
      <c r="AZK153" s="435"/>
      <c r="AZL153" s="434"/>
      <c r="AZM153" s="437"/>
      <c r="AZN153" s="438"/>
      <c r="AZO153" s="439"/>
      <c r="AZP153" s="460"/>
      <c r="AZQ153" s="435"/>
      <c r="AZR153" s="434"/>
      <c r="AZS153" s="437"/>
      <c r="AZT153" s="438"/>
      <c r="AZU153" s="439"/>
      <c r="AZV153" s="460"/>
      <c r="AZW153" s="435"/>
      <c r="AZX153" s="434"/>
      <c r="AZY153" s="437"/>
      <c r="AZZ153" s="438"/>
      <c r="BAA153" s="439"/>
      <c r="BAB153" s="460"/>
      <c r="BAC153" s="435"/>
      <c r="BAD153" s="434"/>
      <c r="BAE153" s="437"/>
      <c r="BAF153" s="438"/>
      <c r="BAG153" s="439"/>
      <c r="BAH153" s="460"/>
      <c r="BAI153" s="435"/>
      <c r="BAJ153" s="434"/>
      <c r="BAK153" s="437"/>
      <c r="BAL153" s="438"/>
      <c r="BAM153" s="439"/>
      <c r="BAN153" s="460"/>
      <c r="BAO153" s="435"/>
      <c r="BAP153" s="434"/>
      <c r="BAQ153" s="437"/>
      <c r="BAR153" s="438"/>
      <c r="BAS153" s="439"/>
      <c r="BAT153" s="460"/>
      <c r="BAU153" s="435"/>
      <c r="BAV153" s="434"/>
      <c r="BAW153" s="437"/>
      <c r="BAX153" s="438"/>
      <c r="BAY153" s="439"/>
      <c r="BAZ153" s="460"/>
      <c r="BBA153" s="435"/>
      <c r="BBB153" s="434"/>
      <c r="BBC153" s="437"/>
      <c r="BBD153" s="438"/>
      <c r="BBE153" s="439"/>
      <c r="BBF153" s="460"/>
      <c r="BBG153" s="435"/>
      <c r="BBH153" s="434"/>
      <c r="BBI153" s="437"/>
      <c r="BBJ153" s="438"/>
      <c r="BBK153" s="439"/>
      <c r="BBL153" s="460"/>
      <c r="BBM153" s="435"/>
      <c r="BBN153" s="434"/>
      <c r="BBO153" s="437"/>
      <c r="BBP153" s="438"/>
      <c r="BBQ153" s="439"/>
      <c r="BBR153" s="460"/>
      <c r="BBS153" s="435"/>
      <c r="BBT153" s="434"/>
      <c r="BBU153" s="437"/>
      <c r="BBV153" s="438"/>
      <c r="BBW153" s="439"/>
      <c r="BBX153" s="460"/>
      <c r="BBY153" s="435"/>
      <c r="BBZ153" s="434"/>
      <c r="BCA153" s="437"/>
      <c r="BCB153" s="438"/>
      <c r="BCC153" s="439"/>
      <c r="BCD153" s="460"/>
      <c r="BCE153" s="435"/>
      <c r="BCF153" s="434"/>
      <c r="BCG153" s="437"/>
      <c r="BCH153" s="438"/>
      <c r="BCI153" s="439"/>
      <c r="BCJ153" s="460"/>
      <c r="BCK153" s="435"/>
      <c r="BCL153" s="434"/>
      <c r="BCM153" s="437"/>
      <c r="BCN153" s="438"/>
      <c r="BCO153" s="439"/>
      <c r="BCP153" s="460"/>
      <c r="BCQ153" s="435"/>
      <c r="BCR153" s="434"/>
      <c r="BCS153" s="437"/>
      <c r="BCT153" s="438"/>
      <c r="BCU153" s="439"/>
      <c r="BCV153" s="460"/>
      <c r="BCW153" s="435"/>
      <c r="BCX153" s="434"/>
      <c r="BCY153" s="437"/>
      <c r="BCZ153" s="438"/>
      <c r="BDA153" s="439"/>
      <c r="BDB153" s="460"/>
      <c r="BDC153" s="435"/>
      <c r="BDD153" s="434"/>
      <c r="BDE153" s="437"/>
      <c r="BDF153" s="438"/>
      <c r="BDG153" s="439"/>
      <c r="BDH153" s="460"/>
      <c r="BDI153" s="435"/>
      <c r="BDJ153" s="434"/>
      <c r="BDK153" s="437"/>
      <c r="BDL153" s="438"/>
      <c r="BDM153" s="439"/>
      <c r="BDN153" s="460"/>
      <c r="BDO153" s="435"/>
      <c r="BDP153" s="434"/>
      <c r="BDQ153" s="437"/>
      <c r="BDR153" s="438"/>
      <c r="BDS153" s="439"/>
      <c r="BDT153" s="460"/>
      <c r="BDU153" s="435"/>
      <c r="BDV153" s="434"/>
      <c r="BDW153" s="437"/>
      <c r="BDX153" s="438"/>
      <c r="BDY153" s="439"/>
      <c r="BDZ153" s="460"/>
      <c r="BEA153" s="435"/>
      <c r="BEB153" s="434"/>
      <c r="BEC153" s="437"/>
      <c r="BED153" s="438"/>
      <c r="BEE153" s="439"/>
      <c r="BEF153" s="460"/>
      <c r="BEG153" s="435"/>
      <c r="BEH153" s="434"/>
      <c r="BEI153" s="437"/>
      <c r="BEJ153" s="438"/>
      <c r="BEK153" s="439"/>
      <c r="BEL153" s="460"/>
      <c r="BEM153" s="435"/>
      <c r="BEN153" s="434"/>
      <c r="BEO153" s="437"/>
      <c r="BEP153" s="438"/>
      <c r="BEQ153" s="439"/>
      <c r="BER153" s="460"/>
      <c r="BES153" s="435"/>
      <c r="BET153" s="434"/>
      <c r="BEU153" s="437"/>
      <c r="BEV153" s="438"/>
      <c r="BEW153" s="439"/>
      <c r="BEX153" s="460"/>
      <c r="BEY153" s="435"/>
      <c r="BEZ153" s="434"/>
      <c r="BFA153" s="437"/>
      <c r="BFB153" s="438"/>
      <c r="BFC153" s="439"/>
      <c r="BFD153" s="460"/>
      <c r="BFE153" s="435"/>
      <c r="BFF153" s="434"/>
      <c r="BFG153" s="437"/>
      <c r="BFH153" s="438"/>
      <c r="BFI153" s="439"/>
      <c r="BFJ153" s="460"/>
      <c r="BFK153" s="435"/>
      <c r="BFL153" s="434"/>
      <c r="BFM153" s="437"/>
      <c r="BFN153" s="438"/>
      <c r="BFO153" s="439"/>
      <c r="BFP153" s="460"/>
      <c r="BFQ153" s="435"/>
      <c r="BFR153" s="434"/>
      <c r="BFS153" s="437"/>
      <c r="BFT153" s="438"/>
      <c r="BFU153" s="439"/>
      <c r="BFV153" s="460"/>
      <c r="BFW153" s="435"/>
      <c r="BFX153" s="434"/>
      <c r="BFY153" s="437"/>
      <c r="BFZ153" s="438"/>
      <c r="BGA153" s="439"/>
      <c r="BGB153" s="460"/>
      <c r="BGC153" s="435"/>
      <c r="BGD153" s="434"/>
      <c r="BGE153" s="437"/>
      <c r="BGF153" s="438"/>
      <c r="BGG153" s="439"/>
      <c r="BGH153" s="460"/>
      <c r="BGI153" s="435"/>
      <c r="BGJ153" s="434"/>
      <c r="BGK153" s="437"/>
      <c r="BGL153" s="438"/>
      <c r="BGM153" s="439"/>
      <c r="BGN153" s="460"/>
      <c r="BGO153" s="435"/>
      <c r="BGP153" s="434"/>
      <c r="BGQ153" s="437"/>
      <c r="BGR153" s="438"/>
      <c r="BGS153" s="439"/>
      <c r="BGT153" s="460"/>
      <c r="BGU153" s="435"/>
      <c r="BGV153" s="434"/>
      <c r="BGW153" s="437"/>
      <c r="BGX153" s="438"/>
      <c r="BGY153" s="439"/>
      <c r="BGZ153" s="460"/>
      <c r="BHA153" s="435"/>
      <c r="BHB153" s="434"/>
      <c r="BHC153" s="437"/>
      <c r="BHD153" s="438"/>
      <c r="BHE153" s="439"/>
      <c r="BHF153" s="460"/>
      <c r="BHG153" s="435"/>
      <c r="BHH153" s="434"/>
      <c r="BHI153" s="437"/>
      <c r="BHJ153" s="438"/>
      <c r="BHK153" s="439"/>
      <c r="BHL153" s="460"/>
      <c r="BHM153" s="435"/>
      <c r="BHN153" s="434"/>
      <c r="BHO153" s="437"/>
      <c r="BHP153" s="438"/>
      <c r="BHQ153" s="439"/>
      <c r="BHR153" s="460"/>
      <c r="BHS153" s="435"/>
      <c r="BHT153" s="434"/>
      <c r="BHU153" s="437"/>
      <c r="BHV153" s="438"/>
      <c r="BHW153" s="439"/>
      <c r="BHX153" s="460"/>
      <c r="BHY153" s="435"/>
      <c r="BHZ153" s="434"/>
      <c r="BIA153" s="437"/>
      <c r="BIB153" s="438"/>
      <c r="BIC153" s="439"/>
      <c r="BID153" s="460"/>
      <c r="BIE153" s="435"/>
      <c r="BIF153" s="434"/>
      <c r="BIG153" s="437"/>
      <c r="BIH153" s="438"/>
      <c r="BII153" s="439"/>
      <c r="BIJ153" s="460"/>
      <c r="BIK153" s="435"/>
      <c r="BIL153" s="434"/>
      <c r="BIM153" s="437"/>
      <c r="BIN153" s="438"/>
      <c r="BIO153" s="439"/>
      <c r="BIP153" s="460"/>
      <c r="BIQ153" s="435"/>
      <c r="BIR153" s="434"/>
      <c r="BIS153" s="437"/>
      <c r="BIT153" s="438"/>
      <c r="BIU153" s="439"/>
      <c r="BIV153" s="460"/>
      <c r="BIW153" s="435"/>
      <c r="BIX153" s="434"/>
      <c r="BIY153" s="437"/>
      <c r="BIZ153" s="438"/>
      <c r="BJA153" s="439"/>
      <c r="BJB153" s="460"/>
      <c r="BJC153" s="435"/>
      <c r="BJD153" s="434"/>
      <c r="BJE153" s="437"/>
      <c r="BJF153" s="438"/>
      <c r="BJG153" s="439"/>
      <c r="BJH153" s="460"/>
      <c r="BJI153" s="435"/>
      <c r="BJJ153" s="434"/>
      <c r="BJK153" s="437"/>
      <c r="BJL153" s="438"/>
      <c r="BJM153" s="439"/>
      <c r="BJN153" s="460"/>
      <c r="BJO153" s="435"/>
      <c r="BJP153" s="434"/>
      <c r="BJQ153" s="437"/>
      <c r="BJR153" s="438"/>
      <c r="BJS153" s="439"/>
      <c r="BJT153" s="460"/>
      <c r="BJU153" s="435"/>
      <c r="BJV153" s="434"/>
      <c r="BJW153" s="437"/>
      <c r="BJX153" s="438"/>
      <c r="BJY153" s="439"/>
      <c r="BJZ153" s="460"/>
      <c r="BKA153" s="435"/>
      <c r="BKB153" s="434"/>
      <c r="BKC153" s="437"/>
      <c r="BKD153" s="438"/>
      <c r="BKE153" s="439"/>
      <c r="BKF153" s="460"/>
      <c r="BKG153" s="435"/>
      <c r="BKH153" s="434"/>
      <c r="BKI153" s="437"/>
      <c r="BKJ153" s="438"/>
      <c r="BKK153" s="439"/>
      <c r="BKL153" s="460"/>
      <c r="BKM153" s="435"/>
      <c r="BKN153" s="434"/>
      <c r="BKO153" s="437"/>
      <c r="BKP153" s="438"/>
      <c r="BKQ153" s="439"/>
      <c r="BKR153" s="460"/>
      <c r="BKS153" s="435"/>
      <c r="BKT153" s="434"/>
      <c r="BKU153" s="437"/>
      <c r="BKV153" s="438"/>
      <c r="BKW153" s="439"/>
      <c r="BKX153" s="460"/>
      <c r="BKY153" s="435"/>
      <c r="BKZ153" s="434"/>
      <c r="BLA153" s="437"/>
      <c r="BLB153" s="438"/>
      <c r="BLC153" s="439"/>
      <c r="BLD153" s="460"/>
      <c r="BLE153" s="435"/>
      <c r="BLF153" s="434"/>
      <c r="BLG153" s="437"/>
      <c r="BLH153" s="438"/>
      <c r="BLI153" s="439"/>
      <c r="BLJ153" s="460"/>
      <c r="BLK153" s="435"/>
      <c r="BLL153" s="434"/>
      <c r="BLM153" s="437"/>
      <c r="BLN153" s="438"/>
      <c r="BLO153" s="439"/>
      <c r="BLP153" s="460"/>
      <c r="BLQ153" s="435"/>
      <c r="BLR153" s="434"/>
      <c r="BLS153" s="437"/>
      <c r="BLT153" s="438"/>
      <c r="BLU153" s="439"/>
      <c r="BLV153" s="460"/>
      <c r="BLW153" s="435"/>
      <c r="BLX153" s="434"/>
      <c r="BLY153" s="437"/>
      <c r="BLZ153" s="438"/>
      <c r="BMA153" s="439"/>
      <c r="BMB153" s="460"/>
      <c r="BMC153" s="435"/>
      <c r="BMD153" s="434"/>
      <c r="BME153" s="437"/>
      <c r="BMF153" s="438"/>
      <c r="BMG153" s="439"/>
      <c r="BMH153" s="460"/>
      <c r="BMI153" s="435"/>
      <c r="BMJ153" s="434"/>
      <c r="BMK153" s="437"/>
      <c r="BML153" s="438"/>
      <c r="BMM153" s="439"/>
      <c r="BMN153" s="460"/>
      <c r="BMO153" s="435"/>
      <c r="BMP153" s="434"/>
      <c r="BMQ153" s="437"/>
      <c r="BMR153" s="438"/>
      <c r="BMS153" s="439"/>
      <c r="BMT153" s="460"/>
      <c r="BMU153" s="435"/>
      <c r="BMV153" s="434"/>
      <c r="BMW153" s="437"/>
      <c r="BMX153" s="438"/>
      <c r="BMY153" s="439"/>
      <c r="BMZ153" s="460"/>
      <c r="BNA153" s="435"/>
      <c r="BNB153" s="434"/>
      <c r="BNC153" s="437"/>
      <c r="BND153" s="438"/>
      <c r="BNE153" s="439"/>
      <c r="BNF153" s="460"/>
      <c r="BNG153" s="435"/>
      <c r="BNH153" s="434"/>
      <c r="BNI153" s="437"/>
      <c r="BNJ153" s="438"/>
      <c r="BNK153" s="439"/>
      <c r="BNL153" s="460"/>
      <c r="BNM153" s="435"/>
      <c r="BNN153" s="434"/>
      <c r="BNO153" s="437"/>
      <c r="BNP153" s="438"/>
      <c r="BNQ153" s="439"/>
      <c r="BNR153" s="460"/>
      <c r="BNS153" s="435"/>
      <c r="BNT153" s="434"/>
      <c r="BNU153" s="437"/>
      <c r="BNV153" s="438"/>
      <c r="BNW153" s="439"/>
      <c r="BNX153" s="460"/>
      <c r="BNY153" s="435"/>
      <c r="BNZ153" s="434"/>
      <c r="BOA153" s="437"/>
      <c r="BOB153" s="438"/>
      <c r="BOC153" s="439"/>
      <c r="BOD153" s="460"/>
      <c r="BOE153" s="435"/>
      <c r="BOF153" s="434"/>
      <c r="BOG153" s="437"/>
      <c r="BOH153" s="438"/>
      <c r="BOI153" s="439"/>
      <c r="BOJ153" s="460"/>
      <c r="BOK153" s="435"/>
      <c r="BOL153" s="434"/>
      <c r="BOM153" s="437"/>
      <c r="BON153" s="438"/>
      <c r="BOO153" s="439"/>
      <c r="BOP153" s="460"/>
      <c r="BOQ153" s="435"/>
      <c r="BOR153" s="434"/>
      <c r="BOS153" s="437"/>
      <c r="BOT153" s="438"/>
      <c r="BOU153" s="439"/>
      <c r="BOV153" s="460"/>
      <c r="BOW153" s="435"/>
      <c r="BOX153" s="434"/>
      <c r="BOY153" s="437"/>
      <c r="BOZ153" s="438"/>
      <c r="BPA153" s="439"/>
      <c r="BPB153" s="460"/>
      <c r="BPC153" s="435"/>
      <c r="BPD153" s="434"/>
      <c r="BPE153" s="437"/>
      <c r="BPF153" s="438"/>
      <c r="BPG153" s="439"/>
      <c r="BPH153" s="460"/>
      <c r="BPI153" s="435"/>
      <c r="BPJ153" s="434"/>
      <c r="BPK153" s="437"/>
      <c r="BPL153" s="438"/>
      <c r="BPM153" s="439"/>
      <c r="BPN153" s="460"/>
      <c r="BPO153" s="435"/>
      <c r="BPP153" s="434"/>
      <c r="BPQ153" s="437"/>
      <c r="BPR153" s="438"/>
      <c r="BPS153" s="439"/>
      <c r="BPT153" s="460"/>
      <c r="BPU153" s="435"/>
      <c r="BPV153" s="434"/>
      <c r="BPW153" s="437"/>
      <c r="BPX153" s="438"/>
      <c r="BPY153" s="439"/>
      <c r="BPZ153" s="460"/>
      <c r="BQA153" s="435"/>
      <c r="BQB153" s="434"/>
      <c r="BQC153" s="437"/>
      <c r="BQD153" s="438"/>
      <c r="BQE153" s="439"/>
      <c r="BQF153" s="460"/>
      <c r="BQG153" s="435"/>
      <c r="BQH153" s="434"/>
      <c r="BQI153" s="437"/>
      <c r="BQJ153" s="438"/>
      <c r="BQK153" s="439"/>
      <c r="BQL153" s="460"/>
      <c r="BQM153" s="435"/>
      <c r="BQN153" s="434"/>
      <c r="BQO153" s="437"/>
      <c r="BQP153" s="438"/>
      <c r="BQQ153" s="439"/>
      <c r="BQR153" s="460"/>
      <c r="BQS153" s="435"/>
      <c r="BQT153" s="434"/>
      <c r="BQU153" s="437"/>
      <c r="BQV153" s="438"/>
      <c r="BQW153" s="439"/>
      <c r="BQX153" s="460"/>
      <c r="BQY153" s="435"/>
      <c r="BQZ153" s="434"/>
      <c r="BRA153" s="437"/>
      <c r="BRB153" s="438"/>
      <c r="BRC153" s="439"/>
      <c r="BRD153" s="460"/>
      <c r="BRE153" s="435"/>
      <c r="BRF153" s="434"/>
      <c r="BRG153" s="437"/>
      <c r="BRH153" s="438"/>
      <c r="BRI153" s="439"/>
      <c r="BRJ153" s="460"/>
      <c r="BRK153" s="435"/>
      <c r="BRL153" s="434"/>
      <c r="BRM153" s="437"/>
      <c r="BRN153" s="438"/>
      <c r="BRO153" s="439"/>
      <c r="BRP153" s="460"/>
      <c r="BRQ153" s="435"/>
      <c r="BRR153" s="434"/>
      <c r="BRS153" s="437"/>
      <c r="BRT153" s="438"/>
      <c r="BRU153" s="439"/>
      <c r="BRV153" s="460"/>
      <c r="BRW153" s="435"/>
      <c r="BRX153" s="434"/>
      <c r="BRY153" s="437"/>
      <c r="BRZ153" s="438"/>
      <c r="BSA153" s="439"/>
      <c r="BSB153" s="460"/>
      <c r="BSC153" s="435"/>
      <c r="BSD153" s="434"/>
      <c r="BSE153" s="437"/>
      <c r="BSF153" s="438"/>
      <c r="BSG153" s="439"/>
      <c r="BSH153" s="460"/>
      <c r="BSI153" s="435"/>
      <c r="BSJ153" s="434"/>
      <c r="BSK153" s="437"/>
      <c r="BSL153" s="438"/>
      <c r="BSM153" s="439"/>
      <c r="BSN153" s="460"/>
      <c r="BSO153" s="435"/>
      <c r="BSP153" s="434"/>
      <c r="BSQ153" s="437"/>
      <c r="BSR153" s="438"/>
      <c r="BSS153" s="439"/>
      <c r="BST153" s="460"/>
      <c r="BSU153" s="435"/>
      <c r="BSV153" s="434"/>
      <c r="BSW153" s="437"/>
      <c r="BSX153" s="438"/>
      <c r="BSY153" s="439"/>
      <c r="BSZ153" s="460"/>
      <c r="BTA153" s="435"/>
      <c r="BTB153" s="434"/>
      <c r="BTC153" s="437"/>
      <c r="BTD153" s="438"/>
      <c r="BTE153" s="439"/>
      <c r="BTF153" s="460"/>
      <c r="BTG153" s="435"/>
      <c r="BTH153" s="434"/>
      <c r="BTI153" s="437"/>
      <c r="BTJ153" s="438"/>
      <c r="BTK153" s="439"/>
      <c r="BTL153" s="460"/>
      <c r="BTM153" s="435"/>
      <c r="BTN153" s="434"/>
      <c r="BTO153" s="437"/>
      <c r="BTP153" s="438"/>
      <c r="BTQ153" s="439"/>
      <c r="BTR153" s="460"/>
      <c r="BTS153" s="435"/>
      <c r="BTT153" s="434"/>
      <c r="BTU153" s="437"/>
      <c r="BTV153" s="438"/>
      <c r="BTW153" s="439"/>
      <c r="BTX153" s="460"/>
      <c r="BTY153" s="435"/>
      <c r="BTZ153" s="434"/>
      <c r="BUA153" s="437"/>
      <c r="BUB153" s="438"/>
      <c r="BUC153" s="439"/>
      <c r="BUD153" s="460"/>
      <c r="BUE153" s="435"/>
      <c r="BUF153" s="434"/>
      <c r="BUG153" s="437"/>
      <c r="BUH153" s="438"/>
      <c r="BUI153" s="439"/>
      <c r="BUJ153" s="460"/>
      <c r="BUK153" s="435"/>
      <c r="BUL153" s="434"/>
      <c r="BUM153" s="437"/>
      <c r="BUN153" s="438"/>
      <c r="BUO153" s="439"/>
      <c r="BUP153" s="460"/>
      <c r="BUQ153" s="435"/>
      <c r="BUR153" s="434"/>
      <c r="BUS153" s="437"/>
      <c r="BUT153" s="438"/>
      <c r="BUU153" s="439"/>
      <c r="BUV153" s="460"/>
      <c r="BUW153" s="435"/>
      <c r="BUX153" s="434"/>
      <c r="BUY153" s="437"/>
      <c r="BUZ153" s="438"/>
      <c r="BVA153" s="439"/>
      <c r="BVB153" s="460"/>
      <c r="BVC153" s="435"/>
      <c r="BVD153" s="434"/>
      <c r="BVE153" s="437"/>
      <c r="BVF153" s="438"/>
      <c r="BVG153" s="439"/>
      <c r="BVH153" s="460"/>
      <c r="BVI153" s="435"/>
      <c r="BVJ153" s="434"/>
      <c r="BVK153" s="437"/>
      <c r="BVL153" s="438"/>
      <c r="BVM153" s="439"/>
      <c r="BVN153" s="460"/>
      <c r="BVO153" s="435"/>
      <c r="BVP153" s="434"/>
      <c r="BVQ153" s="437"/>
      <c r="BVR153" s="438"/>
      <c r="BVS153" s="439"/>
      <c r="BVT153" s="460"/>
      <c r="BVU153" s="435"/>
      <c r="BVV153" s="434"/>
      <c r="BVW153" s="437"/>
      <c r="BVX153" s="438"/>
      <c r="BVY153" s="439"/>
      <c r="BVZ153" s="460"/>
      <c r="BWA153" s="435"/>
      <c r="BWB153" s="434"/>
      <c r="BWC153" s="437"/>
      <c r="BWD153" s="438"/>
      <c r="BWE153" s="439"/>
      <c r="BWF153" s="460"/>
      <c r="BWG153" s="435"/>
      <c r="BWH153" s="434"/>
      <c r="BWI153" s="437"/>
      <c r="BWJ153" s="438"/>
      <c r="BWK153" s="439"/>
      <c r="BWL153" s="460"/>
      <c r="BWM153" s="435"/>
      <c r="BWN153" s="434"/>
      <c r="BWO153" s="437"/>
      <c r="BWP153" s="438"/>
      <c r="BWQ153" s="439"/>
      <c r="BWR153" s="460"/>
      <c r="BWS153" s="435"/>
      <c r="BWT153" s="434"/>
      <c r="BWU153" s="437"/>
      <c r="BWV153" s="438"/>
      <c r="BWW153" s="439"/>
      <c r="BWX153" s="460"/>
      <c r="BWY153" s="435"/>
      <c r="BWZ153" s="434"/>
      <c r="BXA153" s="437"/>
      <c r="BXB153" s="438"/>
      <c r="BXC153" s="439"/>
      <c r="BXD153" s="460"/>
      <c r="BXE153" s="435"/>
      <c r="BXF153" s="434"/>
      <c r="BXG153" s="437"/>
      <c r="BXH153" s="438"/>
      <c r="BXI153" s="439"/>
      <c r="BXJ153" s="460"/>
      <c r="BXK153" s="435"/>
      <c r="BXL153" s="434"/>
      <c r="BXM153" s="437"/>
      <c r="BXN153" s="438"/>
      <c r="BXO153" s="439"/>
      <c r="BXP153" s="460"/>
      <c r="BXQ153" s="435"/>
      <c r="BXR153" s="434"/>
      <c r="BXS153" s="437"/>
      <c r="BXT153" s="438"/>
      <c r="BXU153" s="439"/>
      <c r="BXV153" s="460"/>
      <c r="BXW153" s="435"/>
      <c r="BXX153" s="434"/>
      <c r="BXY153" s="437"/>
      <c r="BXZ153" s="438"/>
      <c r="BYA153" s="439"/>
      <c r="BYB153" s="460"/>
      <c r="BYC153" s="435"/>
      <c r="BYD153" s="434"/>
      <c r="BYE153" s="437"/>
      <c r="BYF153" s="438"/>
      <c r="BYG153" s="439"/>
      <c r="BYH153" s="460"/>
      <c r="BYI153" s="435"/>
      <c r="BYJ153" s="434"/>
      <c r="BYK153" s="437"/>
      <c r="BYL153" s="438"/>
      <c r="BYM153" s="439"/>
      <c r="BYN153" s="460"/>
      <c r="BYO153" s="435"/>
      <c r="BYP153" s="434"/>
      <c r="BYQ153" s="437"/>
      <c r="BYR153" s="438"/>
      <c r="BYS153" s="439"/>
      <c r="BYT153" s="460"/>
      <c r="BYU153" s="435"/>
      <c r="BYV153" s="434"/>
      <c r="BYW153" s="437"/>
      <c r="BYX153" s="438"/>
      <c r="BYY153" s="439"/>
      <c r="BYZ153" s="460"/>
      <c r="BZA153" s="435"/>
      <c r="BZB153" s="434"/>
      <c r="BZC153" s="437"/>
      <c r="BZD153" s="438"/>
      <c r="BZE153" s="439"/>
      <c r="BZF153" s="460"/>
      <c r="BZG153" s="435"/>
      <c r="BZH153" s="434"/>
      <c r="BZI153" s="437"/>
      <c r="BZJ153" s="438"/>
      <c r="BZK153" s="439"/>
      <c r="BZL153" s="460"/>
      <c r="BZM153" s="435"/>
      <c r="BZN153" s="434"/>
      <c r="BZO153" s="437"/>
      <c r="BZP153" s="438"/>
      <c r="BZQ153" s="439"/>
      <c r="BZR153" s="460"/>
      <c r="BZS153" s="435"/>
      <c r="BZT153" s="434"/>
      <c r="BZU153" s="437"/>
      <c r="BZV153" s="438"/>
      <c r="BZW153" s="439"/>
      <c r="BZX153" s="460"/>
      <c r="BZY153" s="435"/>
      <c r="BZZ153" s="434"/>
      <c r="CAA153" s="437"/>
      <c r="CAB153" s="438"/>
      <c r="CAC153" s="439"/>
      <c r="CAD153" s="460"/>
      <c r="CAE153" s="435"/>
      <c r="CAF153" s="434"/>
      <c r="CAG153" s="437"/>
      <c r="CAH153" s="438"/>
      <c r="CAI153" s="439"/>
      <c r="CAJ153" s="460"/>
      <c r="CAK153" s="435"/>
      <c r="CAL153" s="434"/>
      <c r="CAM153" s="437"/>
      <c r="CAN153" s="438"/>
      <c r="CAO153" s="439"/>
      <c r="CAP153" s="460"/>
      <c r="CAQ153" s="435"/>
      <c r="CAR153" s="434"/>
      <c r="CAS153" s="437"/>
      <c r="CAT153" s="438"/>
      <c r="CAU153" s="439"/>
      <c r="CAV153" s="460"/>
      <c r="CAW153" s="435"/>
      <c r="CAX153" s="434"/>
      <c r="CAY153" s="437"/>
      <c r="CAZ153" s="438"/>
      <c r="CBA153" s="439"/>
      <c r="CBB153" s="460"/>
      <c r="CBC153" s="435"/>
      <c r="CBD153" s="434"/>
      <c r="CBE153" s="437"/>
      <c r="CBF153" s="438"/>
      <c r="CBG153" s="439"/>
      <c r="CBH153" s="460"/>
      <c r="CBI153" s="435"/>
      <c r="CBJ153" s="434"/>
      <c r="CBK153" s="437"/>
      <c r="CBL153" s="438"/>
      <c r="CBM153" s="439"/>
      <c r="CBN153" s="460"/>
      <c r="CBO153" s="435"/>
      <c r="CBP153" s="434"/>
      <c r="CBQ153" s="437"/>
      <c r="CBR153" s="438"/>
      <c r="CBS153" s="439"/>
      <c r="CBT153" s="460"/>
      <c r="CBU153" s="435"/>
      <c r="CBV153" s="434"/>
      <c r="CBW153" s="437"/>
      <c r="CBX153" s="438"/>
      <c r="CBY153" s="439"/>
      <c r="CBZ153" s="460"/>
      <c r="CCA153" s="435"/>
      <c r="CCB153" s="434"/>
      <c r="CCC153" s="437"/>
      <c r="CCD153" s="438"/>
      <c r="CCE153" s="439"/>
      <c r="CCF153" s="460"/>
      <c r="CCG153" s="435"/>
      <c r="CCH153" s="434"/>
      <c r="CCI153" s="437"/>
      <c r="CCJ153" s="438"/>
      <c r="CCK153" s="439"/>
      <c r="CCL153" s="460"/>
      <c r="CCM153" s="435"/>
      <c r="CCN153" s="434"/>
      <c r="CCO153" s="437"/>
      <c r="CCP153" s="438"/>
      <c r="CCQ153" s="439"/>
      <c r="CCR153" s="460"/>
      <c r="CCS153" s="435"/>
      <c r="CCT153" s="434"/>
      <c r="CCU153" s="437"/>
      <c r="CCV153" s="438"/>
      <c r="CCW153" s="439"/>
      <c r="CCX153" s="460"/>
      <c r="CCY153" s="435"/>
      <c r="CCZ153" s="434"/>
      <c r="CDA153" s="437"/>
      <c r="CDB153" s="438"/>
      <c r="CDC153" s="439"/>
      <c r="CDD153" s="460"/>
      <c r="CDE153" s="435"/>
      <c r="CDF153" s="434"/>
      <c r="CDG153" s="437"/>
      <c r="CDH153" s="438"/>
      <c r="CDI153" s="439"/>
      <c r="CDJ153" s="460"/>
      <c r="CDK153" s="435"/>
      <c r="CDL153" s="434"/>
      <c r="CDM153" s="437"/>
      <c r="CDN153" s="438"/>
      <c r="CDO153" s="439"/>
      <c r="CDP153" s="460"/>
      <c r="CDQ153" s="435"/>
      <c r="CDR153" s="434"/>
      <c r="CDS153" s="437"/>
      <c r="CDT153" s="438"/>
      <c r="CDU153" s="439"/>
      <c r="CDV153" s="460"/>
      <c r="CDW153" s="435"/>
      <c r="CDX153" s="434"/>
      <c r="CDY153" s="437"/>
      <c r="CDZ153" s="438"/>
      <c r="CEA153" s="439"/>
      <c r="CEB153" s="460"/>
      <c r="CEC153" s="435"/>
      <c r="CED153" s="434"/>
      <c r="CEE153" s="437"/>
      <c r="CEF153" s="438"/>
      <c r="CEG153" s="439"/>
      <c r="CEH153" s="460"/>
      <c r="CEI153" s="435"/>
      <c r="CEJ153" s="434"/>
      <c r="CEK153" s="437"/>
      <c r="CEL153" s="438"/>
      <c r="CEM153" s="439"/>
      <c r="CEN153" s="460"/>
      <c r="CEO153" s="435"/>
      <c r="CEP153" s="434"/>
      <c r="CEQ153" s="437"/>
      <c r="CER153" s="438"/>
      <c r="CES153" s="439"/>
      <c r="CET153" s="460"/>
      <c r="CEU153" s="435"/>
      <c r="CEV153" s="434"/>
      <c r="CEW153" s="437"/>
      <c r="CEX153" s="438"/>
      <c r="CEY153" s="439"/>
      <c r="CEZ153" s="460"/>
      <c r="CFA153" s="435"/>
      <c r="CFB153" s="434"/>
      <c r="CFC153" s="437"/>
      <c r="CFD153" s="438"/>
      <c r="CFE153" s="439"/>
      <c r="CFF153" s="460"/>
      <c r="CFG153" s="435"/>
      <c r="CFH153" s="434"/>
      <c r="CFI153" s="437"/>
      <c r="CFJ153" s="438"/>
      <c r="CFK153" s="439"/>
      <c r="CFL153" s="460"/>
      <c r="CFM153" s="435"/>
      <c r="CFN153" s="434"/>
      <c r="CFO153" s="437"/>
      <c r="CFP153" s="438"/>
      <c r="CFQ153" s="439"/>
      <c r="CFR153" s="460"/>
      <c r="CFS153" s="435"/>
      <c r="CFT153" s="434"/>
      <c r="CFU153" s="437"/>
      <c r="CFV153" s="438"/>
      <c r="CFW153" s="439"/>
      <c r="CFX153" s="460"/>
      <c r="CFY153" s="435"/>
      <c r="CFZ153" s="434"/>
      <c r="CGA153" s="437"/>
      <c r="CGB153" s="438"/>
      <c r="CGC153" s="439"/>
      <c r="CGD153" s="460"/>
      <c r="CGE153" s="435"/>
      <c r="CGF153" s="434"/>
      <c r="CGG153" s="437"/>
      <c r="CGH153" s="438"/>
      <c r="CGI153" s="439"/>
      <c r="CGJ153" s="460"/>
      <c r="CGK153" s="435"/>
      <c r="CGL153" s="434"/>
      <c r="CGM153" s="437"/>
      <c r="CGN153" s="438"/>
      <c r="CGO153" s="439"/>
      <c r="CGP153" s="460"/>
      <c r="CGQ153" s="435"/>
      <c r="CGR153" s="434"/>
      <c r="CGS153" s="437"/>
      <c r="CGT153" s="438"/>
      <c r="CGU153" s="439"/>
      <c r="CGV153" s="460"/>
      <c r="CGW153" s="435"/>
      <c r="CGX153" s="434"/>
      <c r="CGY153" s="437"/>
      <c r="CGZ153" s="438"/>
      <c r="CHA153" s="439"/>
      <c r="CHB153" s="460"/>
      <c r="CHC153" s="435"/>
      <c r="CHD153" s="434"/>
      <c r="CHE153" s="437"/>
      <c r="CHF153" s="438"/>
      <c r="CHG153" s="439"/>
      <c r="CHH153" s="460"/>
      <c r="CHI153" s="435"/>
      <c r="CHJ153" s="434"/>
      <c r="CHK153" s="437"/>
      <c r="CHL153" s="438"/>
      <c r="CHM153" s="439"/>
      <c r="CHN153" s="460"/>
      <c r="CHO153" s="435"/>
      <c r="CHP153" s="434"/>
      <c r="CHQ153" s="437"/>
      <c r="CHR153" s="438"/>
      <c r="CHS153" s="439"/>
      <c r="CHT153" s="460"/>
      <c r="CHU153" s="435"/>
      <c r="CHV153" s="434"/>
      <c r="CHW153" s="437"/>
      <c r="CHX153" s="438"/>
      <c r="CHY153" s="439"/>
      <c r="CHZ153" s="460"/>
      <c r="CIA153" s="435"/>
      <c r="CIB153" s="434"/>
      <c r="CIC153" s="437"/>
      <c r="CID153" s="438"/>
      <c r="CIE153" s="439"/>
      <c r="CIF153" s="460"/>
      <c r="CIG153" s="435"/>
      <c r="CIH153" s="434"/>
      <c r="CII153" s="437"/>
      <c r="CIJ153" s="438"/>
      <c r="CIK153" s="439"/>
      <c r="CIL153" s="460"/>
      <c r="CIM153" s="435"/>
      <c r="CIN153" s="434"/>
      <c r="CIO153" s="437"/>
      <c r="CIP153" s="438"/>
      <c r="CIQ153" s="439"/>
      <c r="CIR153" s="460"/>
      <c r="CIS153" s="435"/>
      <c r="CIT153" s="434"/>
      <c r="CIU153" s="437"/>
      <c r="CIV153" s="438"/>
      <c r="CIW153" s="439"/>
      <c r="CIX153" s="460"/>
      <c r="CIY153" s="435"/>
      <c r="CIZ153" s="434"/>
      <c r="CJA153" s="437"/>
      <c r="CJB153" s="438"/>
      <c r="CJC153" s="439"/>
      <c r="CJD153" s="460"/>
      <c r="CJE153" s="435"/>
      <c r="CJF153" s="434"/>
      <c r="CJG153" s="437"/>
      <c r="CJH153" s="438"/>
      <c r="CJI153" s="439"/>
      <c r="CJJ153" s="460"/>
      <c r="CJK153" s="435"/>
      <c r="CJL153" s="434"/>
      <c r="CJM153" s="437"/>
      <c r="CJN153" s="438"/>
      <c r="CJO153" s="439"/>
      <c r="CJP153" s="460"/>
      <c r="CJQ153" s="435"/>
      <c r="CJR153" s="434"/>
      <c r="CJS153" s="437"/>
      <c r="CJT153" s="438"/>
      <c r="CJU153" s="439"/>
      <c r="CJV153" s="460"/>
      <c r="CJW153" s="435"/>
      <c r="CJX153" s="434"/>
      <c r="CJY153" s="437"/>
      <c r="CJZ153" s="438"/>
      <c r="CKA153" s="439"/>
      <c r="CKB153" s="460"/>
      <c r="CKC153" s="435"/>
      <c r="CKD153" s="434"/>
      <c r="CKE153" s="437"/>
      <c r="CKF153" s="438"/>
      <c r="CKG153" s="439"/>
      <c r="CKH153" s="460"/>
      <c r="CKI153" s="435"/>
      <c r="CKJ153" s="434"/>
      <c r="CKK153" s="437"/>
      <c r="CKL153" s="438"/>
      <c r="CKM153" s="439"/>
      <c r="CKN153" s="460"/>
      <c r="CKO153" s="435"/>
      <c r="CKP153" s="434"/>
      <c r="CKQ153" s="437"/>
      <c r="CKR153" s="438"/>
      <c r="CKS153" s="439"/>
      <c r="CKT153" s="460"/>
      <c r="CKU153" s="435"/>
      <c r="CKV153" s="434"/>
      <c r="CKW153" s="437"/>
      <c r="CKX153" s="438"/>
      <c r="CKY153" s="439"/>
      <c r="CKZ153" s="460"/>
      <c r="CLA153" s="435"/>
      <c r="CLB153" s="434"/>
      <c r="CLC153" s="437"/>
      <c r="CLD153" s="438"/>
      <c r="CLE153" s="439"/>
      <c r="CLF153" s="460"/>
      <c r="CLG153" s="435"/>
      <c r="CLH153" s="434"/>
      <c r="CLI153" s="437"/>
      <c r="CLJ153" s="438"/>
      <c r="CLK153" s="439"/>
      <c r="CLL153" s="460"/>
      <c r="CLM153" s="435"/>
      <c r="CLN153" s="434"/>
      <c r="CLO153" s="437"/>
      <c r="CLP153" s="438"/>
      <c r="CLQ153" s="439"/>
      <c r="CLR153" s="460"/>
      <c r="CLS153" s="435"/>
      <c r="CLT153" s="434"/>
      <c r="CLU153" s="437"/>
      <c r="CLV153" s="438"/>
      <c r="CLW153" s="439"/>
      <c r="CLX153" s="460"/>
      <c r="CLY153" s="435"/>
      <c r="CLZ153" s="434"/>
      <c r="CMA153" s="437"/>
      <c r="CMB153" s="438"/>
      <c r="CMC153" s="439"/>
      <c r="CMD153" s="460"/>
      <c r="CME153" s="435"/>
      <c r="CMF153" s="434"/>
      <c r="CMG153" s="437"/>
      <c r="CMH153" s="438"/>
      <c r="CMI153" s="439"/>
      <c r="CMJ153" s="460"/>
      <c r="CMK153" s="435"/>
      <c r="CML153" s="434"/>
      <c r="CMM153" s="437"/>
      <c r="CMN153" s="438"/>
      <c r="CMO153" s="439"/>
      <c r="CMP153" s="460"/>
      <c r="CMQ153" s="435"/>
      <c r="CMR153" s="434"/>
      <c r="CMS153" s="437"/>
      <c r="CMT153" s="438"/>
      <c r="CMU153" s="439"/>
      <c r="CMV153" s="460"/>
      <c r="CMW153" s="435"/>
      <c r="CMX153" s="434"/>
      <c r="CMY153" s="437"/>
      <c r="CMZ153" s="438"/>
      <c r="CNA153" s="439"/>
      <c r="CNB153" s="460"/>
      <c r="CNC153" s="435"/>
      <c r="CND153" s="434"/>
      <c r="CNE153" s="437"/>
      <c r="CNF153" s="438"/>
      <c r="CNG153" s="439"/>
      <c r="CNH153" s="460"/>
      <c r="CNI153" s="435"/>
      <c r="CNJ153" s="434"/>
      <c r="CNK153" s="437"/>
      <c r="CNL153" s="438"/>
      <c r="CNM153" s="439"/>
      <c r="CNN153" s="460"/>
      <c r="CNO153" s="435"/>
      <c r="CNP153" s="434"/>
      <c r="CNQ153" s="437"/>
      <c r="CNR153" s="438"/>
      <c r="CNS153" s="439"/>
      <c r="CNT153" s="460"/>
      <c r="CNU153" s="435"/>
      <c r="CNV153" s="434"/>
      <c r="CNW153" s="437"/>
      <c r="CNX153" s="438"/>
      <c r="CNY153" s="439"/>
      <c r="CNZ153" s="460"/>
      <c r="COA153" s="435"/>
      <c r="COB153" s="434"/>
      <c r="COC153" s="437"/>
      <c r="COD153" s="438"/>
      <c r="COE153" s="439"/>
      <c r="COF153" s="460"/>
      <c r="COG153" s="435"/>
      <c r="COH153" s="434"/>
      <c r="COI153" s="437"/>
      <c r="COJ153" s="438"/>
      <c r="COK153" s="439"/>
      <c r="COL153" s="460"/>
      <c r="COM153" s="435"/>
      <c r="CON153" s="434"/>
      <c r="COO153" s="437"/>
      <c r="COP153" s="438"/>
      <c r="COQ153" s="439"/>
      <c r="COR153" s="460"/>
      <c r="COS153" s="435"/>
      <c r="COT153" s="434"/>
      <c r="COU153" s="437"/>
      <c r="COV153" s="438"/>
      <c r="COW153" s="439"/>
      <c r="COX153" s="460"/>
      <c r="COY153" s="435"/>
      <c r="COZ153" s="434"/>
      <c r="CPA153" s="437"/>
      <c r="CPB153" s="438"/>
      <c r="CPC153" s="439"/>
      <c r="CPD153" s="460"/>
      <c r="CPE153" s="435"/>
      <c r="CPF153" s="434"/>
      <c r="CPG153" s="437"/>
      <c r="CPH153" s="438"/>
      <c r="CPI153" s="439"/>
      <c r="CPJ153" s="460"/>
      <c r="CPK153" s="435"/>
      <c r="CPL153" s="434"/>
      <c r="CPM153" s="437"/>
      <c r="CPN153" s="438"/>
      <c r="CPO153" s="439"/>
      <c r="CPP153" s="460"/>
      <c r="CPQ153" s="435"/>
      <c r="CPR153" s="434"/>
      <c r="CPS153" s="437"/>
      <c r="CPT153" s="438"/>
      <c r="CPU153" s="439"/>
      <c r="CPV153" s="460"/>
      <c r="CPW153" s="435"/>
      <c r="CPX153" s="434"/>
      <c r="CPY153" s="437"/>
      <c r="CPZ153" s="438"/>
      <c r="CQA153" s="439"/>
      <c r="CQB153" s="460"/>
      <c r="CQC153" s="435"/>
      <c r="CQD153" s="434"/>
      <c r="CQE153" s="437"/>
      <c r="CQF153" s="438"/>
      <c r="CQG153" s="439"/>
      <c r="CQH153" s="460"/>
      <c r="CQI153" s="435"/>
      <c r="CQJ153" s="434"/>
      <c r="CQK153" s="437"/>
      <c r="CQL153" s="438"/>
      <c r="CQM153" s="439"/>
      <c r="CQN153" s="460"/>
      <c r="CQO153" s="435"/>
      <c r="CQP153" s="434"/>
      <c r="CQQ153" s="437"/>
      <c r="CQR153" s="438"/>
      <c r="CQS153" s="439"/>
      <c r="CQT153" s="460"/>
      <c r="CQU153" s="435"/>
      <c r="CQV153" s="434"/>
      <c r="CQW153" s="437"/>
      <c r="CQX153" s="438"/>
      <c r="CQY153" s="439"/>
      <c r="CQZ153" s="460"/>
      <c r="CRA153" s="435"/>
      <c r="CRB153" s="434"/>
      <c r="CRC153" s="437"/>
      <c r="CRD153" s="438"/>
      <c r="CRE153" s="439"/>
      <c r="CRF153" s="460"/>
      <c r="CRG153" s="435"/>
      <c r="CRH153" s="434"/>
      <c r="CRI153" s="437"/>
      <c r="CRJ153" s="438"/>
      <c r="CRK153" s="439"/>
      <c r="CRL153" s="460"/>
      <c r="CRM153" s="435"/>
      <c r="CRN153" s="434"/>
      <c r="CRO153" s="437"/>
      <c r="CRP153" s="438"/>
      <c r="CRQ153" s="439"/>
      <c r="CRR153" s="460"/>
      <c r="CRS153" s="435"/>
      <c r="CRT153" s="434"/>
      <c r="CRU153" s="437"/>
      <c r="CRV153" s="438"/>
      <c r="CRW153" s="439"/>
      <c r="CRX153" s="460"/>
      <c r="CRY153" s="435"/>
      <c r="CRZ153" s="434"/>
      <c r="CSA153" s="437"/>
      <c r="CSB153" s="438"/>
      <c r="CSC153" s="439"/>
      <c r="CSD153" s="460"/>
      <c r="CSE153" s="435"/>
      <c r="CSF153" s="434"/>
      <c r="CSG153" s="437"/>
      <c r="CSH153" s="438"/>
      <c r="CSI153" s="439"/>
      <c r="CSJ153" s="460"/>
      <c r="CSK153" s="435"/>
      <c r="CSL153" s="434"/>
      <c r="CSM153" s="437"/>
      <c r="CSN153" s="438"/>
      <c r="CSO153" s="439"/>
      <c r="CSP153" s="460"/>
      <c r="CSQ153" s="435"/>
      <c r="CSR153" s="434"/>
      <c r="CSS153" s="437"/>
      <c r="CST153" s="438"/>
      <c r="CSU153" s="439"/>
      <c r="CSV153" s="460"/>
      <c r="CSW153" s="435"/>
      <c r="CSX153" s="434"/>
      <c r="CSY153" s="437"/>
      <c r="CSZ153" s="438"/>
      <c r="CTA153" s="439"/>
      <c r="CTB153" s="460"/>
      <c r="CTC153" s="435"/>
      <c r="CTD153" s="434"/>
      <c r="CTE153" s="437"/>
      <c r="CTF153" s="438"/>
      <c r="CTG153" s="439"/>
      <c r="CTH153" s="460"/>
      <c r="CTI153" s="435"/>
      <c r="CTJ153" s="434"/>
      <c r="CTK153" s="437"/>
      <c r="CTL153" s="438"/>
      <c r="CTM153" s="439"/>
      <c r="CTN153" s="460"/>
      <c r="CTO153" s="435"/>
      <c r="CTP153" s="434"/>
      <c r="CTQ153" s="437"/>
      <c r="CTR153" s="438"/>
      <c r="CTS153" s="439"/>
      <c r="CTT153" s="460"/>
      <c r="CTU153" s="435"/>
      <c r="CTV153" s="434"/>
      <c r="CTW153" s="437"/>
      <c r="CTX153" s="438"/>
      <c r="CTY153" s="439"/>
      <c r="CTZ153" s="460"/>
      <c r="CUA153" s="435"/>
      <c r="CUB153" s="434"/>
      <c r="CUC153" s="437"/>
      <c r="CUD153" s="438"/>
      <c r="CUE153" s="439"/>
      <c r="CUF153" s="460"/>
      <c r="CUG153" s="435"/>
      <c r="CUH153" s="434"/>
      <c r="CUI153" s="437"/>
      <c r="CUJ153" s="438"/>
      <c r="CUK153" s="439"/>
      <c r="CUL153" s="460"/>
      <c r="CUM153" s="435"/>
      <c r="CUN153" s="434"/>
      <c r="CUO153" s="437"/>
      <c r="CUP153" s="438"/>
      <c r="CUQ153" s="439"/>
      <c r="CUR153" s="460"/>
      <c r="CUS153" s="435"/>
      <c r="CUT153" s="434"/>
      <c r="CUU153" s="437"/>
      <c r="CUV153" s="438"/>
      <c r="CUW153" s="439"/>
      <c r="CUX153" s="460"/>
      <c r="CUY153" s="435"/>
      <c r="CUZ153" s="434"/>
      <c r="CVA153" s="437"/>
      <c r="CVB153" s="438"/>
      <c r="CVC153" s="439"/>
      <c r="CVD153" s="460"/>
      <c r="CVE153" s="435"/>
      <c r="CVF153" s="434"/>
      <c r="CVG153" s="437"/>
      <c r="CVH153" s="438"/>
      <c r="CVI153" s="439"/>
      <c r="CVJ153" s="460"/>
      <c r="CVK153" s="435"/>
      <c r="CVL153" s="434"/>
      <c r="CVM153" s="437"/>
      <c r="CVN153" s="438"/>
      <c r="CVO153" s="439"/>
      <c r="CVP153" s="460"/>
      <c r="CVQ153" s="435"/>
      <c r="CVR153" s="434"/>
      <c r="CVS153" s="437"/>
      <c r="CVT153" s="438"/>
      <c r="CVU153" s="439"/>
      <c r="CVV153" s="460"/>
      <c r="CVW153" s="435"/>
      <c r="CVX153" s="434"/>
      <c r="CVY153" s="437"/>
      <c r="CVZ153" s="438"/>
      <c r="CWA153" s="439"/>
      <c r="CWB153" s="460"/>
      <c r="CWC153" s="435"/>
      <c r="CWD153" s="434"/>
      <c r="CWE153" s="437"/>
      <c r="CWF153" s="438"/>
      <c r="CWG153" s="439"/>
      <c r="CWH153" s="460"/>
      <c r="CWI153" s="435"/>
      <c r="CWJ153" s="434"/>
      <c r="CWK153" s="437"/>
      <c r="CWL153" s="438"/>
      <c r="CWM153" s="439"/>
      <c r="CWN153" s="460"/>
      <c r="CWO153" s="435"/>
      <c r="CWP153" s="434"/>
      <c r="CWQ153" s="437"/>
      <c r="CWR153" s="438"/>
      <c r="CWS153" s="439"/>
      <c r="CWT153" s="460"/>
      <c r="CWU153" s="435"/>
      <c r="CWV153" s="434"/>
      <c r="CWW153" s="437"/>
      <c r="CWX153" s="438"/>
      <c r="CWY153" s="439"/>
      <c r="CWZ153" s="460"/>
      <c r="CXA153" s="435"/>
      <c r="CXB153" s="434"/>
      <c r="CXC153" s="437"/>
      <c r="CXD153" s="438"/>
      <c r="CXE153" s="439"/>
      <c r="CXF153" s="460"/>
      <c r="CXG153" s="435"/>
      <c r="CXH153" s="434"/>
      <c r="CXI153" s="437"/>
      <c r="CXJ153" s="438"/>
      <c r="CXK153" s="439"/>
      <c r="CXL153" s="460"/>
      <c r="CXM153" s="435"/>
      <c r="CXN153" s="434"/>
      <c r="CXO153" s="437"/>
      <c r="CXP153" s="438"/>
      <c r="CXQ153" s="439"/>
      <c r="CXR153" s="460"/>
      <c r="CXS153" s="435"/>
      <c r="CXT153" s="434"/>
      <c r="CXU153" s="437"/>
      <c r="CXV153" s="438"/>
      <c r="CXW153" s="439"/>
      <c r="CXX153" s="460"/>
      <c r="CXY153" s="435"/>
      <c r="CXZ153" s="434"/>
      <c r="CYA153" s="437"/>
      <c r="CYB153" s="438"/>
      <c r="CYC153" s="439"/>
      <c r="CYD153" s="460"/>
      <c r="CYE153" s="435"/>
      <c r="CYF153" s="434"/>
      <c r="CYG153" s="437"/>
      <c r="CYH153" s="438"/>
      <c r="CYI153" s="439"/>
      <c r="CYJ153" s="460"/>
      <c r="CYK153" s="435"/>
      <c r="CYL153" s="434"/>
      <c r="CYM153" s="437"/>
      <c r="CYN153" s="438"/>
      <c r="CYO153" s="439"/>
      <c r="CYP153" s="460"/>
      <c r="CYQ153" s="435"/>
      <c r="CYR153" s="434"/>
      <c r="CYS153" s="437"/>
      <c r="CYT153" s="438"/>
      <c r="CYU153" s="439"/>
      <c r="CYV153" s="460"/>
      <c r="CYW153" s="435"/>
      <c r="CYX153" s="434"/>
      <c r="CYY153" s="437"/>
      <c r="CYZ153" s="438"/>
      <c r="CZA153" s="439"/>
      <c r="CZB153" s="460"/>
      <c r="CZC153" s="435"/>
      <c r="CZD153" s="434"/>
      <c r="CZE153" s="437"/>
      <c r="CZF153" s="438"/>
      <c r="CZG153" s="439"/>
      <c r="CZH153" s="460"/>
      <c r="CZI153" s="435"/>
      <c r="CZJ153" s="434"/>
      <c r="CZK153" s="437"/>
      <c r="CZL153" s="438"/>
      <c r="CZM153" s="439"/>
      <c r="CZN153" s="460"/>
      <c r="CZO153" s="435"/>
      <c r="CZP153" s="434"/>
      <c r="CZQ153" s="437"/>
      <c r="CZR153" s="438"/>
      <c r="CZS153" s="439"/>
      <c r="CZT153" s="460"/>
      <c r="CZU153" s="435"/>
      <c r="CZV153" s="434"/>
      <c r="CZW153" s="437"/>
      <c r="CZX153" s="438"/>
      <c r="CZY153" s="439"/>
      <c r="CZZ153" s="460"/>
      <c r="DAA153" s="435"/>
      <c r="DAB153" s="434"/>
      <c r="DAC153" s="437"/>
      <c r="DAD153" s="438"/>
      <c r="DAE153" s="439"/>
      <c r="DAF153" s="460"/>
      <c r="DAG153" s="435"/>
      <c r="DAH153" s="434"/>
      <c r="DAI153" s="437"/>
      <c r="DAJ153" s="438"/>
      <c r="DAK153" s="439"/>
      <c r="DAL153" s="460"/>
      <c r="DAM153" s="435"/>
      <c r="DAN153" s="434"/>
      <c r="DAO153" s="437"/>
      <c r="DAP153" s="438"/>
      <c r="DAQ153" s="439"/>
      <c r="DAR153" s="460"/>
      <c r="DAS153" s="435"/>
      <c r="DAT153" s="434"/>
      <c r="DAU153" s="437"/>
      <c r="DAV153" s="438"/>
      <c r="DAW153" s="439"/>
      <c r="DAX153" s="460"/>
      <c r="DAY153" s="435"/>
      <c r="DAZ153" s="434"/>
      <c r="DBA153" s="437"/>
      <c r="DBB153" s="438"/>
      <c r="DBC153" s="439"/>
      <c r="DBD153" s="460"/>
      <c r="DBE153" s="435"/>
      <c r="DBF153" s="434"/>
      <c r="DBG153" s="437"/>
      <c r="DBH153" s="438"/>
      <c r="DBI153" s="439"/>
      <c r="DBJ153" s="460"/>
      <c r="DBK153" s="435"/>
      <c r="DBL153" s="434"/>
      <c r="DBM153" s="437"/>
      <c r="DBN153" s="438"/>
      <c r="DBO153" s="439"/>
      <c r="DBP153" s="460"/>
      <c r="DBQ153" s="435"/>
      <c r="DBR153" s="434"/>
      <c r="DBS153" s="437"/>
      <c r="DBT153" s="438"/>
      <c r="DBU153" s="439"/>
      <c r="DBV153" s="460"/>
      <c r="DBW153" s="435"/>
      <c r="DBX153" s="434"/>
      <c r="DBY153" s="437"/>
      <c r="DBZ153" s="438"/>
      <c r="DCA153" s="439"/>
      <c r="DCB153" s="460"/>
      <c r="DCC153" s="435"/>
      <c r="DCD153" s="434"/>
      <c r="DCE153" s="437"/>
      <c r="DCF153" s="438"/>
      <c r="DCG153" s="439"/>
      <c r="DCH153" s="460"/>
      <c r="DCI153" s="435"/>
      <c r="DCJ153" s="434"/>
      <c r="DCK153" s="437"/>
      <c r="DCL153" s="438"/>
      <c r="DCM153" s="439"/>
      <c r="DCN153" s="460"/>
      <c r="DCO153" s="435"/>
      <c r="DCP153" s="434"/>
      <c r="DCQ153" s="437"/>
      <c r="DCR153" s="438"/>
      <c r="DCS153" s="439"/>
      <c r="DCT153" s="460"/>
      <c r="DCU153" s="435"/>
      <c r="DCV153" s="434"/>
      <c r="DCW153" s="437"/>
      <c r="DCX153" s="438"/>
      <c r="DCY153" s="439"/>
      <c r="DCZ153" s="460"/>
      <c r="DDA153" s="435"/>
      <c r="DDB153" s="434"/>
      <c r="DDC153" s="437"/>
      <c r="DDD153" s="438"/>
      <c r="DDE153" s="439"/>
      <c r="DDF153" s="460"/>
      <c r="DDG153" s="435"/>
      <c r="DDH153" s="434"/>
      <c r="DDI153" s="437"/>
      <c r="DDJ153" s="438"/>
      <c r="DDK153" s="439"/>
      <c r="DDL153" s="460"/>
      <c r="DDM153" s="435"/>
      <c r="DDN153" s="434"/>
      <c r="DDO153" s="437"/>
      <c r="DDP153" s="438"/>
      <c r="DDQ153" s="439"/>
      <c r="DDR153" s="460"/>
      <c r="DDS153" s="435"/>
      <c r="DDT153" s="434"/>
      <c r="DDU153" s="437"/>
      <c r="DDV153" s="438"/>
      <c r="DDW153" s="439"/>
      <c r="DDX153" s="460"/>
      <c r="DDY153" s="435"/>
      <c r="DDZ153" s="434"/>
      <c r="DEA153" s="437"/>
      <c r="DEB153" s="438"/>
      <c r="DEC153" s="439"/>
      <c r="DED153" s="460"/>
      <c r="DEE153" s="435"/>
      <c r="DEF153" s="434"/>
      <c r="DEG153" s="437"/>
      <c r="DEH153" s="438"/>
      <c r="DEI153" s="439"/>
      <c r="DEJ153" s="460"/>
      <c r="DEK153" s="435"/>
      <c r="DEL153" s="434"/>
      <c r="DEM153" s="437"/>
      <c r="DEN153" s="438"/>
      <c r="DEO153" s="439"/>
      <c r="DEP153" s="460"/>
      <c r="DEQ153" s="435"/>
      <c r="DER153" s="434"/>
      <c r="DES153" s="437"/>
      <c r="DET153" s="438"/>
      <c r="DEU153" s="439"/>
      <c r="DEV153" s="460"/>
      <c r="DEW153" s="435"/>
      <c r="DEX153" s="434"/>
      <c r="DEY153" s="437"/>
      <c r="DEZ153" s="438"/>
      <c r="DFA153" s="439"/>
      <c r="DFB153" s="460"/>
      <c r="DFC153" s="435"/>
      <c r="DFD153" s="434"/>
      <c r="DFE153" s="437"/>
      <c r="DFF153" s="438"/>
      <c r="DFG153" s="439"/>
      <c r="DFH153" s="460"/>
      <c r="DFI153" s="435"/>
      <c r="DFJ153" s="434"/>
      <c r="DFK153" s="437"/>
      <c r="DFL153" s="438"/>
      <c r="DFM153" s="439"/>
      <c r="DFN153" s="460"/>
      <c r="DFO153" s="435"/>
      <c r="DFP153" s="434"/>
      <c r="DFQ153" s="437"/>
      <c r="DFR153" s="438"/>
      <c r="DFS153" s="439"/>
      <c r="DFT153" s="460"/>
      <c r="DFU153" s="435"/>
      <c r="DFV153" s="434"/>
      <c r="DFW153" s="437"/>
      <c r="DFX153" s="438"/>
      <c r="DFY153" s="439"/>
      <c r="DFZ153" s="460"/>
      <c r="DGA153" s="435"/>
      <c r="DGB153" s="434"/>
      <c r="DGC153" s="437"/>
      <c r="DGD153" s="438"/>
      <c r="DGE153" s="439"/>
      <c r="DGF153" s="460"/>
      <c r="DGG153" s="435"/>
      <c r="DGH153" s="434"/>
      <c r="DGI153" s="437"/>
      <c r="DGJ153" s="438"/>
      <c r="DGK153" s="439"/>
      <c r="DGL153" s="460"/>
      <c r="DGM153" s="435"/>
      <c r="DGN153" s="434"/>
      <c r="DGO153" s="437"/>
      <c r="DGP153" s="438"/>
      <c r="DGQ153" s="439"/>
      <c r="DGR153" s="460"/>
      <c r="DGS153" s="435"/>
      <c r="DGT153" s="434"/>
      <c r="DGU153" s="437"/>
      <c r="DGV153" s="438"/>
      <c r="DGW153" s="439"/>
      <c r="DGX153" s="460"/>
      <c r="DGY153" s="435"/>
      <c r="DGZ153" s="434"/>
      <c r="DHA153" s="437"/>
      <c r="DHB153" s="438"/>
      <c r="DHC153" s="439"/>
      <c r="DHD153" s="460"/>
      <c r="DHE153" s="435"/>
      <c r="DHF153" s="434"/>
      <c r="DHG153" s="437"/>
      <c r="DHH153" s="438"/>
      <c r="DHI153" s="439"/>
      <c r="DHJ153" s="460"/>
      <c r="DHK153" s="435"/>
      <c r="DHL153" s="434"/>
      <c r="DHM153" s="437"/>
      <c r="DHN153" s="438"/>
      <c r="DHO153" s="439"/>
      <c r="DHP153" s="460"/>
      <c r="DHQ153" s="435"/>
      <c r="DHR153" s="434"/>
      <c r="DHS153" s="437"/>
      <c r="DHT153" s="438"/>
      <c r="DHU153" s="439"/>
      <c r="DHV153" s="460"/>
      <c r="DHW153" s="435"/>
      <c r="DHX153" s="434"/>
      <c r="DHY153" s="437"/>
      <c r="DHZ153" s="438"/>
      <c r="DIA153" s="439"/>
      <c r="DIB153" s="460"/>
      <c r="DIC153" s="435"/>
      <c r="DID153" s="434"/>
      <c r="DIE153" s="437"/>
      <c r="DIF153" s="438"/>
      <c r="DIG153" s="439"/>
      <c r="DIH153" s="460"/>
      <c r="DII153" s="435"/>
      <c r="DIJ153" s="434"/>
      <c r="DIK153" s="437"/>
      <c r="DIL153" s="438"/>
      <c r="DIM153" s="439"/>
      <c r="DIN153" s="460"/>
      <c r="DIO153" s="435"/>
      <c r="DIP153" s="434"/>
      <c r="DIQ153" s="437"/>
      <c r="DIR153" s="438"/>
      <c r="DIS153" s="439"/>
      <c r="DIT153" s="460"/>
      <c r="DIU153" s="435"/>
      <c r="DIV153" s="434"/>
      <c r="DIW153" s="437"/>
      <c r="DIX153" s="438"/>
      <c r="DIY153" s="439"/>
      <c r="DIZ153" s="460"/>
      <c r="DJA153" s="435"/>
      <c r="DJB153" s="434"/>
      <c r="DJC153" s="437"/>
      <c r="DJD153" s="438"/>
      <c r="DJE153" s="439"/>
      <c r="DJF153" s="460"/>
      <c r="DJG153" s="435"/>
      <c r="DJH153" s="434"/>
      <c r="DJI153" s="437"/>
      <c r="DJJ153" s="438"/>
      <c r="DJK153" s="439"/>
      <c r="DJL153" s="460"/>
      <c r="DJM153" s="435"/>
      <c r="DJN153" s="434"/>
      <c r="DJO153" s="437"/>
      <c r="DJP153" s="438"/>
      <c r="DJQ153" s="439"/>
      <c r="DJR153" s="460"/>
      <c r="DJS153" s="435"/>
      <c r="DJT153" s="434"/>
      <c r="DJU153" s="437"/>
      <c r="DJV153" s="438"/>
      <c r="DJW153" s="439"/>
      <c r="DJX153" s="460"/>
      <c r="DJY153" s="435"/>
      <c r="DJZ153" s="434"/>
      <c r="DKA153" s="437"/>
      <c r="DKB153" s="438"/>
      <c r="DKC153" s="439"/>
      <c r="DKD153" s="460"/>
      <c r="DKE153" s="435"/>
      <c r="DKF153" s="434"/>
      <c r="DKG153" s="437"/>
      <c r="DKH153" s="438"/>
      <c r="DKI153" s="439"/>
      <c r="DKJ153" s="460"/>
      <c r="DKK153" s="435"/>
      <c r="DKL153" s="434"/>
      <c r="DKM153" s="437"/>
      <c r="DKN153" s="438"/>
      <c r="DKO153" s="439"/>
      <c r="DKP153" s="460"/>
      <c r="DKQ153" s="435"/>
      <c r="DKR153" s="434"/>
      <c r="DKS153" s="437"/>
      <c r="DKT153" s="438"/>
      <c r="DKU153" s="439"/>
      <c r="DKV153" s="460"/>
      <c r="DKW153" s="435"/>
      <c r="DKX153" s="434"/>
      <c r="DKY153" s="437"/>
      <c r="DKZ153" s="438"/>
      <c r="DLA153" s="439"/>
      <c r="DLB153" s="460"/>
      <c r="DLC153" s="435"/>
      <c r="DLD153" s="434"/>
      <c r="DLE153" s="437"/>
      <c r="DLF153" s="438"/>
      <c r="DLG153" s="439"/>
      <c r="DLH153" s="460"/>
      <c r="DLI153" s="435"/>
      <c r="DLJ153" s="434"/>
      <c r="DLK153" s="437"/>
      <c r="DLL153" s="438"/>
      <c r="DLM153" s="439"/>
      <c r="DLN153" s="460"/>
      <c r="DLO153" s="435"/>
      <c r="DLP153" s="434"/>
      <c r="DLQ153" s="437"/>
      <c r="DLR153" s="438"/>
      <c r="DLS153" s="439"/>
      <c r="DLT153" s="460"/>
      <c r="DLU153" s="435"/>
      <c r="DLV153" s="434"/>
      <c r="DLW153" s="437"/>
      <c r="DLX153" s="438"/>
      <c r="DLY153" s="439"/>
      <c r="DLZ153" s="460"/>
      <c r="DMA153" s="435"/>
      <c r="DMB153" s="434"/>
      <c r="DMC153" s="437"/>
      <c r="DMD153" s="438"/>
      <c r="DME153" s="439"/>
      <c r="DMF153" s="460"/>
      <c r="DMG153" s="435"/>
      <c r="DMH153" s="434"/>
      <c r="DMI153" s="437"/>
      <c r="DMJ153" s="438"/>
      <c r="DMK153" s="439"/>
      <c r="DML153" s="460"/>
      <c r="DMM153" s="435"/>
      <c r="DMN153" s="434"/>
      <c r="DMO153" s="437"/>
      <c r="DMP153" s="438"/>
      <c r="DMQ153" s="439"/>
      <c r="DMR153" s="460"/>
      <c r="DMS153" s="435"/>
      <c r="DMT153" s="434"/>
      <c r="DMU153" s="437"/>
      <c r="DMV153" s="438"/>
      <c r="DMW153" s="439"/>
      <c r="DMX153" s="460"/>
      <c r="DMY153" s="435"/>
      <c r="DMZ153" s="434"/>
      <c r="DNA153" s="437"/>
      <c r="DNB153" s="438"/>
      <c r="DNC153" s="439"/>
      <c r="DND153" s="460"/>
      <c r="DNE153" s="435"/>
      <c r="DNF153" s="434"/>
      <c r="DNG153" s="437"/>
      <c r="DNH153" s="438"/>
      <c r="DNI153" s="439"/>
      <c r="DNJ153" s="460"/>
      <c r="DNK153" s="435"/>
      <c r="DNL153" s="434"/>
      <c r="DNM153" s="437"/>
      <c r="DNN153" s="438"/>
      <c r="DNO153" s="439"/>
      <c r="DNP153" s="460"/>
      <c r="DNQ153" s="435"/>
      <c r="DNR153" s="434"/>
      <c r="DNS153" s="437"/>
      <c r="DNT153" s="438"/>
      <c r="DNU153" s="439"/>
      <c r="DNV153" s="460"/>
      <c r="DNW153" s="435"/>
      <c r="DNX153" s="434"/>
      <c r="DNY153" s="437"/>
      <c r="DNZ153" s="438"/>
      <c r="DOA153" s="439"/>
      <c r="DOB153" s="460"/>
      <c r="DOC153" s="435"/>
      <c r="DOD153" s="434"/>
      <c r="DOE153" s="437"/>
      <c r="DOF153" s="438"/>
      <c r="DOG153" s="439"/>
      <c r="DOH153" s="460"/>
      <c r="DOI153" s="435"/>
      <c r="DOJ153" s="434"/>
      <c r="DOK153" s="437"/>
      <c r="DOL153" s="438"/>
      <c r="DOM153" s="439"/>
      <c r="DON153" s="460"/>
      <c r="DOO153" s="435"/>
      <c r="DOP153" s="434"/>
      <c r="DOQ153" s="437"/>
      <c r="DOR153" s="438"/>
      <c r="DOS153" s="439"/>
      <c r="DOT153" s="460"/>
      <c r="DOU153" s="435"/>
      <c r="DOV153" s="434"/>
      <c r="DOW153" s="437"/>
      <c r="DOX153" s="438"/>
      <c r="DOY153" s="439"/>
      <c r="DOZ153" s="460"/>
      <c r="DPA153" s="435"/>
      <c r="DPB153" s="434"/>
      <c r="DPC153" s="437"/>
      <c r="DPD153" s="438"/>
      <c r="DPE153" s="439"/>
      <c r="DPF153" s="460"/>
      <c r="DPG153" s="435"/>
      <c r="DPH153" s="434"/>
      <c r="DPI153" s="437"/>
      <c r="DPJ153" s="438"/>
      <c r="DPK153" s="439"/>
      <c r="DPL153" s="460"/>
      <c r="DPM153" s="435"/>
      <c r="DPN153" s="434"/>
      <c r="DPO153" s="437"/>
      <c r="DPP153" s="438"/>
      <c r="DPQ153" s="439"/>
      <c r="DPR153" s="460"/>
      <c r="DPS153" s="435"/>
      <c r="DPT153" s="434"/>
      <c r="DPU153" s="437"/>
      <c r="DPV153" s="438"/>
      <c r="DPW153" s="439"/>
      <c r="DPX153" s="460"/>
      <c r="DPY153" s="435"/>
      <c r="DPZ153" s="434"/>
      <c r="DQA153" s="437"/>
      <c r="DQB153" s="438"/>
      <c r="DQC153" s="439"/>
      <c r="DQD153" s="460"/>
      <c r="DQE153" s="435"/>
      <c r="DQF153" s="434"/>
      <c r="DQG153" s="437"/>
      <c r="DQH153" s="438"/>
      <c r="DQI153" s="439"/>
      <c r="DQJ153" s="460"/>
      <c r="DQK153" s="435"/>
      <c r="DQL153" s="434"/>
      <c r="DQM153" s="437"/>
      <c r="DQN153" s="438"/>
      <c r="DQO153" s="439"/>
      <c r="DQP153" s="460"/>
      <c r="DQQ153" s="435"/>
      <c r="DQR153" s="434"/>
      <c r="DQS153" s="437"/>
      <c r="DQT153" s="438"/>
      <c r="DQU153" s="439"/>
      <c r="DQV153" s="460"/>
      <c r="DQW153" s="435"/>
      <c r="DQX153" s="434"/>
      <c r="DQY153" s="437"/>
      <c r="DQZ153" s="438"/>
      <c r="DRA153" s="439"/>
      <c r="DRB153" s="460"/>
      <c r="DRC153" s="435"/>
      <c r="DRD153" s="434"/>
      <c r="DRE153" s="437"/>
      <c r="DRF153" s="438"/>
      <c r="DRG153" s="439"/>
      <c r="DRH153" s="460"/>
      <c r="DRI153" s="435"/>
      <c r="DRJ153" s="434"/>
      <c r="DRK153" s="437"/>
      <c r="DRL153" s="438"/>
      <c r="DRM153" s="439"/>
      <c r="DRN153" s="460"/>
      <c r="DRO153" s="435"/>
      <c r="DRP153" s="434"/>
      <c r="DRQ153" s="437"/>
      <c r="DRR153" s="438"/>
      <c r="DRS153" s="439"/>
      <c r="DRT153" s="460"/>
      <c r="DRU153" s="435"/>
      <c r="DRV153" s="434"/>
      <c r="DRW153" s="437"/>
      <c r="DRX153" s="438"/>
      <c r="DRY153" s="439"/>
      <c r="DRZ153" s="460"/>
      <c r="DSA153" s="435"/>
      <c r="DSB153" s="434"/>
      <c r="DSC153" s="437"/>
      <c r="DSD153" s="438"/>
      <c r="DSE153" s="439"/>
      <c r="DSF153" s="460"/>
      <c r="DSG153" s="435"/>
      <c r="DSH153" s="434"/>
      <c r="DSI153" s="437"/>
      <c r="DSJ153" s="438"/>
      <c r="DSK153" s="439"/>
      <c r="DSL153" s="460"/>
      <c r="DSM153" s="435"/>
      <c r="DSN153" s="434"/>
      <c r="DSO153" s="437"/>
      <c r="DSP153" s="438"/>
      <c r="DSQ153" s="439"/>
      <c r="DSR153" s="460"/>
      <c r="DSS153" s="435"/>
      <c r="DST153" s="434"/>
      <c r="DSU153" s="437"/>
      <c r="DSV153" s="438"/>
      <c r="DSW153" s="439"/>
      <c r="DSX153" s="460"/>
      <c r="DSY153" s="435"/>
      <c r="DSZ153" s="434"/>
      <c r="DTA153" s="437"/>
      <c r="DTB153" s="438"/>
      <c r="DTC153" s="439"/>
      <c r="DTD153" s="460"/>
      <c r="DTE153" s="435"/>
      <c r="DTF153" s="434"/>
      <c r="DTG153" s="437"/>
      <c r="DTH153" s="438"/>
      <c r="DTI153" s="439"/>
      <c r="DTJ153" s="460"/>
      <c r="DTK153" s="435"/>
      <c r="DTL153" s="434"/>
      <c r="DTM153" s="437"/>
      <c r="DTN153" s="438"/>
      <c r="DTO153" s="439"/>
      <c r="DTP153" s="460"/>
      <c r="DTQ153" s="435"/>
      <c r="DTR153" s="434"/>
      <c r="DTS153" s="437"/>
      <c r="DTT153" s="438"/>
      <c r="DTU153" s="439"/>
      <c r="DTV153" s="460"/>
      <c r="DTW153" s="435"/>
      <c r="DTX153" s="434"/>
      <c r="DTY153" s="437"/>
      <c r="DTZ153" s="438"/>
      <c r="DUA153" s="439"/>
      <c r="DUB153" s="460"/>
      <c r="DUC153" s="435"/>
      <c r="DUD153" s="434"/>
      <c r="DUE153" s="437"/>
      <c r="DUF153" s="438"/>
      <c r="DUG153" s="439"/>
      <c r="DUH153" s="460"/>
      <c r="DUI153" s="435"/>
      <c r="DUJ153" s="434"/>
      <c r="DUK153" s="437"/>
      <c r="DUL153" s="438"/>
      <c r="DUM153" s="439"/>
      <c r="DUN153" s="460"/>
      <c r="DUO153" s="435"/>
      <c r="DUP153" s="434"/>
      <c r="DUQ153" s="437"/>
      <c r="DUR153" s="438"/>
      <c r="DUS153" s="439"/>
      <c r="DUT153" s="460"/>
      <c r="DUU153" s="435"/>
      <c r="DUV153" s="434"/>
      <c r="DUW153" s="437"/>
      <c r="DUX153" s="438"/>
      <c r="DUY153" s="439"/>
      <c r="DUZ153" s="460"/>
      <c r="DVA153" s="435"/>
      <c r="DVB153" s="434"/>
      <c r="DVC153" s="437"/>
      <c r="DVD153" s="438"/>
      <c r="DVE153" s="439"/>
      <c r="DVF153" s="460"/>
      <c r="DVG153" s="435"/>
      <c r="DVH153" s="434"/>
      <c r="DVI153" s="437"/>
      <c r="DVJ153" s="438"/>
      <c r="DVK153" s="439"/>
      <c r="DVL153" s="460"/>
      <c r="DVM153" s="435"/>
      <c r="DVN153" s="434"/>
      <c r="DVO153" s="437"/>
      <c r="DVP153" s="438"/>
      <c r="DVQ153" s="439"/>
      <c r="DVR153" s="460"/>
      <c r="DVS153" s="435"/>
      <c r="DVT153" s="434"/>
      <c r="DVU153" s="437"/>
      <c r="DVV153" s="438"/>
      <c r="DVW153" s="439"/>
      <c r="DVX153" s="460"/>
      <c r="DVY153" s="435"/>
      <c r="DVZ153" s="434"/>
      <c r="DWA153" s="437"/>
      <c r="DWB153" s="438"/>
      <c r="DWC153" s="439"/>
      <c r="DWD153" s="460"/>
      <c r="DWE153" s="435"/>
      <c r="DWF153" s="434"/>
      <c r="DWG153" s="437"/>
      <c r="DWH153" s="438"/>
      <c r="DWI153" s="439"/>
      <c r="DWJ153" s="460"/>
      <c r="DWK153" s="435"/>
      <c r="DWL153" s="434"/>
      <c r="DWM153" s="437"/>
      <c r="DWN153" s="438"/>
      <c r="DWO153" s="439"/>
      <c r="DWP153" s="460"/>
      <c r="DWQ153" s="435"/>
      <c r="DWR153" s="434"/>
      <c r="DWS153" s="437"/>
      <c r="DWT153" s="438"/>
      <c r="DWU153" s="439"/>
      <c r="DWV153" s="460"/>
      <c r="DWW153" s="435"/>
      <c r="DWX153" s="434"/>
      <c r="DWY153" s="437"/>
      <c r="DWZ153" s="438"/>
      <c r="DXA153" s="439"/>
      <c r="DXB153" s="460"/>
      <c r="DXC153" s="435"/>
      <c r="DXD153" s="434"/>
      <c r="DXE153" s="437"/>
      <c r="DXF153" s="438"/>
      <c r="DXG153" s="439"/>
      <c r="DXH153" s="460"/>
      <c r="DXI153" s="435"/>
      <c r="DXJ153" s="434"/>
      <c r="DXK153" s="437"/>
      <c r="DXL153" s="438"/>
      <c r="DXM153" s="439"/>
      <c r="DXN153" s="460"/>
      <c r="DXO153" s="435"/>
      <c r="DXP153" s="434"/>
      <c r="DXQ153" s="437"/>
      <c r="DXR153" s="438"/>
      <c r="DXS153" s="439"/>
      <c r="DXT153" s="460"/>
      <c r="DXU153" s="435"/>
      <c r="DXV153" s="434"/>
      <c r="DXW153" s="437"/>
      <c r="DXX153" s="438"/>
      <c r="DXY153" s="439"/>
      <c r="DXZ153" s="460"/>
      <c r="DYA153" s="435"/>
      <c r="DYB153" s="434"/>
      <c r="DYC153" s="437"/>
      <c r="DYD153" s="438"/>
      <c r="DYE153" s="439"/>
      <c r="DYF153" s="460"/>
      <c r="DYG153" s="435"/>
      <c r="DYH153" s="434"/>
      <c r="DYI153" s="437"/>
      <c r="DYJ153" s="438"/>
      <c r="DYK153" s="439"/>
      <c r="DYL153" s="460"/>
      <c r="DYM153" s="435"/>
      <c r="DYN153" s="434"/>
      <c r="DYO153" s="437"/>
      <c r="DYP153" s="438"/>
      <c r="DYQ153" s="439"/>
      <c r="DYR153" s="460"/>
      <c r="DYS153" s="435"/>
      <c r="DYT153" s="434"/>
      <c r="DYU153" s="437"/>
      <c r="DYV153" s="438"/>
      <c r="DYW153" s="439"/>
      <c r="DYX153" s="460"/>
      <c r="DYY153" s="435"/>
      <c r="DYZ153" s="434"/>
      <c r="DZA153" s="437"/>
      <c r="DZB153" s="438"/>
      <c r="DZC153" s="439"/>
      <c r="DZD153" s="460"/>
      <c r="DZE153" s="435"/>
      <c r="DZF153" s="434"/>
      <c r="DZG153" s="437"/>
      <c r="DZH153" s="438"/>
      <c r="DZI153" s="439"/>
      <c r="DZJ153" s="460"/>
      <c r="DZK153" s="435"/>
      <c r="DZL153" s="434"/>
      <c r="DZM153" s="437"/>
      <c r="DZN153" s="438"/>
      <c r="DZO153" s="439"/>
      <c r="DZP153" s="460"/>
      <c r="DZQ153" s="435"/>
      <c r="DZR153" s="434"/>
      <c r="DZS153" s="437"/>
      <c r="DZT153" s="438"/>
      <c r="DZU153" s="439"/>
      <c r="DZV153" s="460"/>
      <c r="DZW153" s="435"/>
      <c r="DZX153" s="434"/>
      <c r="DZY153" s="437"/>
      <c r="DZZ153" s="438"/>
      <c r="EAA153" s="439"/>
      <c r="EAB153" s="460"/>
      <c r="EAC153" s="435"/>
      <c r="EAD153" s="434"/>
      <c r="EAE153" s="437"/>
      <c r="EAF153" s="438"/>
      <c r="EAG153" s="439"/>
      <c r="EAH153" s="460"/>
      <c r="EAI153" s="435"/>
      <c r="EAJ153" s="434"/>
      <c r="EAK153" s="437"/>
      <c r="EAL153" s="438"/>
      <c r="EAM153" s="439"/>
      <c r="EAN153" s="460"/>
      <c r="EAO153" s="435"/>
      <c r="EAP153" s="434"/>
      <c r="EAQ153" s="437"/>
      <c r="EAR153" s="438"/>
      <c r="EAS153" s="439"/>
      <c r="EAT153" s="460"/>
      <c r="EAU153" s="435"/>
      <c r="EAV153" s="434"/>
      <c r="EAW153" s="437"/>
      <c r="EAX153" s="438"/>
      <c r="EAY153" s="439"/>
      <c r="EAZ153" s="460"/>
      <c r="EBA153" s="435"/>
      <c r="EBB153" s="434"/>
      <c r="EBC153" s="437"/>
      <c r="EBD153" s="438"/>
      <c r="EBE153" s="439"/>
      <c r="EBF153" s="460"/>
      <c r="EBG153" s="435"/>
      <c r="EBH153" s="434"/>
      <c r="EBI153" s="437"/>
      <c r="EBJ153" s="438"/>
      <c r="EBK153" s="439"/>
      <c r="EBL153" s="460"/>
      <c r="EBM153" s="435"/>
      <c r="EBN153" s="434"/>
      <c r="EBO153" s="437"/>
      <c r="EBP153" s="438"/>
      <c r="EBQ153" s="439"/>
      <c r="EBR153" s="460"/>
      <c r="EBS153" s="435"/>
      <c r="EBT153" s="434"/>
      <c r="EBU153" s="437"/>
      <c r="EBV153" s="438"/>
      <c r="EBW153" s="439"/>
      <c r="EBX153" s="460"/>
      <c r="EBY153" s="435"/>
      <c r="EBZ153" s="434"/>
      <c r="ECA153" s="437"/>
      <c r="ECB153" s="438"/>
      <c r="ECC153" s="439"/>
      <c r="ECD153" s="460"/>
      <c r="ECE153" s="435"/>
      <c r="ECF153" s="434"/>
      <c r="ECG153" s="437"/>
      <c r="ECH153" s="438"/>
      <c r="ECI153" s="439"/>
      <c r="ECJ153" s="460"/>
      <c r="ECK153" s="435"/>
      <c r="ECL153" s="434"/>
      <c r="ECM153" s="437"/>
      <c r="ECN153" s="438"/>
      <c r="ECO153" s="439"/>
      <c r="ECP153" s="460"/>
      <c r="ECQ153" s="435"/>
      <c r="ECR153" s="434"/>
      <c r="ECS153" s="437"/>
      <c r="ECT153" s="438"/>
      <c r="ECU153" s="439"/>
      <c r="ECV153" s="460"/>
      <c r="ECW153" s="435"/>
      <c r="ECX153" s="434"/>
      <c r="ECY153" s="437"/>
      <c r="ECZ153" s="438"/>
      <c r="EDA153" s="439"/>
      <c r="EDB153" s="460"/>
      <c r="EDC153" s="435"/>
      <c r="EDD153" s="434"/>
      <c r="EDE153" s="437"/>
      <c r="EDF153" s="438"/>
      <c r="EDG153" s="439"/>
      <c r="EDH153" s="460"/>
      <c r="EDI153" s="435"/>
      <c r="EDJ153" s="434"/>
      <c r="EDK153" s="437"/>
      <c r="EDL153" s="438"/>
      <c r="EDM153" s="439"/>
      <c r="EDN153" s="460"/>
      <c r="EDO153" s="435"/>
      <c r="EDP153" s="434"/>
      <c r="EDQ153" s="437"/>
      <c r="EDR153" s="438"/>
      <c r="EDS153" s="439"/>
      <c r="EDT153" s="460"/>
      <c r="EDU153" s="435"/>
      <c r="EDV153" s="434"/>
      <c r="EDW153" s="437"/>
      <c r="EDX153" s="438"/>
      <c r="EDY153" s="439"/>
      <c r="EDZ153" s="460"/>
      <c r="EEA153" s="435"/>
      <c r="EEB153" s="434"/>
      <c r="EEC153" s="437"/>
      <c r="EED153" s="438"/>
      <c r="EEE153" s="439"/>
      <c r="EEF153" s="460"/>
      <c r="EEG153" s="435"/>
      <c r="EEH153" s="434"/>
      <c r="EEI153" s="437"/>
      <c r="EEJ153" s="438"/>
      <c r="EEK153" s="439"/>
      <c r="EEL153" s="460"/>
      <c r="EEM153" s="435"/>
      <c r="EEN153" s="434"/>
      <c r="EEO153" s="437"/>
      <c r="EEP153" s="438"/>
      <c r="EEQ153" s="439"/>
      <c r="EER153" s="460"/>
      <c r="EES153" s="435"/>
      <c r="EET153" s="434"/>
      <c r="EEU153" s="437"/>
      <c r="EEV153" s="438"/>
      <c r="EEW153" s="439"/>
      <c r="EEX153" s="460"/>
      <c r="EEY153" s="435"/>
      <c r="EEZ153" s="434"/>
      <c r="EFA153" s="437"/>
      <c r="EFB153" s="438"/>
      <c r="EFC153" s="439"/>
      <c r="EFD153" s="460"/>
      <c r="EFE153" s="435"/>
      <c r="EFF153" s="434"/>
      <c r="EFG153" s="437"/>
      <c r="EFH153" s="438"/>
      <c r="EFI153" s="439"/>
      <c r="EFJ153" s="460"/>
      <c r="EFK153" s="435"/>
      <c r="EFL153" s="434"/>
      <c r="EFM153" s="437"/>
      <c r="EFN153" s="438"/>
      <c r="EFO153" s="439"/>
      <c r="EFP153" s="460"/>
      <c r="EFQ153" s="435"/>
      <c r="EFR153" s="434"/>
      <c r="EFS153" s="437"/>
      <c r="EFT153" s="438"/>
      <c r="EFU153" s="439"/>
      <c r="EFV153" s="460"/>
      <c r="EFW153" s="435"/>
      <c r="EFX153" s="434"/>
      <c r="EFY153" s="437"/>
      <c r="EFZ153" s="438"/>
      <c r="EGA153" s="439"/>
      <c r="EGB153" s="460"/>
      <c r="EGC153" s="435"/>
      <c r="EGD153" s="434"/>
      <c r="EGE153" s="437"/>
      <c r="EGF153" s="438"/>
      <c r="EGG153" s="439"/>
      <c r="EGH153" s="460"/>
      <c r="EGI153" s="435"/>
      <c r="EGJ153" s="434"/>
      <c r="EGK153" s="437"/>
      <c r="EGL153" s="438"/>
      <c r="EGM153" s="439"/>
      <c r="EGN153" s="460"/>
      <c r="EGO153" s="435"/>
      <c r="EGP153" s="434"/>
      <c r="EGQ153" s="437"/>
      <c r="EGR153" s="438"/>
      <c r="EGS153" s="439"/>
      <c r="EGT153" s="460"/>
      <c r="EGU153" s="435"/>
      <c r="EGV153" s="434"/>
      <c r="EGW153" s="437"/>
      <c r="EGX153" s="438"/>
      <c r="EGY153" s="439"/>
      <c r="EGZ153" s="460"/>
      <c r="EHA153" s="435"/>
      <c r="EHB153" s="434"/>
      <c r="EHC153" s="437"/>
      <c r="EHD153" s="438"/>
      <c r="EHE153" s="439"/>
      <c r="EHF153" s="460"/>
      <c r="EHG153" s="435"/>
      <c r="EHH153" s="434"/>
      <c r="EHI153" s="437"/>
      <c r="EHJ153" s="438"/>
      <c r="EHK153" s="439"/>
      <c r="EHL153" s="460"/>
      <c r="EHM153" s="435"/>
      <c r="EHN153" s="434"/>
      <c r="EHO153" s="437"/>
      <c r="EHP153" s="438"/>
      <c r="EHQ153" s="439"/>
      <c r="EHR153" s="460"/>
      <c r="EHS153" s="435"/>
      <c r="EHT153" s="434"/>
      <c r="EHU153" s="437"/>
      <c r="EHV153" s="438"/>
      <c r="EHW153" s="439"/>
      <c r="EHX153" s="460"/>
      <c r="EHY153" s="435"/>
      <c r="EHZ153" s="434"/>
      <c r="EIA153" s="437"/>
      <c r="EIB153" s="438"/>
      <c r="EIC153" s="439"/>
      <c r="EID153" s="460"/>
      <c r="EIE153" s="435"/>
      <c r="EIF153" s="434"/>
      <c r="EIG153" s="437"/>
      <c r="EIH153" s="438"/>
      <c r="EII153" s="439"/>
      <c r="EIJ153" s="460"/>
      <c r="EIK153" s="435"/>
      <c r="EIL153" s="434"/>
      <c r="EIM153" s="437"/>
      <c r="EIN153" s="438"/>
      <c r="EIO153" s="439"/>
      <c r="EIP153" s="460"/>
      <c r="EIQ153" s="435"/>
      <c r="EIR153" s="434"/>
      <c r="EIS153" s="437"/>
      <c r="EIT153" s="438"/>
      <c r="EIU153" s="439"/>
      <c r="EIV153" s="460"/>
      <c r="EIW153" s="435"/>
      <c r="EIX153" s="434"/>
      <c r="EIY153" s="437"/>
      <c r="EIZ153" s="438"/>
      <c r="EJA153" s="439"/>
      <c r="EJB153" s="460"/>
      <c r="EJC153" s="435"/>
      <c r="EJD153" s="434"/>
      <c r="EJE153" s="437"/>
      <c r="EJF153" s="438"/>
      <c r="EJG153" s="439"/>
      <c r="EJH153" s="460"/>
      <c r="EJI153" s="435"/>
      <c r="EJJ153" s="434"/>
      <c r="EJK153" s="437"/>
      <c r="EJL153" s="438"/>
      <c r="EJM153" s="439"/>
      <c r="EJN153" s="460"/>
      <c r="EJO153" s="435"/>
      <c r="EJP153" s="434"/>
      <c r="EJQ153" s="437"/>
      <c r="EJR153" s="438"/>
      <c r="EJS153" s="439"/>
      <c r="EJT153" s="460"/>
      <c r="EJU153" s="435"/>
      <c r="EJV153" s="434"/>
      <c r="EJW153" s="437"/>
      <c r="EJX153" s="438"/>
      <c r="EJY153" s="439"/>
      <c r="EJZ153" s="460"/>
      <c r="EKA153" s="435"/>
      <c r="EKB153" s="434"/>
      <c r="EKC153" s="437"/>
      <c r="EKD153" s="438"/>
      <c r="EKE153" s="439"/>
      <c r="EKF153" s="460"/>
      <c r="EKG153" s="435"/>
      <c r="EKH153" s="434"/>
      <c r="EKI153" s="437"/>
      <c r="EKJ153" s="438"/>
      <c r="EKK153" s="439"/>
      <c r="EKL153" s="460"/>
      <c r="EKM153" s="435"/>
      <c r="EKN153" s="434"/>
      <c r="EKO153" s="437"/>
      <c r="EKP153" s="438"/>
      <c r="EKQ153" s="439"/>
      <c r="EKR153" s="460"/>
      <c r="EKS153" s="435"/>
      <c r="EKT153" s="434"/>
      <c r="EKU153" s="437"/>
      <c r="EKV153" s="438"/>
      <c r="EKW153" s="439"/>
      <c r="EKX153" s="460"/>
      <c r="EKY153" s="435"/>
      <c r="EKZ153" s="434"/>
      <c r="ELA153" s="437"/>
      <c r="ELB153" s="438"/>
      <c r="ELC153" s="439"/>
      <c r="ELD153" s="460"/>
      <c r="ELE153" s="435"/>
      <c r="ELF153" s="434"/>
      <c r="ELG153" s="437"/>
      <c r="ELH153" s="438"/>
      <c r="ELI153" s="439"/>
      <c r="ELJ153" s="460"/>
      <c r="ELK153" s="435"/>
      <c r="ELL153" s="434"/>
      <c r="ELM153" s="437"/>
      <c r="ELN153" s="438"/>
      <c r="ELO153" s="439"/>
      <c r="ELP153" s="460"/>
      <c r="ELQ153" s="435"/>
      <c r="ELR153" s="434"/>
      <c r="ELS153" s="437"/>
      <c r="ELT153" s="438"/>
      <c r="ELU153" s="439"/>
      <c r="ELV153" s="460"/>
      <c r="ELW153" s="435"/>
      <c r="ELX153" s="434"/>
      <c r="ELY153" s="437"/>
      <c r="ELZ153" s="438"/>
      <c r="EMA153" s="439"/>
      <c r="EMB153" s="460"/>
      <c r="EMC153" s="435"/>
      <c r="EMD153" s="434"/>
      <c r="EME153" s="437"/>
      <c r="EMF153" s="438"/>
      <c r="EMG153" s="439"/>
      <c r="EMH153" s="460"/>
      <c r="EMI153" s="435"/>
      <c r="EMJ153" s="434"/>
      <c r="EMK153" s="437"/>
      <c r="EML153" s="438"/>
      <c r="EMM153" s="439"/>
      <c r="EMN153" s="460"/>
      <c r="EMO153" s="435"/>
      <c r="EMP153" s="434"/>
      <c r="EMQ153" s="437"/>
      <c r="EMR153" s="438"/>
      <c r="EMS153" s="439"/>
      <c r="EMT153" s="460"/>
      <c r="EMU153" s="435"/>
      <c r="EMV153" s="434"/>
      <c r="EMW153" s="437"/>
      <c r="EMX153" s="438"/>
      <c r="EMY153" s="439"/>
      <c r="EMZ153" s="460"/>
      <c r="ENA153" s="435"/>
      <c r="ENB153" s="434"/>
      <c r="ENC153" s="437"/>
      <c r="END153" s="438"/>
      <c r="ENE153" s="439"/>
      <c r="ENF153" s="460"/>
      <c r="ENG153" s="435"/>
      <c r="ENH153" s="434"/>
      <c r="ENI153" s="437"/>
      <c r="ENJ153" s="438"/>
      <c r="ENK153" s="439"/>
      <c r="ENL153" s="460"/>
      <c r="ENM153" s="435"/>
      <c r="ENN153" s="434"/>
      <c r="ENO153" s="437"/>
      <c r="ENP153" s="438"/>
      <c r="ENQ153" s="439"/>
      <c r="ENR153" s="460"/>
      <c r="ENS153" s="435"/>
      <c r="ENT153" s="434"/>
      <c r="ENU153" s="437"/>
      <c r="ENV153" s="438"/>
      <c r="ENW153" s="439"/>
      <c r="ENX153" s="460"/>
      <c r="ENY153" s="435"/>
      <c r="ENZ153" s="434"/>
      <c r="EOA153" s="437"/>
      <c r="EOB153" s="438"/>
      <c r="EOC153" s="439"/>
      <c r="EOD153" s="460"/>
      <c r="EOE153" s="435"/>
      <c r="EOF153" s="434"/>
      <c r="EOG153" s="437"/>
      <c r="EOH153" s="438"/>
      <c r="EOI153" s="439"/>
      <c r="EOJ153" s="460"/>
      <c r="EOK153" s="435"/>
      <c r="EOL153" s="434"/>
      <c r="EOM153" s="437"/>
      <c r="EON153" s="438"/>
      <c r="EOO153" s="439"/>
      <c r="EOP153" s="460"/>
      <c r="EOQ153" s="435"/>
      <c r="EOR153" s="434"/>
      <c r="EOS153" s="437"/>
      <c r="EOT153" s="438"/>
      <c r="EOU153" s="439"/>
      <c r="EOV153" s="460"/>
      <c r="EOW153" s="435"/>
      <c r="EOX153" s="434"/>
      <c r="EOY153" s="437"/>
      <c r="EOZ153" s="438"/>
      <c r="EPA153" s="439"/>
      <c r="EPB153" s="460"/>
      <c r="EPC153" s="435"/>
      <c r="EPD153" s="434"/>
      <c r="EPE153" s="437"/>
      <c r="EPF153" s="438"/>
      <c r="EPG153" s="439"/>
      <c r="EPH153" s="460"/>
      <c r="EPI153" s="435"/>
      <c r="EPJ153" s="434"/>
      <c r="EPK153" s="437"/>
      <c r="EPL153" s="438"/>
      <c r="EPM153" s="439"/>
      <c r="EPN153" s="460"/>
      <c r="EPO153" s="435"/>
      <c r="EPP153" s="434"/>
      <c r="EPQ153" s="437"/>
      <c r="EPR153" s="438"/>
      <c r="EPS153" s="439"/>
      <c r="EPT153" s="460"/>
      <c r="EPU153" s="435"/>
      <c r="EPV153" s="434"/>
      <c r="EPW153" s="437"/>
      <c r="EPX153" s="438"/>
      <c r="EPY153" s="439"/>
      <c r="EPZ153" s="460"/>
      <c r="EQA153" s="435"/>
      <c r="EQB153" s="434"/>
      <c r="EQC153" s="437"/>
      <c r="EQD153" s="438"/>
      <c r="EQE153" s="439"/>
      <c r="EQF153" s="460"/>
      <c r="EQG153" s="435"/>
      <c r="EQH153" s="434"/>
      <c r="EQI153" s="437"/>
      <c r="EQJ153" s="438"/>
      <c r="EQK153" s="439"/>
      <c r="EQL153" s="460"/>
      <c r="EQM153" s="435"/>
      <c r="EQN153" s="434"/>
      <c r="EQO153" s="437"/>
      <c r="EQP153" s="438"/>
      <c r="EQQ153" s="439"/>
      <c r="EQR153" s="460"/>
      <c r="EQS153" s="435"/>
      <c r="EQT153" s="434"/>
      <c r="EQU153" s="437"/>
      <c r="EQV153" s="438"/>
      <c r="EQW153" s="439"/>
      <c r="EQX153" s="460"/>
      <c r="EQY153" s="435"/>
      <c r="EQZ153" s="434"/>
      <c r="ERA153" s="437"/>
      <c r="ERB153" s="438"/>
      <c r="ERC153" s="439"/>
      <c r="ERD153" s="460"/>
      <c r="ERE153" s="435"/>
      <c r="ERF153" s="434"/>
      <c r="ERG153" s="437"/>
      <c r="ERH153" s="438"/>
      <c r="ERI153" s="439"/>
      <c r="ERJ153" s="460"/>
      <c r="ERK153" s="435"/>
      <c r="ERL153" s="434"/>
      <c r="ERM153" s="437"/>
      <c r="ERN153" s="438"/>
      <c r="ERO153" s="439"/>
      <c r="ERP153" s="460"/>
      <c r="ERQ153" s="435"/>
      <c r="ERR153" s="434"/>
      <c r="ERS153" s="437"/>
      <c r="ERT153" s="438"/>
      <c r="ERU153" s="439"/>
      <c r="ERV153" s="460"/>
      <c r="ERW153" s="435"/>
      <c r="ERX153" s="434"/>
      <c r="ERY153" s="437"/>
      <c r="ERZ153" s="438"/>
      <c r="ESA153" s="439"/>
      <c r="ESB153" s="460"/>
      <c r="ESC153" s="435"/>
      <c r="ESD153" s="434"/>
      <c r="ESE153" s="437"/>
      <c r="ESF153" s="438"/>
      <c r="ESG153" s="439"/>
      <c r="ESH153" s="460"/>
      <c r="ESI153" s="435"/>
      <c r="ESJ153" s="434"/>
      <c r="ESK153" s="437"/>
      <c r="ESL153" s="438"/>
      <c r="ESM153" s="439"/>
      <c r="ESN153" s="460"/>
      <c r="ESO153" s="435"/>
      <c r="ESP153" s="434"/>
      <c r="ESQ153" s="437"/>
      <c r="ESR153" s="438"/>
      <c r="ESS153" s="439"/>
      <c r="EST153" s="460"/>
      <c r="ESU153" s="435"/>
      <c r="ESV153" s="434"/>
      <c r="ESW153" s="437"/>
      <c r="ESX153" s="438"/>
      <c r="ESY153" s="439"/>
      <c r="ESZ153" s="460"/>
      <c r="ETA153" s="435"/>
      <c r="ETB153" s="434"/>
      <c r="ETC153" s="437"/>
      <c r="ETD153" s="438"/>
      <c r="ETE153" s="439"/>
      <c r="ETF153" s="460"/>
      <c r="ETG153" s="435"/>
      <c r="ETH153" s="434"/>
      <c r="ETI153" s="437"/>
      <c r="ETJ153" s="438"/>
      <c r="ETK153" s="439"/>
      <c r="ETL153" s="460"/>
      <c r="ETM153" s="435"/>
      <c r="ETN153" s="434"/>
      <c r="ETO153" s="437"/>
      <c r="ETP153" s="438"/>
      <c r="ETQ153" s="439"/>
      <c r="ETR153" s="460"/>
      <c r="ETS153" s="435"/>
      <c r="ETT153" s="434"/>
      <c r="ETU153" s="437"/>
      <c r="ETV153" s="438"/>
      <c r="ETW153" s="439"/>
      <c r="ETX153" s="460"/>
      <c r="ETY153" s="435"/>
      <c r="ETZ153" s="434"/>
      <c r="EUA153" s="437"/>
      <c r="EUB153" s="438"/>
      <c r="EUC153" s="439"/>
      <c r="EUD153" s="460"/>
      <c r="EUE153" s="435"/>
      <c r="EUF153" s="434"/>
      <c r="EUG153" s="437"/>
      <c r="EUH153" s="438"/>
      <c r="EUI153" s="439"/>
      <c r="EUJ153" s="460"/>
      <c r="EUK153" s="435"/>
      <c r="EUL153" s="434"/>
      <c r="EUM153" s="437"/>
      <c r="EUN153" s="438"/>
      <c r="EUO153" s="439"/>
      <c r="EUP153" s="460"/>
      <c r="EUQ153" s="435"/>
      <c r="EUR153" s="434"/>
      <c r="EUS153" s="437"/>
      <c r="EUT153" s="438"/>
      <c r="EUU153" s="439"/>
      <c r="EUV153" s="460"/>
      <c r="EUW153" s="435"/>
      <c r="EUX153" s="434"/>
      <c r="EUY153" s="437"/>
      <c r="EUZ153" s="438"/>
      <c r="EVA153" s="439"/>
      <c r="EVB153" s="460"/>
      <c r="EVC153" s="435"/>
      <c r="EVD153" s="434"/>
      <c r="EVE153" s="437"/>
      <c r="EVF153" s="438"/>
      <c r="EVG153" s="439"/>
      <c r="EVH153" s="460"/>
      <c r="EVI153" s="435"/>
      <c r="EVJ153" s="434"/>
      <c r="EVK153" s="437"/>
      <c r="EVL153" s="438"/>
      <c r="EVM153" s="439"/>
      <c r="EVN153" s="460"/>
      <c r="EVO153" s="435"/>
      <c r="EVP153" s="434"/>
      <c r="EVQ153" s="437"/>
      <c r="EVR153" s="438"/>
      <c r="EVS153" s="439"/>
      <c r="EVT153" s="460"/>
      <c r="EVU153" s="435"/>
      <c r="EVV153" s="434"/>
      <c r="EVW153" s="437"/>
      <c r="EVX153" s="438"/>
      <c r="EVY153" s="439"/>
      <c r="EVZ153" s="460"/>
      <c r="EWA153" s="435"/>
      <c r="EWB153" s="434"/>
      <c r="EWC153" s="437"/>
      <c r="EWD153" s="438"/>
      <c r="EWE153" s="439"/>
      <c r="EWF153" s="460"/>
      <c r="EWG153" s="435"/>
      <c r="EWH153" s="434"/>
      <c r="EWI153" s="437"/>
      <c r="EWJ153" s="438"/>
      <c r="EWK153" s="439"/>
      <c r="EWL153" s="460"/>
      <c r="EWM153" s="435"/>
      <c r="EWN153" s="434"/>
      <c r="EWO153" s="437"/>
      <c r="EWP153" s="438"/>
      <c r="EWQ153" s="439"/>
      <c r="EWR153" s="460"/>
      <c r="EWS153" s="435"/>
      <c r="EWT153" s="434"/>
      <c r="EWU153" s="437"/>
      <c r="EWV153" s="438"/>
      <c r="EWW153" s="439"/>
      <c r="EWX153" s="460"/>
      <c r="EWY153" s="435"/>
      <c r="EWZ153" s="434"/>
      <c r="EXA153" s="437"/>
      <c r="EXB153" s="438"/>
      <c r="EXC153" s="439"/>
      <c r="EXD153" s="460"/>
      <c r="EXE153" s="435"/>
      <c r="EXF153" s="434"/>
      <c r="EXG153" s="437"/>
      <c r="EXH153" s="438"/>
      <c r="EXI153" s="439"/>
      <c r="EXJ153" s="460"/>
      <c r="EXK153" s="435"/>
      <c r="EXL153" s="434"/>
      <c r="EXM153" s="437"/>
      <c r="EXN153" s="438"/>
      <c r="EXO153" s="439"/>
      <c r="EXP153" s="460"/>
      <c r="EXQ153" s="435"/>
      <c r="EXR153" s="434"/>
      <c r="EXS153" s="437"/>
      <c r="EXT153" s="438"/>
      <c r="EXU153" s="439"/>
      <c r="EXV153" s="460"/>
      <c r="EXW153" s="435"/>
      <c r="EXX153" s="434"/>
      <c r="EXY153" s="437"/>
      <c r="EXZ153" s="438"/>
      <c r="EYA153" s="439"/>
      <c r="EYB153" s="460"/>
      <c r="EYC153" s="435"/>
      <c r="EYD153" s="434"/>
      <c r="EYE153" s="437"/>
      <c r="EYF153" s="438"/>
      <c r="EYG153" s="439"/>
      <c r="EYH153" s="460"/>
      <c r="EYI153" s="435"/>
      <c r="EYJ153" s="434"/>
      <c r="EYK153" s="437"/>
      <c r="EYL153" s="438"/>
      <c r="EYM153" s="439"/>
      <c r="EYN153" s="460"/>
      <c r="EYO153" s="435"/>
      <c r="EYP153" s="434"/>
      <c r="EYQ153" s="437"/>
      <c r="EYR153" s="438"/>
      <c r="EYS153" s="439"/>
      <c r="EYT153" s="460"/>
      <c r="EYU153" s="435"/>
      <c r="EYV153" s="434"/>
      <c r="EYW153" s="437"/>
      <c r="EYX153" s="438"/>
      <c r="EYY153" s="439"/>
      <c r="EYZ153" s="460"/>
      <c r="EZA153" s="435"/>
      <c r="EZB153" s="434"/>
      <c r="EZC153" s="437"/>
      <c r="EZD153" s="438"/>
      <c r="EZE153" s="439"/>
      <c r="EZF153" s="460"/>
      <c r="EZG153" s="435"/>
      <c r="EZH153" s="434"/>
      <c r="EZI153" s="437"/>
      <c r="EZJ153" s="438"/>
      <c r="EZK153" s="439"/>
      <c r="EZL153" s="460"/>
      <c r="EZM153" s="435"/>
      <c r="EZN153" s="434"/>
      <c r="EZO153" s="437"/>
      <c r="EZP153" s="438"/>
      <c r="EZQ153" s="439"/>
      <c r="EZR153" s="460"/>
      <c r="EZS153" s="435"/>
      <c r="EZT153" s="434"/>
      <c r="EZU153" s="437"/>
      <c r="EZV153" s="438"/>
      <c r="EZW153" s="439"/>
      <c r="EZX153" s="460"/>
      <c r="EZY153" s="435"/>
      <c r="EZZ153" s="434"/>
      <c r="FAA153" s="437"/>
      <c r="FAB153" s="438"/>
      <c r="FAC153" s="439"/>
      <c r="FAD153" s="460"/>
      <c r="FAE153" s="435"/>
      <c r="FAF153" s="434"/>
      <c r="FAG153" s="437"/>
      <c r="FAH153" s="438"/>
      <c r="FAI153" s="439"/>
      <c r="FAJ153" s="460"/>
      <c r="FAK153" s="435"/>
      <c r="FAL153" s="434"/>
      <c r="FAM153" s="437"/>
      <c r="FAN153" s="438"/>
      <c r="FAO153" s="439"/>
      <c r="FAP153" s="460"/>
      <c r="FAQ153" s="435"/>
      <c r="FAR153" s="434"/>
      <c r="FAS153" s="437"/>
      <c r="FAT153" s="438"/>
      <c r="FAU153" s="439"/>
      <c r="FAV153" s="460"/>
      <c r="FAW153" s="435"/>
      <c r="FAX153" s="434"/>
      <c r="FAY153" s="437"/>
      <c r="FAZ153" s="438"/>
      <c r="FBA153" s="439"/>
      <c r="FBB153" s="460"/>
      <c r="FBC153" s="435"/>
      <c r="FBD153" s="434"/>
      <c r="FBE153" s="437"/>
      <c r="FBF153" s="438"/>
      <c r="FBG153" s="439"/>
      <c r="FBH153" s="460"/>
      <c r="FBI153" s="435"/>
      <c r="FBJ153" s="434"/>
      <c r="FBK153" s="437"/>
      <c r="FBL153" s="438"/>
      <c r="FBM153" s="439"/>
      <c r="FBN153" s="460"/>
      <c r="FBO153" s="435"/>
      <c r="FBP153" s="434"/>
      <c r="FBQ153" s="437"/>
      <c r="FBR153" s="438"/>
      <c r="FBS153" s="439"/>
      <c r="FBT153" s="460"/>
      <c r="FBU153" s="435"/>
      <c r="FBV153" s="434"/>
      <c r="FBW153" s="437"/>
      <c r="FBX153" s="438"/>
      <c r="FBY153" s="439"/>
      <c r="FBZ153" s="460"/>
      <c r="FCA153" s="435"/>
      <c r="FCB153" s="434"/>
      <c r="FCC153" s="437"/>
      <c r="FCD153" s="438"/>
      <c r="FCE153" s="439"/>
      <c r="FCF153" s="460"/>
      <c r="FCG153" s="435"/>
      <c r="FCH153" s="434"/>
      <c r="FCI153" s="437"/>
      <c r="FCJ153" s="438"/>
      <c r="FCK153" s="439"/>
      <c r="FCL153" s="460"/>
      <c r="FCM153" s="435"/>
      <c r="FCN153" s="434"/>
      <c r="FCO153" s="437"/>
      <c r="FCP153" s="438"/>
      <c r="FCQ153" s="439"/>
      <c r="FCR153" s="460"/>
      <c r="FCS153" s="435"/>
      <c r="FCT153" s="434"/>
      <c r="FCU153" s="437"/>
      <c r="FCV153" s="438"/>
      <c r="FCW153" s="439"/>
      <c r="FCX153" s="460"/>
      <c r="FCY153" s="435"/>
      <c r="FCZ153" s="434"/>
      <c r="FDA153" s="437"/>
      <c r="FDB153" s="438"/>
      <c r="FDC153" s="439"/>
      <c r="FDD153" s="460"/>
      <c r="FDE153" s="435"/>
      <c r="FDF153" s="434"/>
      <c r="FDG153" s="437"/>
      <c r="FDH153" s="438"/>
      <c r="FDI153" s="439"/>
      <c r="FDJ153" s="460"/>
      <c r="FDK153" s="435"/>
      <c r="FDL153" s="434"/>
      <c r="FDM153" s="437"/>
      <c r="FDN153" s="438"/>
      <c r="FDO153" s="439"/>
      <c r="FDP153" s="460"/>
      <c r="FDQ153" s="435"/>
      <c r="FDR153" s="434"/>
      <c r="FDS153" s="437"/>
      <c r="FDT153" s="438"/>
      <c r="FDU153" s="439"/>
      <c r="FDV153" s="460"/>
      <c r="FDW153" s="435"/>
      <c r="FDX153" s="434"/>
      <c r="FDY153" s="437"/>
      <c r="FDZ153" s="438"/>
      <c r="FEA153" s="439"/>
      <c r="FEB153" s="460"/>
      <c r="FEC153" s="435"/>
      <c r="FED153" s="434"/>
      <c r="FEE153" s="437"/>
      <c r="FEF153" s="438"/>
      <c r="FEG153" s="439"/>
      <c r="FEH153" s="460"/>
      <c r="FEI153" s="435"/>
      <c r="FEJ153" s="434"/>
      <c r="FEK153" s="437"/>
      <c r="FEL153" s="438"/>
      <c r="FEM153" s="439"/>
      <c r="FEN153" s="460"/>
      <c r="FEO153" s="435"/>
      <c r="FEP153" s="434"/>
      <c r="FEQ153" s="437"/>
      <c r="FER153" s="438"/>
      <c r="FES153" s="439"/>
      <c r="FET153" s="460"/>
      <c r="FEU153" s="435"/>
      <c r="FEV153" s="434"/>
      <c r="FEW153" s="437"/>
      <c r="FEX153" s="438"/>
      <c r="FEY153" s="439"/>
      <c r="FEZ153" s="460"/>
      <c r="FFA153" s="435"/>
      <c r="FFB153" s="434"/>
      <c r="FFC153" s="437"/>
      <c r="FFD153" s="438"/>
      <c r="FFE153" s="439"/>
      <c r="FFF153" s="460"/>
      <c r="FFG153" s="435"/>
      <c r="FFH153" s="434"/>
      <c r="FFI153" s="437"/>
      <c r="FFJ153" s="438"/>
      <c r="FFK153" s="439"/>
      <c r="FFL153" s="460"/>
      <c r="FFM153" s="435"/>
      <c r="FFN153" s="434"/>
      <c r="FFO153" s="437"/>
      <c r="FFP153" s="438"/>
      <c r="FFQ153" s="439"/>
      <c r="FFR153" s="460"/>
      <c r="FFS153" s="435"/>
      <c r="FFT153" s="434"/>
      <c r="FFU153" s="437"/>
      <c r="FFV153" s="438"/>
      <c r="FFW153" s="439"/>
      <c r="FFX153" s="460"/>
      <c r="FFY153" s="435"/>
      <c r="FFZ153" s="434"/>
      <c r="FGA153" s="437"/>
      <c r="FGB153" s="438"/>
      <c r="FGC153" s="439"/>
      <c r="FGD153" s="460"/>
      <c r="FGE153" s="435"/>
      <c r="FGF153" s="434"/>
      <c r="FGG153" s="437"/>
      <c r="FGH153" s="438"/>
      <c r="FGI153" s="439"/>
      <c r="FGJ153" s="460"/>
      <c r="FGK153" s="435"/>
      <c r="FGL153" s="434"/>
      <c r="FGM153" s="437"/>
      <c r="FGN153" s="438"/>
      <c r="FGO153" s="439"/>
      <c r="FGP153" s="460"/>
      <c r="FGQ153" s="435"/>
      <c r="FGR153" s="434"/>
      <c r="FGS153" s="437"/>
      <c r="FGT153" s="438"/>
      <c r="FGU153" s="439"/>
      <c r="FGV153" s="460"/>
      <c r="FGW153" s="435"/>
      <c r="FGX153" s="434"/>
      <c r="FGY153" s="437"/>
      <c r="FGZ153" s="438"/>
      <c r="FHA153" s="439"/>
      <c r="FHB153" s="460"/>
      <c r="FHC153" s="435"/>
      <c r="FHD153" s="434"/>
      <c r="FHE153" s="437"/>
      <c r="FHF153" s="438"/>
      <c r="FHG153" s="439"/>
      <c r="FHH153" s="460"/>
      <c r="FHI153" s="435"/>
      <c r="FHJ153" s="434"/>
      <c r="FHK153" s="437"/>
      <c r="FHL153" s="438"/>
      <c r="FHM153" s="439"/>
      <c r="FHN153" s="460"/>
      <c r="FHO153" s="435"/>
      <c r="FHP153" s="434"/>
      <c r="FHQ153" s="437"/>
      <c r="FHR153" s="438"/>
      <c r="FHS153" s="439"/>
      <c r="FHT153" s="460"/>
      <c r="FHU153" s="435"/>
      <c r="FHV153" s="434"/>
      <c r="FHW153" s="437"/>
      <c r="FHX153" s="438"/>
      <c r="FHY153" s="439"/>
      <c r="FHZ153" s="460"/>
      <c r="FIA153" s="435"/>
      <c r="FIB153" s="434"/>
      <c r="FIC153" s="437"/>
      <c r="FID153" s="438"/>
      <c r="FIE153" s="439"/>
      <c r="FIF153" s="460"/>
      <c r="FIG153" s="435"/>
      <c r="FIH153" s="434"/>
      <c r="FII153" s="437"/>
      <c r="FIJ153" s="438"/>
      <c r="FIK153" s="439"/>
      <c r="FIL153" s="460"/>
      <c r="FIM153" s="435"/>
      <c r="FIN153" s="434"/>
      <c r="FIO153" s="437"/>
      <c r="FIP153" s="438"/>
      <c r="FIQ153" s="439"/>
      <c r="FIR153" s="460"/>
      <c r="FIS153" s="435"/>
      <c r="FIT153" s="434"/>
      <c r="FIU153" s="437"/>
      <c r="FIV153" s="438"/>
      <c r="FIW153" s="439"/>
      <c r="FIX153" s="460"/>
      <c r="FIY153" s="435"/>
      <c r="FIZ153" s="434"/>
      <c r="FJA153" s="437"/>
      <c r="FJB153" s="438"/>
      <c r="FJC153" s="439"/>
      <c r="FJD153" s="460"/>
      <c r="FJE153" s="435"/>
      <c r="FJF153" s="434"/>
      <c r="FJG153" s="437"/>
      <c r="FJH153" s="438"/>
      <c r="FJI153" s="439"/>
      <c r="FJJ153" s="460"/>
      <c r="FJK153" s="435"/>
      <c r="FJL153" s="434"/>
      <c r="FJM153" s="437"/>
      <c r="FJN153" s="438"/>
      <c r="FJO153" s="439"/>
      <c r="FJP153" s="460"/>
      <c r="FJQ153" s="435"/>
      <c r="FJR153" s="434"/>
      <c r="FJS153" s="437"/>
      <c r="FJT153" s="438"/>
      <c r="FJU153" s="439"/>
      <c r="FJV153" s="460"/>
      <c r="FJW153" s="435"/>
      <c r="FJX153" s="434"/>
      <c r="FJY153" s="437"/>
      <c r="FJZ153" s="438"/>
      <c r="FKA153" s="439"/>
      <c r="FKB153" s="460"/>
      <c r="FKC153" s="435"/>
      <c r="FKD153" s="434"/>
      <c r="FKE153" s="437"/>
      <c r="FKF153" s="438"/>
      <c r="FKG153" s="439"/>
      <c r="FKH153" s="460"/>
      <c r="FKI153" s="435"/>
      <c r="FKJ153" s="434"/>
      <c r="FKK153" s="437"/>
      <c r="FKL153" s="438"/>
      <c r="FKM153" s="439"/>
      <c r="FKN153" s="460"/>
      <c r="FKO153" s="435"/>
      <c r="FKP153" s="434"/>
      <c r="FKQ153" s="437"/>
      <c r="FKR153" s="438"/>
      <c r="FKS153" s="439"/>
      <c r="FKT153" s="460"/>
      <c r="FKU153" s="435"/>
      <c r="FKV153" s="434"/>
      <c r="FKW153" s="437"/>
      <c r="FKX153" s="438"/>
      <c r="FKY153" s="439"/>
      <c r="FKZ153" s="460"/>
      <c r="FLA153" s="435"/>
      <c r="FLB153" s="434"/>
      <c r="FLC153" s="437"/>
      <c r="FLD153" s="438"/>
      <c r="FLE153" s="439"/>
      <c r="FLF153" s="460"/>
      <c r="FLG153" s="435"/>
      <c r="FLH153" s="434"/>
      <c r="FLI153" s="437"/>
      <c r="FLJ153" s="438"/>
      <c r="FLK153" s="439"/>
      <c r="FLL153" s="460"/>
      <c r="FLM153" s="435"/>
      <c r="FLN153" s="434"/>
      <c r="FLO153" s="437"/>
      <c r="FLP153" s="438"/>
      <c r="FLQ153" s="439"/>
      <c r="FLR153" s="460"/>
      <c r="FLS153" s="435"/>
      <c r="FLT153" s="434"/>
      <c r="FLU153" s="437"/>
      <c r="FLV153" s="438"/>
      <c r="FLW153" s="439"/>
      <c r="FLX153" s="460"/>
      <c r="FLY153" s="435"/>
      <c r="FLZ153" s="434"/>
      <c r="FMA153" s="437"/>
      <c r="FMB153" s="438"/>
      <c r="FMC153" s="439"/>
      <c r="FMD153" s="460"/>
      <c r="FME153" s="435"/>
      <c r="FMF153" s="434"/>
      <c r="FMG153" s="437"/>
      <c r="FMH153" s="438"/>
      <c r="FMI153" s="439"/>
      <c r="FMJ153" s="460"/>
      <c r="FMK153" s="435"/>
      <c r="FML153" s="434"/>
      <c r="FMM153" s="437"/>
      <c r="FMN153" s="438"/>
      <c r="FMO153" s="439"/>
      <c r="FMP153" s="460"/>
      <c r="FMQ153" s="435"/>
      <c r="FMR153" s="434"/>
      <c r="FMS153" s="437"/>
      <c r="FMT153" s="438"/>
      <c r="FMU153" s="439"/>
      <c r="FMV153" s="460"/>
      <c r="FMW153" s="435"/>
      <c r="FMX153" s="434"/>
      <c r="FMY153" s="437"/>
      <c r="FMZ153" s="438"/>
      <c r="FNA153" s="439"/>
      <c r="FNB153" s="460"/>
      <c r="FNC153" s="435"/>
      <c r="FND153" s="434"/>
      <c r="FNE153" s="437"/>
      <c r="FNF153" s="438"/>
      <c r="FNG153" s="439"/>
      <c r="FNH153" s="460"/>
      <c r="FNI153" s="435"/>
      <c r="FNJ153" s="434"/>
      <c r="FNK153" s="437"/>
      <c r="FNL153" s="438"/>
      <c r="FNM153" s="439"/>
      <c r="FNN153" s="460"/>
      <c r="FNO153" s="435"/>
      <c r="FNP153" s="434"/>
      <c r="FNQ153" s="437"/>
      <c r="FNR153" s="438"/>
      <c r="FNS153" s="439"/>
      <c r="FNT153" s="460"/>
      <c r="FNU153" s="435"/>
      <c r="FNV153" s="434"/>
      <c r="FNW153" s="437"/>
      <c r="FNX153" s="438"/>
      <c r="FNY153" s="439"/>
      <c r="FNZ153" s="460"/>
      <c r="FOA153" s="435"/>
      <c r="FOB153" s="434"/>
      <c r="FOC153" s="437"/>
      <c r="FOD153" s="438"/>
      <c r="FOE153" s="439"/>
      <c r="FOF153" s="460"/>
      <c r="FOG153" s="435"/>
      <c r="FOH153" s="434"/>
      <c r="FOI153" s="437"/>
      <c r="FOJ153" s="438"/>
      <c r="FOK153" s="439"/>
      <c r="FOL153" s="460"/>
      <c r="FOM153" s="435"/>
      <c r="FON153" s="434"/>
      <c r="FOO153" s="437"/>
      <c r="FOP153" s="438"/>
      <c r="FOQ153" s="439"/>
      <c r="FOR153" s="460"/>
      <c r="FOS153" s="435"/>
      <c r="FOT153" s="434"/>
      <c r="FOU153" s="437"/>
      <c r="FOV153" s="438"/>
      <c r="FOW153" s="439"/>
      <c r="FOX153" s="460"/>
      <c r="FOY153" s="435"/>
      <c r="FOZ153" s="434"/>
      <c r="FPA153" s="437"/>
      <c r="FPB153" s="438"/>
      <c r="FPC153" s="439"/>
      <c r="FPD153" s="460"/>
      <c r="FPE153" s="435"/>
      <c r="FPF153" s="434"/>
      <c r="FPG153" s="437"/>
      <c r="FPH153" s="438"/>
      <c r="FPI153" s="439"/>
      <c r="FPJ153" s="460"/>
      <c r="FPK153" s="435"/>
      <c r="FPL153" s="434"/>
      <c r="FPM153" s="437"/>
      <c r="FPN153" s="438"/>
      <c r="FPO153" s="439"/>
      <c r="FPP153" s="460"/>
      <c r="FPQ153" s="435"/>
      <c r="FPR153" s="434"/>
      <c r="FPS153" s="437"/>
      <c r="FPT153" s="438"/>
      <c r="FPU153" s="439"/>
      <c r="FPV153" s="460"/>
      <c r="FPW153" s="435"/>
      <c r="FPX153" s="434"/>
      <c r="FPY153" s="437"/>
      <c r="FPZ153" s="438"/>
      <c r="FQA153" s="439"/>
      <c r="FQB153" s="460"/>
      <c r="FQC153" s="435"/>
      <c r="FQD153" s="434"/>
      <c r="FQE153" s="437"/>
      <c r="FQF153" s="438"/>
      <c r="FQG153" s="439"/>
      <c r="FQH153" s="460"/>
      <c r="FQI153" s="435"/>
      <c r="FQJ153" s="434"/>
      <c r="FQK153" s="437"/>
      <c r="FQL153" s="438"/>
      <c r="FQM153" s="439"/>
      <c r="FQN153" s="460"/>
      <c r="FQO153" s="435"/>
      <c r="FQP153" s="434"/>
      <c r="FQQ153" s="437"/>
      <c r="FQR153" s="438"/>
      <c r="FQS153" s="439"/>
      <c r="FQT153" s="460"/>
      <c r="FQU153" s="435"/>
      <c r="FQV153" s="434"/>
      <c r="FQW153" s="437"/>
      <c r="FQX153" s="438"/>
      <c r="FQY153" s="439"/>
      <c r="FQZ153" s="460"/>
      <c r="FRA153" s="435"/>
      <c r="FRB153" s="434"/>
      <c r="FRC153" s="437"/>
      <c r="FRD153" s="438"/>
      <c r="FRE153" s="439"/>
      <c r="FRF153" s="460"/>
      <c r="FRG153" s="435"/>
      <c r="FRH153" s="434"/>
      <c r="FRI153" s="437"/>
      <c r="FRJ153" s="438"/>
      <c r="FRK153" s="439"/>
      <c r="FRL153" s="460"/>
      <c r="FRM153" s="435"/>
      <c r="FRN153" s="434"/>
      <c r="FRO153" s="437"/>
      <c r="FRP153" s="438"/>
      <c r="FRQ153" s="439"/>
      <c r="FRR153" s="460"/>
      <c r="FRS153" s="435"/>
      <c r="FRT153" s="434"/>
      <c r="FRU153" s="437"/>
      <c r="FRV153" s="438"/>
      <c r="FRW153" s="439"/>
      <c r="FRX153" s="460"/>
      <c r="FRY153" s="435"/>
      <c r="FRZ153" s="434"/>
      <c r="FSA153" s="437"/>
      <c r="FSB153" s="438"/>
      <c r="FSC153" s="439"/>
      <c r="FSD153" s="460"/>
      <c r="FSE153" s="435"/>
      <c r="FSF153" s="434"/>
      <c r="FSG153" s="437"/>
      <c r="FSH153" s="438"/>
      <c r="FSI153" s="439"/>
      <c r="FSJ153" s="460"/>
      <c r="FSK153" s="435"/>
      <c r="FSL153" s="434"/>
      <c r="FSM153" s="437"/>
      <c r="FSN153" s="438"/>
      <c r="FSO153" s="439"/>
      <c r="FSP153" s="460"/>
      <c r="FSQ153" s="435"/>
      <c r="FSR153" s="434"/>
      <c r="FSS153" s="437"/>
      <c r="FST153" s="438"/>
      <c r="FSU153" s="439"/>
      <c r="FSV153" s="460"/>
      <c r="FSW153" s="435"/>
      <c r="FSX153" s="434"/>
      <c r="FSY153" s="437"/>
      <c r="FSZ153" s="438"/>
      <c r="FTA153" s="439"/>
      <c r="FTB153" s="460"/>
      <c r="FTC153" s="435"/>
      <c r="FTD153" s="434"/>
      <c r="FTE153" s="437"/>
      <c r="FTF153" s="438"/>
      <c r="FTG153" s="439"/>
      <c r="FTH153" s="460"/>
      <c r="FTI153" s="435"/>
      <c r="FTJ153" s="434"/>
      <c r="FTK153" s="437"/>
      <c r="FTL153" s="438"/>
      <c r="FTM153" s="439"/>
      <c r="FTN153" s="460"/>
      <c r="FTO153" s="435"/>
      <c r="FTP153" s="434"/>
      <c r="FTQ153" s="437"/>
      <c r="FTR153" s="438"/>
      <c r="FTS153" s="439"/>
      <c r="FTT153" s="460"/>
      <c r="FTU153" s="435"/>
      <c r="FTV153" s="434"/>
      <c r="FTW153" s="437"/>
      <c r="FTX153" s="438"/>
      <c r="FTY153" s="439"/>
      <c r="FTZ153" s="460"/>
      <c r="FUA153" s="435"/>
      <c r="FUB153" s="434"/>
      <c r="FUC153" s="437"/>
      <c r="FUD153" s="438"/>
      <c r="FUE153" s="439"/>
      <c r="FUF153" s="460"/>
      <c r="FUG153" s="435"/>
      <c r="FUH153" s="434"/>
      <c r="FUI153" s="437"/>
      <c r="FUJ153" s="438"/>
      <c r="FUK153" s="439"/>
      <c r="FUL153" s="460"/>
      <c r="FUM153" s="435"/>
      <c r="FUN153" s="434"/>
      <c r="FUO153" s="437"/>
      <c r="FUP153" s="438"/>
      <c r="FUQ153" s="439"/>
      <c r="FUR153" s="460"/>
      <c r="FUS153" s="435"/>
      <c r="FUT153" s="434"/>
      <c r="FUU153" s="437"/>
      <c r="FUV153" s="438"/>
      <c r="FUW153" s="439"/>
      <c r="FUX153" s="460"/>
      <c r="FUY153" s="435"/>
      <c r="FUZ153" s="434"/>
      <c r="FVA153" s="437"/>
      <c r="FVB153" s="438"/>
      <c r="FVC153" s="439"/>
      <c r="FVD153" s="460"/>
      <c r="FVE153" s="435"/>
      <c r="FVF153" s="434"/>
      <c r="FVG153" s="437"/>
      <c r="FVH153" s="438"/>
      <c r="FVI153" s="439"/>
      <c r="FVJ153" s="460"/>
      <c r="FVK153" s="435"/>
      <c r="FVL153" s="434"/>
      <c r="FVM153" s="437"/>
      <c r="FVN153" s="438"/>
      <c r="FVO153" s="439"/>
      <c r="FVP153" s="460"/>
      <c r="FVQ153" s="435"/>
      <c r="FVR153" s="434"/>
      <c r="FVS153" s="437"/>
      <c r="FVT153" s="438"/>
      <c r="FVU153" s="439"/>
      <c r="FVV153" s="460"/>
      <c r="FVW153" s="435"/>
      <c r="FVX153" s="434"/>
      <c r="FVY153" s="437"/>
      <c r="FVZ153" s="438"/>
      <c r="FWA153" s="439"/>
      <c r="FWB153" s="460"/>
      <c r="FWC153" s="435"/>
      <c r="FWD153" s="434"/>
      <c r="FWE153" s="437"/>
      <c r="FWF153" s="438"/>
      <c r="FWG153" s="439"/>
      <c r="FWH153" s="460"/>
      <c r="FWI153" s="435"/>
      <c r="FWJ153" s="434"/>
      <c r="FWK153" s="437"/>
      <c r="FWL153" s="438"/>
      <c r="FWM153" s="439"/>
      <c r="FWN153" s="460"/>
      <c r="FWO153" s="435"/>
      <c r="FWP153" s="434"/>
      <c r="FWQ153" s="437"/>
      <c r="FWR153" s="438"/>
      <c r="FWS153" s="439"/>
      <c r="FWT153" s="460"/>
      <c r="FWU153" s="435"/>
      <c r="FWV153" s="434"/>
      <c r="FWW153" s="437"/>
      <c r="FWX153" s="438"/>
      <c r="FWY153" s="439"/>
      <c r="FWZ153" s="460"/>
      <c r="FXA153" s="435"/>
      <c r="FXB153" s="434"/>
      <c r="FXC153" s="437"/>
      <c r="FXD153" s="438"/>
      <c r="FXE153" s="439"/>
      <c r="FXF153" s="460"/>
      <c r="FXG153" s="435"/>
      <c r="FXH153" s="434"/>
      <c r="FXI153" s="437"/>
      <c r="FXJ153" s="438"/>
      <c r="FXK153" s="439"/>
      <c r="FXL153" s="460"/>
      <c r="FXM153" s="435"/>
      <c r="FXN153" s="434"/>
      <c r="FXO153" s="437"/>
      <c r="FXP153" s="438"/>
      <c r="FXQ153" s="439"/>
      <c r="FXR153" s="460"/>
      <c r="FXS153" s="435"/>
      <c r="FXT153" s="434"/>
      <c r="FXU153" s="437"/>
      <c r="FXV153" s="438"/>
      <c r="FXW153" s="439"/>
      <c r="FXX153" s="460"/>
      <c r="FXY153" s="435"/>
      <c r="FXZ153" s="434"/>
      <c r="FYA153" s="437"/>
      <c r="FYB153" s="438"/>
      <c r="FYC153" s="439"/>
      <c r="FYD153" s="460"/>
      <c r="FYE153" s="435"/>
      <c r="FYF153" s="434"/>
      <c r="FYG153" s="437"/>
      <c r="FYH153" s="438"/>
      <c r="FYI153" s="439"/>
      <c r="FYJ153" s="460"/>
      <c r="FYK153" s="435"/>
      <c r="FYL153" s="434"/>
      <c r="FYM153" s="437"/>
      <c r="FYN153" s="438"/>
      <c r="FYO153" s="439"/>
      <c r="FYP153" s="460"/>
      <c r="FYQ153" s="435"/>
      <c r="FYR153" s="434"/>
      <c r="FYS153" s="437"/>
      <c r="FYT153" s="438"/>
      <c r="FYU153" s="439"/>
      <c r="FYV153" s="460"/>
      <c r="FYW153" s="435"/>
      <c r="FYX153" s="434"/>
      <c r="FYY153" s="437"/>
      <c r="FYZ153" s="438"/>
      <c r="FZA153" s="439"/>
      <c r="FZB153" s="460"/>
      <c r="FZC153" s="435"/>
      <c r="FZD153" s="434"/>
      <c r="FZE153" s="437"/>
      <c r="FZF153" s="438"/>
      <c r="FZG153" s="439"/>
      <c r="FZH153" s="460"/>
      <c r="FZI153" s="435"/>
      <c r="FZJ153" s="434"/>
      <c r="FZK153" s="437"/>
      <c r="FZL153" s="438"/>
      <c r="FZM153" s="439"/>
      <c r="FZN153" s="460"/>
      <c r="FZO153" s="435"/>
      <c r="FZP153" s="434"/>
      <c r="FZQ153" s="437"/>
      <c r="FZR153" s="438"/>
      <c r="FZS153" s="439"/>
      <c r="FZT153" s="460"/>
      <c r="FZU153" s="435"/>
      <c r="FZV153" s="434"/>
      <c r="FZW153" s="437"/>
      <c r="FZX153" s="438"/>
      <c r="FZY153" s="439"/>
      <c r="FZZ153" s="460"/>
      <c r="GAA153" s="435"/>
      <c r="GAB153" s="434"/>
      <c r="GAC153" s="437"/>
      <c r="GAD153" s="438"/>
      <c r="GAE153" s="439"/>
      <c r="GAF153" s="460"/>
      <c r="GAG153" s="435"/>
      <c r="GAH153" s="434"/>
      <c r="GAI153" s="437"/>
      <c r="GAJ153" s="438"/>
      <c r="GAK153" s="439"/>
      <c r="GAL153" s="460"/>
      <c r="GAM153" s="435"/>
      <c r="GAN153" s="434"/>
      <c r="GAO153" s="437"/>
      <c r="GAP153" s="438"/>
      <c r="GAQ153" s="439"/>
      <c r="GAR153" s="460"/>
      <c r="GAS153" s="435"/>
      <c r="GAT153" s="434"/>
      <c r="GAU153" s="437"/>
      <c r="GAV153" s="438"/>
      <c r="GAW153" s="439"/>
      <c r="GAX153" s="460"/>
      <c r="GAY153" s="435"/>
      <c r="GAZ153" s="434"/>
      <c r="GBA153" s="437"/>
      <c r="GBB153" s="438"/>
      <c r="GBC153" s="439"/>
      <c r="GBD153" s="460"/>
      <c r="GBE153" s="435"/>
      <c r="GBF153" s="434"/>
      <c r="GBG153" s="437"/>
      <c r="GBH153" s="438"/>
      <c r="GBI153" s="439"/>
      <c r="GBJ153" s="460"/>
      <c r="GBK153" s="435"/>
      <c r="GBL153" s="434"/>
      <c r="GBM153" s="437"/>
      <c r="GBN153" s="438"/>
      <c r="GBO153" s="439"/>
      <c r="GBP153" s="460"/>
      <c r="GBQ153" s="435"/>
      <c r="GBR153" s="434"/>
      <c r="GBS153" s="437"/>
      <c r="GBT153" s="438"/>
      <c r="GBU153" s="439"/>
      <c r="GBV153" s="460"/>
      <c r="GBW153" s="435"/>
      <c r="GBX153" s="434"/>
      <c r="GBY153" s="437"/>
      <c r="GBZ153" s="438"/>
      <c r="GCA153" s="439"/>
      <c r="GCB153" s="460"/>
      <c r="GCC153" s="435"/>
      <c r="GCD153" s="434"/>
      <c r="GCE153" s="437"/>
      <c r="GCF153" s="438"/>
      <c r="GCG153" s="439"/>
      <c r="GCH153" s="460"/>
      <c r="GCI153" s="435"/>
      <c r="GCJ153" s="434"/>
      <c r="GCK153" s="437"/>
      <c r="GCL153" s="438"/>
      <c r="GCM153" s="439"/>
      <c r="GCN153" s="460"/>
      <c r="GCO153" s="435"/>
      <c r="GCP153" s="434"/>
      <c r="GCQ153" s="437"/>
      <c r="GCR153" s="438"/>
      <c r="GCS153" s="439"/>
      <c r="GCT153" s="460"/>
      <c r="GCU153" s="435"/>
      <c r="GCV153" s="434"/>
      <c r="GCW153" s="437"/>
      <c r="GCX153" s="438"/>
      <c r="GCY153" s="439"/>
      <c r="GCZ153" s="460"/>
      <c r="GDA153" s="435"/>
      <c r="GDB153" s="434"/>
      <c r="GDC153" s="437"/>
      <c r="GDD153" s="438"/>
      <c r="GDE153" s="439"/>
      <c r="GDF153" s="460"/>
      <c r="GDG153" s="435"/>
      <c r="GDH153" s="434"/>
      <c r="GDI153" s="437"/>
      <c r="GDJ153" s="438"/>
      <c r="GDK153" s="439"/>
      <c r="GDL153" s="460"/>
      <c r="GDM153" s="435"/>
      <c r="GDN153" s="434"/>
      <c r="GDO153" s="437"/>
      <c r="GDP153" s="438"/>
      <c r="GDQ153" s="439"/>
      <c r="GDR153" s="460"/>
      <c r="GDS153" s="435"/>
      <c r="GDT153" s="434"/>
      <c r="GDU153" s="437"/>
      <c r="GDV153" s="438"/>
      <c r="GDW153" s="439"/>
      <c r="GDX153" s="460"/>
      <c r="GDY153" s="435"/>
      <c r="GDZ153" s="434"/>
      <c r="GEA153" s="437"/>
      <c r="GEB153" s="438"/>
      <c r="GEC153" s="439"/>
      <c r="GED153" s="460"/>
      <c r="GEE153" s="435"/>
      <c r="GEF153" s="434"/>
      <c r="GEG153" s="437"/>
      <c r="GEH153" s="438"/>
      <c r="GEI153" s="439"/>
      <c r="GEJ153" s="460"/>
      <c r="GEK153" s="435"/>
      <c r="GEL153" s="434"/>
      <c r="GEM153" s="437"/>
      <c r="GEN153" s="438"/>
      <c r="GEO153" s="439"/>
      <c r="GEP153" s="460"/>
      <c r="GEQ153" s="435"/>
      <c r="GER153" s="434"/>
      <c r="GES153" s="437"/>
      <c r="GET153" s="438"/>
      <c r="GEU153" s="439"/>
      <c r="GEV153" s="460"/>
      <c r="GEW153" s="435"/>
      <c r="GEX153" s="434"/>
      <c r="GEY153" s="437"/>
      <c r="GEZ153" s="438"/>
      <c r="GFA153" s="439"/>
      <c r="GFB153" s="460"/>
      <c r="GFC153" s="435"/>
      <c r="GFD153" s="434"/>
      <c r="GFE153" s="437"/>
      <c r="GFF153" s="438"/>
      <c r="GFG153" s="439"/>
      <c r="GFH153" s="460"/>
      <c r="GFI153" s="435"/>
      <c r="GFJ153" s="434"/>
      <c r="GFK153" s="437"/>
      <c r="GFL153" s="438"/>
      <c r="GFM153" s="439"/>
      <c r="GFN153" s="460"/>
      <c r="GFO153" s="435"/>
      <c r="GFP153" s="434"/>
      <c r="GFQ153" s="437"/>
      <c r="GFR153" s="438"/>
      <c r="GFS153" s="439"/>
      <c r="GFT153" s="460"/>
      <c r="GFU153" s="435"/>
      <c r="GFV153" s="434"/>
      <c r="GFW153" s="437"/>
      <c r="GFX153" s="438"/>
      <c r="GFY153" s="439"/>
      <c r="GFZ153" s="460"/>
      <c r="GGA153" s="435"/>
      <c r="GGB153" s="434"/>
      <c r="GGC153" s="437"/>
      <c r="GGD153" s="438"/>
      <c r="GGE153" s="439"/>
      <c r="GGF153" s="460"/>
      <c r="GGG153" s="435"/>
      <c r="GGH153" s="434"/>
      <c r="GGI153" s="437"/>
      <c r="GGJ153" s="438"/>
      <c r="GGK153" s="439"/>
      <c r="GGL153" s="460"/>
      <c r="GGM153" s="435"/>
      <c r="GGN153" s="434"/>
      <c r="GGO153" s="437"/>
      <c r="GGP153" s="438"/>
      <c r="GGQ153" s="439"/>
      <c r="GGR153" s="460"/>
      <c r="GGS153" s="435"/>
      <c r="GGT153" s="434"/>
      <c r="GGU153" s="437"/>
      <c r="GGV153" s="438"/>
      <c r="GGW153" s="439"/>
      <c r="GGX153" s="460"/>
      <c r="GGY153" s="435"/>
      <c r="GGZ153" s="434"/>
      <c r="GHA153" s="437"/>
      <c r="GHB153" s="438"/>
      <c r="GHC153" s="439"/>
      <c r="GHD153" s="460"/>
      <c r="GHE153" s="435"/>
      <c r="GHF153" s="434"/>
      <c r="GHG153" s="437"/>
      <c r="GHH153" s="438"/>
      <c r="GHI153" s="439"/>
      <c r="GHJ153" s="460"/>
      <c r="GHK153" s="435"/>
      <c r="GHL153" s="434"/>
      <c r="GHM153" s="437"/>
      <c r="GHN153" s="438"/>
      <c r="GHO153" s="439"/>
      <c r="GHP153" s="460"/>
      <c r="GHQ153" s="435"/>
      <c r="GHR153" s="434"/>
      <c r="GHS153" s="437"/>
      <c r="GHT153" s="438"/>
      <c r="GHU153" s="439"/>
      <c r="GHV153" s="460"/>
      <c r="GHW153" s="435"/>
      <c r="GHX153" s="434"/>
      <c r="GHY153" s="437"/>
      <c r="GHZ153" s="438"/>
      <c r="GIA153" s="439"/>
      <c r="GIB153" s="460"/>
      <c r="GIC153" s="435"/>
      <c r="GID153" s="434"/>
      <c r="GIE153" s="437"/>
      <c r="GIF153" s="438"/>
      <c r="GIG153" s="439"/>
      <c r="GIH153" s="460"/>
      <c r="GII153" s="435"/>
      <c r="GIJ153" s="434"/>
      <c r="GIK153" s="437"/>
      <c r="GIL153" s="438"/>
      <c r="GIM153" s="439"/>
      <c r="GIN153" s="460"/>
      <c r="GIO153" s="435"/>
      <c r="GIP153" s="434"/>
      <c r="GIQ153" s="437"/>
      <c r="GIR153" s="438"/>
      <c r="GIS153" s="439"/>
      <c r="GIT153" s="460"/>
      <c r="GIU153" s="435"/>
      <c r="GIV153" s="434"/>
      <c r="GIW153" s="437"/>
      <c r="GIX153" s="438"/>
      <c r="GIY153" s="439"/>
      <c r="GIZ153" s="460"/>
      <c r="GJA153" s="435"/>
      <c r="GJB153" s="434"/>
      <c r="GJC153" s="437"/>
      <c r="GJD153" s="438"/>
      <c r="GJE153" s="439"/>
      <c r="GJF153" s="460"/>
      <c r="GJG153" s="435"/>
      <c r="GJH153" s="434"/>
      <c r="GJI153" s="437"/>
      <c r="GJJ153" s="438"/>
      <c r="GJK153" s="439"/>
      <c r="GJL153" s="460"/>
      <c r="GJM153" s="435"/>
      <c r="GJN153" s="434"/>
      <c r="GJO153" s="437"/>
      <c r="GJP153" s="438"/>
      <c r="GJQ153" s="439"/>
      <c r="GJR153" s="460"/>
      <c r="GJS153" s="435"/>
      <c r="GJT153" s="434"/>
      <c r="GJU153" s="437"/>
      <c r="GJV153" s="438"/>
      <c r="GJW153" s="439"/>
      <c r="GJX153" s="460"/>
      <c r="GJY153" s="435"/>
      <c r="GJZ153" s="434"/>
      <c r="GKA153" s="437"/>
      <c r="GKB153" s="438"/>
      <c r="GKC153" s="439"/>
      <c r="GKD153" s="460"/>
      <c r="GKE153" s="435"/>
      <c r="GKF153" s="434"/>
      <c r="GKG153" s="437"/>
      <c r="GKH153" s="438"/>
      <c r="GKI153" s="439"/>
      <c r="GKJ153" s="460"/>
      <c r="GKK153" s="435"/>
      <c r="GKL153" s="434"/>
      <c r="GKM153" s="437"/>
      <c r="GKN153" s="438"/>
      <c r="GKO153" s="439"/>
      <c r="GKP153" s="460"/>
      <c r="GKQ153" s="435"/>
      <c r="GKR153" s="434"/>
      <c r="GKS153" s="437"/>
      <c r="GKT153" s="438"/>
      <c r="GKU153" s="439"/>
      <c r="GKV153" s="460"/>
      <c r="GKW153" s="435"/>
      <c r="GKX153" s="434"/>
      <c r="GKY153" s="437"/>
      <c r="GKZ153" s="438"/>
      <c r="GLA153" s="439"/>
      <c r="GLB153" s="460"/>
      <c r="GLC153" s="435"/>
      <c r="GLD153" s="434"/>
      <c r="GLE153" s="437"/>
      <c r="GLF153" s="438"/>
      <c r="GLG153" s="439"/>
      <c r="GLH153" s="460"/>
      <c r="GLI153" s="435"/>
      <c r="GLJ153" s="434"/>
      <c r="GLK153" s="437"/>
      <c r="GLL153" s="438"/>
      <c r="GLM153" s="439"/>
      <c r="GLN153" s="460"/>
      <c r="GLO153" s="435"/>
      <c r="GLP153" s="434"/>
      <c r="GLQ153" s="437"/>
      <c r="GLR153" s="438"/>
      <c r="GLS153" s="439"/>
      <c r="GLT153" s="460"/>
      <c r="GLU153" s="435"/>
      <c r="GLV153" s="434"/>
      <c r="GLW153" s="437"/>
      <c r="GLX153" s="438"/>
      <c r="GLY153" s="439"/>
      <c r="GLZ153" s="460"/>
      <c r="GMA153" s="435"/>
      <c r="GMB153" s="434"/>
      <c r="GMC153" s="437"/>
      <c r="GMD153" s="438"/>
      <c r="GME153" s="439"/>
      <c r="GMF153" s="460"/>
      <c r="GMG153" s="435"/>
      <c r="GMH153" s="434"/>
      <c r="GMI153" s="437"/>
      <c r="GMJ153" s="438"/>
      <c r="GMK153" s="439"/>
      <c r="GML153" s="460"/>
      <c r="GMM153" s="435"/>
      <c r="GMN153" s="434"/>
      <c r="GMO153" s="437"/>
      <c r="GMP153" s="438"/>
      <c r="GMQ153" s="439"/>
      <c r="GMR153" s="460"/>
      <c r="GMS153" s="435"/>
      <c r="GMT153" s="434"/>
      <c r="GMU153" s="437"/>
      <c r="GMV153" s="438"/>
      <c r="GMW153" s="439"/>
      <c r="GMX153" s="460"/>
      <c r="GMY153" s="435"/>
      <c r="GMZ153" s="434"/>
      <c r="GNA153" s="437"/>
      <c r="GNB153" s="438"/>
      <c r="GNC153" s="439"/>
      <c r="GND153" s="460"/>
      <c r="GNE153" s="435"/>
      <c r="GNF153" s="434"/>
      <c r="GNG153" s="437"/>
      <c r="GNH153" s="438"/>
      <c r="GNI153" s="439"/>
      <c r="GNJ153" s="460"/>
      <c r="GNK153" s="435"/>
      <c r="GNL153" s="434"/>
      <c r="GNM153" s="437"/>
      <c r="GNN153" s="438"/>
      <c r="GNO153" s="439"/>
      <c r="GNP153" s="460"/>
      <c r="GNQ153" s="435"/>
      <c r="GNR153" s="434"/>
      <c r="GNS153" s="437"/>
      <c r="GNT153" s="438"/>
      <c r="GNU153" s="439"/>
      <c r="GNV153" s="460"/>
      <c r="GNW153" s="435"/>
      <c r="GNX153" s="434"/>
      <c r="GNY153" s="437"/>
      <c r="GNZ153" s="438"/>
      <c r="GOA153" s="439"/>
      <c r="GOB153" s="460"/>
      <c r="GOC153" s="435"/>
      <c r="GOD153" s="434"/>
      <c r="GOE153" s="437"/>
      <c r="GOF153" s="438"/>
      <c r="GOG153" s="439"/>
      <c r="GOH153" s="460"/>
      <c r="GOI153" s="435"/>
      <c r="GOJ153" s="434"/>
      <c r="GOK153" s="437"/>
      <c r="GOL153" s="438"/>
      <c r="GOM153" s="439"/>
      <c r="GON153" s="460"/>
      <c r="GOO153" s="435"/>
      <c r="GOP153" s="434"/>
      <c r="GOQ153" s="437"/>
      <c r="GOR153" s="438"/>
      <c r="GOS153" s="439"/>
      <c r="GOT153" s="460"/>
      <c r="GOU153" s="435"/>
      <c r="GOV153" s="434"/>
      <c r="GOW153" s="437"/>
      <c r="GOX153" s="438"/>
      <c r="GOY153" s="439"/>
      <c r="GOZ153" s="460"/>
      <c r="GPA153" s="435"/>
      <c r="GPB153" s="434"/>
      <c r="GPC153" s="437"/>
      <c r="GPD153" s="438"/>
      <c r="GPE153" s="439"/>
      <c r="GPF153" s="460"/>
      <c r="GPG153" s="435"/>
      <c r="GPH153" s="434"/>
      <c r="GPI153" s="437"/>
      <c r="GPJ153" s="438"/>
      <c r="GPK153" s="439"/>
      <c r="GPL153" s="460"/>
      <c r="GPM153" s="435"/>
      <c r="GPN153" s="434"/>
      <c r="GPO153" s="437"/>
      <c r="GPP153" s="438"/>
      <c r="GPQ153" s="439"/>
      <c r="GPR153" s="460"/>
      <c r="GPS153" s="435"/>
      <c r="GPT153" s="434"/>
      <c r="GPU153" s="437"/>
      <c r="GPV153" s="438"/>
      <c r="GPW153" s="439"/>
      <c r="GPX153" s="460"/>
      <c r="GPY153" s="435"/>
      <c r="GPZ153" s="434"/>
      <c r="GQA153" s="437"/>
      <c r="GQB153" s="438"/>
      <c r="GQC153" s="439"/>
      <c r="GQD153" s="460"/>
      <c r="GQE153" s="435"/>
      <c r="GQF153" s="434"/>
      <c r="GQG153" s="437"/>
      <c r="GQH153" s="438"/>
      <c r="GQI153" s="439"/>
      <c r="GQJ153" s="460"/>
      <c r="GQK153" s="435"/>
      <c r="GQL153" s="434"/>
      <c r="GQM153" s="437"/>
      <c r="GQN153" s="438"/>
      <c r="GQO153" s="439"/>
      <c r="GQP153" s="460"/>
      <c r="GQQ153" s="435"/>
      <c r="GQR153" s="434"/>
      <c r="GQS153" s="437"/>
      <c r="GQT153" s="438"/>
      <c r="GQU153" s="439"/>
      <c r="GQV153" s="460"/>
      <c r="GQW153" s="435"/>
      <c r="GQX153" s="434"/>
      <c r="GQY153" s="437"/>
      <c r="GQZ153" s="438"/>
      <c r="GRA153" s="439"/>
      <c r="GRB153" s="460"/>
      <c r="GRC153" s="435"/>
      <c r="GRD153" s="434"/>
      <c r="GRE153" s="437"/>
      <c r="GRF153" s="438"/>
      <c r="GRG153" s="439"/>
      <c r="GRH153" s="460"/>
      <c r="GRI153" s="435"/>
      <c r="GRJ153" s="434"/>
      <c r="GRK153" s="437"/>
      <c r="GRL153" s="438"/>
      <c r="GRM153" s="439"/>
      <c r="GRN153" s="460"/>
      <c r="GRO153" s="435"/>
      <c r="GRP153" s="434"/>
      <c r="GRQ153" s="437"/>
      <c r="GRR153" s="438"/>
      <c r="GRS153" s="439"/>
      <c r="GRT153" s="460"/>
      <c r="GRU153" s="435"/>
      <c r="GRV153" s="434"/>
      <c r="GRW153" s="437"/>
      <c r="GRX153" s="438"/>
      <c r="GRY153" s="439"/>
      <c r="GRZ153" s="460"/>
      <c r="GSA153" s="435"/>
      <c r="GSB153" s="434"/>
      <c r="GSC153" s="437"/>
      <c r="GSD153" s="438"/>
      <c r="GSE153" s="439"/>
      <c r="GSF153" s="460"/>
      <c r="GSG153" s="435"/>
      <c r="GSH153" s="434"/>
      <c r="GSI153" s="437"/>
      <c r="GSJ153" s="438"/>
      <c r="GSK153" s="439"/>
      <c r="GSL153" s="460"/>
      <c r="GSM153" s="435"/>
      <c r="GSN153" s="434"/>
      <c r="GSO153" s="437"/>
      <c r="GSP153" s="438"/>
      <c r="GSQ153" s="439"/>
      <c r="GSR153" s="460"/>
      <c r="GSS153" s="435"/>
      <c r="GST153" s="434"/>
      <c r="GSU153" s="437"/>
      <c r="GSV153" s="438"/>
      <c r="GSW153" s="439"/>
      <c r="GSX153" s="460"/>
      <c r="GSY153" s="435"/>
      <c r="GSZ153" s="434"/>
      <c r="GTA153" s="437"/>
      <c r="GTB153" s="438"/>
      <c r="GTC153" s="439"/>
      <c r="GTD153" s="460"/>
      <c r="GTE153" s="435"/>
      <c r="GTF153" s="434"/>
      <c r="GTG153" s="437"/>
      <c r="GTH153" s="438"/>
      <c r="GTI153" s="439"/>
      <c r="GTJ153" s="460"/>
      <c r="GTK153" s="435"/>
      <c r="GTL153" s="434"/>
      <c r="GTM153" s="437"/>
      <c r="GTN153" s="438"/>
      <c r="GTO153" s="439"/>
      <c r="GTP153" s="460"/>
      <c r="GTQ153" s="435"/>
      <c r="GTR153" s="434"/>
      <c r="GTS153" s="437"/>
      <c r="GTT153" s="438"/>
      <c r="GTU153" s="439"/>
      <c r="GTV153" s="460"/>
      <c r="GTW153" s="435"/>
      <c r="GTX153" s="434"/>
      <c r="GTY153" s="437"/>
      <c r="GTZ153" s="438"/>
      <c r="GUA153" s="439"/>
      <c r="GUB153" s="460"/>
      <c r="GUC153" s="435"/>
      <c r="GUD153" s="434"/>
      <c r="GUE153" s="437"/>
      <c r="GUF153" s="438"/>
      <c r="GUG153" s="439"/>
      <c r="GUH153" s="460"/>
      <c r="GUI153" s="435"/>
      <c r="GUJ153" s="434"/>
      <c r="GUK153" s="437"/>
      <c r="GUL153" s="438"/>
      <c r="GUM153" s="439"/>
      <c r="GUN153" s="460"/>
      <c r="GUO153" s="435"/>
      <c r="GUP153" s="434"/>
      <c r="GUQ153" s="437"/>
      <c r="GUR153" s="438"/>
      <c r="GUS153" s="439"/>
      <c r="GUT153" s="460"/>
      <c r="GUU153" s="435"/>
      <c r="GUV153" s="434"/>
      <c r="GUW153" s="437"/>
      <c r="GUX153" s="438"/>
      <c r="GUY153" s="439"/>
      <c r="GUZ153" s="460"/>
      <c r="GVA153" s="435"/>
      <c r="GVB153" s="434"/>
      <c r="GVC153" s="437"/>
      <c r="GVD153" s="438"/>
      <c r="GVE153" s="439"/>
      <c r="GVF153" s="460"/>
      <c r="GVG153" s="435"/>
      <c r="GVH153" s="434"/>
      <c r="GVI153" s="437"/>
      <c r="GVJ153" s="438"/>
      <c r="GVK153" s="439"/>
      <c r="GVL153" s="460"/>
      <c r="GVM153" s="435"/>
      <c r="GVN153" s="434"/>
      <c r="GVO153" s="437"/>
      <c r="GVP153" s="438"/>
      <c r="GVQ153" s="439"/>
      <c r="GVR153" s="460"/>
      <c r="GVS153" s="435"/>
      <c r="GVT153" s="434"/>
      <c r="GVU153" s="437"/>
      <c r="GVV153" s="438"/>
      <c r="GVW153" s="439"/>
      <c r="GVX153" s="460"/>
      <c r="GVY153" s="435"/>
      <c r="GVZ153" s="434"/>
      <c r="GWA153" s="437"/>
      <c r="GWB153" s="438"/>
      <c r="GWC153" s="439"/>
      <c r="GWD153" s="460"/>
      <c r="GWE153" s="435"/>
      <c r="GWF153" s="434"/>
      <c r="GWG153" s="437"/>
      <c r="GWH153" s="438"/>
      <c r="GWI153" s="439"/>
      <c r="GWJ153" s="460"/>
      <c r="GWK153" s="435"/>
      <c r="GWL153" s="434"/>
      <c r="GWM153" s="437"/>
      <c r="GWN153" s="438"/>
      <c r="GWO153" s="439"/>
      <c r="GWP153" s="460"/>
      <c r="GWQ153" s="435"/>
      <c r="GWR153" s="434"/>
      <c r="GWS153" s="437"/>
      <c r="GWT153" s="438"/>
      <c r="GWU153" s="439"/>
      <c r="GWV153" s="460"/>
      <c r="GWW153" s="435"/>
      <c r="GWX153" s="434"/>
      <c r="GWY153" s="437"/>
      <c r="GWZ153" s="438"/>
      <c r="GXA153" s="439"/>
      <c r="GXB153" s="460"/>
      <c r="GXC153" s="435"/>
      <c r="GXD153" s="434"/>
      <c r="GXE153" s="437"/>
      <c r="GXF153" s="438"/>
      <c r="GXG153" s="439"/>
      <c r="GXH153" s="460"/>
      <c r="GXI153" s="435"/>
      <c r="GXJ153" s="434"/>
      <c r="GXK153" s="437"/>
      <c r="GXL153" s="438"/>
      <c r="GXM153" s="439"/>
      <c r="GXN153" s="460"/>
      <c r="GXO153" s="435"/>
      <c r="GXP153" s="434"/>
      <c r="GXQ153" s="437"/>
      <c r="GXR153" s="438"/>
      <c r="GXS153" s="439"/>
      <c r="GXT153" s="460"/>
      <c r="GXU153" s="435"/>
      <c r="GXV153" s="434"/>
      <c r="GXW153" s="437"/>
      <c r="GXX153" s="438"/>
      <c r="GXY153" s="439"/>
      <c r="GXZ153" s="460"/>
      <c r="GYA153" s="435"/>
      <c r="GYB153" s="434"/>
      <c r="GYC153" s="437"/>
      <c r="GYD153" s="438"/>
      <c r="GYE153" s="439"/>
      <c r="GYF153" s="460"/>
      <c r="GYG153" s="435"/>
      <c r="GYH153" s="434"/>
      <c r="GYI153" s="437"/>
      <c r="GYJ153" s="438"/>
      <c r="GYK153" s="439"/>
      <c r="GYL153" s="460"/>
      <c r="GYM153" s="435"/>
      <c r="GYN153" s="434"/>
      <c r="GYO153" s="437"/>
      <c r="GYP153" s="438"/>
      <c r="GYQ153" s="439"/>
      <c r="GYR153" s="460"/>
      <c r="GYS153" s="435"/>
      <c r="GYT153" s="434"/>
      <c r="GYU153" s="437"/>
      <c r="GYV153" s="438"/>
      <c r="GYW153" s="439"/>
      <c r="GYX153" s="460"/>
      <c r="GYY153" s="435"/>
      <c r="GYZ153" s="434"/>
      <c r="GZA153" s="437"/>
      <c r="GZB153" s="438"/>
      <c r="GZC153" s="439"/>
      <c r="GZD153" s="460"/>
      <c r="GZE153" s="435"/>
      <c r="GZF153" s="434"/>
      <c r="GZG153" s="437"/>
      <c r="GZH153" s="438"/>
      <c r="GZI153" s="439"/>
      <c r="GZJ153" s="460"/>
      <c r="GZK153" s="435"/>
      <c r="GZL153" s="434"/>
      <c r="GZM153" s="437"/>
      <c r="GZN153" s="438"/>
      <c r="GZO153" s="439"/>
      <c r="GZP153" s="460"/>
      <c r="GZQ153" s="435"/>
      <c r="GZR153" s="434"/>
      <c r="GZS153" s="437"/>
      <c r="GZT153" s="438"/>
      <c r="GZU153" s="439"/>
      <c r="GZV153" s="460"/>
      <c r="GZW153" s="435"/>
      <c r="GZX153" s="434"/>
      <c r="GZY153" s="437"/>
      <c r="GZZ153" s="438"/>
      <c r="HAA153" s="439"/>
      <c r="HAB153" s="460"/>
      <c r="HAC153" s="435"/>
      <c r="HAD153" s="434"/>
      <c r="HAE153" s="437"/>
      <c r="HAF153" s="438"/>
      <c r="HAG153" s="439"/>
      <c r="HAH153" s="460"/>
      <c r="HAI153" s="435"/>
      <c r="HAJ153" s="434"/>
      <c r="HAK153" s="437"/>
      <c r="HAL153" s="438"/>
      <c r="HAM153" s="439"/>
      <c r="HAN153" s="460"/>
      <c r="HAO153" s="435"/>
      <c r="HAP153" s="434"/>
      <c r="HAQ153" s="437"/>
      <c r="HAR153" s="438"/>
      <c r="HAS153" s="439"/>
      <c r="HAT153" s="460"/>
      <c r="HAU153" s="435"/>
      <c r="HAV153" s="434"/>
      <c r="HAW153" s="437"/>
      <c r="HAX153" s="438"/>
      <c r="HAY153" s="439"/>
      <c r="HAZ153" s="460"/>
      <c r="HBA153" s="435"/>
      <c r="HBB153" s="434"/>
      <c r="HBC153" s="437"/>
      <c r="HBD153" s="438"/>
      <c r="HBE153" s="439"/>
      <c r="HBF153" s="460"/>
      <c r="HBG153" s="435"/>
      <c r="HBH153" s="434"/>
      <c r="HBI153" s="437"/>
      <c r="HBJ153" s="438"/>
      <c r="HBK153" s="439"/>
      <c r="HBL153" s="460"/>
      <c r="HBM153" s="435"/>
      <c r="HBN153" s="434"/>
      <c r="HBO153" s="437"/>
      <c r="HBP153" s="438"/>
      <c r="HBQ153" s="439"/>
      <c r="HBR153" s="460"/>
      <c r="HBS153" s="435"/>
      <c r="HBT153" s="434"/>
      <c r="HBU153" s="437"/>
      <c r="HBV153" s="438"/>
      <c r="HBW153" s="439"/>
      <c r="HBX153" s="460"/>
      <c r="HBY153" s="435"/>
      <c r="HBZ153" s="434"/>
      <c r="HCA153" s="437"/>
      <c r="HCB153" s="438"/>
      <c r="HCC153" s="439"/>
      <c r="HCD153" s="460"/>
      <c r="HCE153" s="435"/>
      <c r="HCF153" s="434"/>
      <c r="HCG153" s="437"/>
      <c r="HCH153" s="438"/>
      <c r="HCI153" s="439"/>
      <c r="HCJ153" s="460"/>
      <c r="HCK153" s="435"/>
      <c r="HCL153" s="434"/>
      <c r="HCM153" s="437"/>
      <c r="HCN153" s="438"/>
      <c r="HCO153" s="439"/>
      <c r="HCP153" s="460"/>
      <c r="HCQ153" s="435"/>
      <c r="HCR153" s="434"/>
      <c r="HCS153" s="437"/>
      <c r="HCT153" s="438"/>
      <c r="HCU153" s="439"/>
      <c r="HCV153" s="460"/>
      <c r="HCW153" s="435"/>
      <c r="HCX153" s="434"/>
      <c r="HCY153" s="437"/>
      <c r="HCZ153" s="438"/>
      <c r="HDA153" s="439"/>
      <c r="HDB153" s="460"/>
      <c r="HDC153" s="435"/>
      <c r="HDD153" s="434"/>
      <c r="HDE153" s="437"/>
      <c r="HDF153" s="438"/>
      <c r="HDG153" s="439"/>
      <c r="HDH153" s="460"/>
      <c r="HDI153" s="435"/>
      <c r="HDJ153" s="434"/>
      <c r="HDK153" s="437"/>
      <c r="HDL153" s="438"/>
      <c r="HDM153" s="439"/>
      <c r="HDN153" s="460"/>
      <c r="HDO153" s="435"/>
      <c r="HDP153" s="434"/>
      <c r="HDQ153" s="437"/>
      <c r="HDR153" s="438"/>
      <c r="HDS153" s="439"/>
      <c r="HDT153" s="460"/>
      <c r="HDU153" s="435"/>
      <c r="HDV153" s="434"/>
      <c r="HDW153" s="437"/>
      <c r="HDX153" s="438"/>
      <c r="HDY153" s="439"/>
      <c r="HDZ153" s="460"/>
      <c r="HEA153" s="435"/>
      <c r="HEB153" s="434"/>
      <c r="HEC153" s="437"/>
      <c r="HED153" s="438"/>
      <c r="HEE153" s="439"/>
      <c r="HEF153" s="460"/>
      <c r="HEG153" s="435"/>
      <c r="HEH153" s="434"/>
      <c r="HEI153" s="437"/>
      <c r="HEJ153" s="438"/>
      <c r="HEK153" s="439"/>
      <c r="HEL153" s="460"/>
      <c r="HEM153" s="435"/>
      <c r="HEN153" s="434"/>
      <c r="HEO153" s="437"/>
      <c r="HEP153" s="438"/>
      <c r="HEQ153" s="439"/>
      <c r="HER153" s="460"/>
      <c r="HES153" s="435"/>
      <c r="HET153" s="434"/>
      <c r="HEU153" s="437"/>
      <c r="HEV153" s="438"/>
      <c r="HEW153" s="439"/>
      <c r="HEX153" s="460"/>
      <c r="HEY153" s="435"/>
      <c r="HEZ153" s="434"/>
      <c r="HFA153" s="437"/>
      <c r="HFB153" s="438"/>
      <c r="HFC153" s="439"/>
      <c r="HFD153" s="460"/>
      <c r="HFE153" s="435"/>
      <c r="HFF153" s="434"/>
      <c r="HFG153" s="437"/>
      <c r="HFH153" s="438"/>
      <c r="HFI153" s="439"/>
      <c r="HFJ153" s="460"/>
      <c r="HFK153" s="435"/>
      <c r="HFL153" s="434"/>
      <c r="HFM153" s="437"/>
      <c r="HFN153" s="438"/>
      <c r="HFO153" s="439"/>
      <c r="HFP153" s="460"/>
      <c r="HFQ153" s="435"/>
      <c r="HFR153" s="434"/>
      <c r="HFS153" s="437"/>
      <c r="HFT153" s="438"/>
      <c r="HFU153" s="439"/>
      <c r="HFV153" s="460"/>
      <c r="HFW153" s="435"/>
      <c r="HFX153" s="434"/>
      <c r="HFY153" s="437"/>
      <c r="HFZ153" s="438"/>
      <c r="HGA153" s="439"/>
      <c r="HGB153" s="460"/>
      <c r="HGC153" s="435"/>
      <c r="HGD153" s="434"/>
      <c r="HGE153" s="437"/>
      <c r="HGF153" s="438"/>
      <c r="HGG153" s="439"/>
      <c r="HGH153" s="460"/>
      <c r="HGI153" s="435"/>
      <c r="HGJ153" s="434"/>
      <c r="HGK153" s="437"/>
      <c r="HGL153" s="438"/>
      <c r="HGM153" s="439"/>
      <c r="HGN153" s="460"/>
      <c r="HGO153" s="435"/>
      <c r="HGP153" s="434"/>
      <c r="HGQ153" s="437"/>
      <c r="HGR153" s="438"/>
      <c r="HGS153" s="439"/>
      <c r="HGT153" s="460"/>
      <c r="HGU153" s="435"/>
      <c r="HGV153" s="434"/>
      <c r="HGW153" s="437"/>
      <c r="HGX153" s="438"/>
      <c r="HGY153" s="439"/>
      <c r="HGZ153" s="460"/>
      <c r="HHA153" s="435"/>
      <c r="HHB153" s="434"/>
      <c r="HHC153" s="437"/>
      <c r="HHD153" s="438"/>
      <c r="HHE153" s="439"/>
      <c r="HHF153" s="460"/>
      <c r="HHG153" s="435"/>
      <c r="HHH153" s="434"/>
      <c r="HHI153" s="437"/>
      <c r="HHJ153" s="438"/>
      <c r="HHK153" s="439"/>
      <c r="HHL153" s="460"/>
      <c r="HHM153" s="435"/>
      <c r="HHN153" s="434"/>
      <c r="HHO153" s="437"/>
      <c r="HHP153" s="438"/>
      <c r="HHQ153" s="439"/>
      <c r="HHR153" s="460"/>
      <c r="HHS153" s="435"/>
      <c r="HHT153" s="434"/>
      <c r="HHU153" s="437"/>
      <c r="HHV153" s="438"/>
      <c r="HHW153" s="439"/>
      <c r="HHX153" s="460"/>
      <c r="HHY153" s="435"/>
      <c r="HHZ153" s="434"/>
      <c r="HIA153" s="437"/>
      <c r="HIB153" s="438"/>
      <c r="HIC153" s="439"/>
      <c r="HID153" s="460"/>
      <c r="HIE153" s="435"/>
      <c r="HIF153" s="434"/>
      <c r="HIG153" s="437"/>
      <c r="HIH153" s="438"/>
      <c r="HII153" s="439"/>
      <c r="HIJ153" s="460"/>
      <c r="HIK153" s="435"/>
      <c r="HIL153" s="434"/>
      <c r="HIM153" s="437"/>
      <c r="HIN153" s="438"/>
      <c r="HIO153" s="439"/>
      <c r="HIP153" s="460"/>
      <c r="HIQ153" s="435"/>
      <c r="HIR153" s="434"/>
      <c r="HIS153" s="437"/>
      <c r="HIT153" s="438"/>
      <c r="HIU153" s="439"/>
      <c r="HIV153" s="460"/>
      <c r="HIW153" s="435"/>
      <c r="HIX153" s="434"/>
      <c r="HIY153" s="437"/>
      <c r="HIZ153" s="438"/>
      <c r="HJA153" s="439"/>
      <c r="HJB153" s="460"/>
      <c r="HJC153" s="435"/>
      <c r="HJD153" s="434"/>
      <c r="HJE153" s="437"/>
      <c r="HJF153" s="438"/>
      <c r="HJG153" s="439"/>
      <c r="HJH153" s="460"/>
      <c r="HJI153" s="435"/>
      <c r="HJJ153" s="434"/>
      <c r="HJK153" s="437"/>
      <c r="HJL153" s="438"/>
      <c r="HJM153" s="439"/>
      <c r="HJN153" s="460"/>
      <c r="HJO153" s="435"/>
      <c r="HJP153" s="434"/>
      <c r="HJQ153" s="437"/>
      <c r="HJR153" s="438"/>
      <c r="HJS153" s="439"/>
      <c r="HJT153" s="460"/>
      <c r="HJU153" s="435"/>
      <c r="HJV153" s="434"/>
      <c r="HJW153" s="437"/>
      <c r="HJX153" s="438"/>
      <c r="HJY153" s="439"/>
      <c r="HJZ153" s="460"/>
      <c r="HKA153" s="435"/>
      <c r="HKB153" s="434"/>
      <c r="HKC153" s="437"/>
      <c r="HKD153" s="438"/>
      <c r="HKE153" s="439"/>
      <c r="HKF153" s="460"/>
      <c r="HKG153" s="435"/>
      <c r="HKH153" s="434"/>
      <c r="HKI153" s="437"/>
      <c r="HKJ153" s="438"/>
      <c r="HKK153" s="439"/>
      <c r="HKL153" s="460"/>
      <c r="HKM153" s="435"/>
      <c r="HKN153" s="434"/>
      <c r="HKO153" s="437"/>
      <c r="HKP153" s="438"/>
      <c r="HKQ153" s="439"/>
      <c r="HKR153" s="460"/>
      <c r="HKS153" s="435"/>
      <c r="HKT153" s="434"/>
      <c r="HKU153" s="437"/>
      <c r="HKV153" s="438"/>
      <c r="HKW153" s="439"/>
      <c r="HKX153" s="460"/>
      <c r="HKY153" s="435"/>
      <c r="HKZ153" s="434"/>
      <c r="HLA153" s="437"/>
      <c r="HLB153" s="438"/>
      <c r="HLC153" s="439"/>
      <c r="HLD153" s="460"/>
      <c r="HLE153" s="435"/>
      <c r="HLF153" s="434"/>
      <c r="HLG153" s="437"/>
      <c r="HLH153" s="438"/>
      <c r="HLI153" s="439"/>
      <c r="HLJ153" s="460"/>
      <c r="HLK153" s="435"/>
      <c r="HLL153" s="434"/>
      <c r="HLM153" s="437"/>
      <c r="HLN153" s="438"/>
      <c r="HLO153" s="439"/>
      <c r="HLP153" s="460"/>
      <c r="HLQ153" s="435"/>
      <c r="HLR153" s="434"/>
      <c r="HLS153" s="437"/>
      <c r="HLT153" s="438"/>
      <c r="HLU153" s="439"/>
      <c r="HLV153" s="460"/>
      <c r="HLW153" s="435"/>
      <c r="HLX153" s="434"/>
      <c r="HLY153" s="437"/>
      <c r="HLZ153" s="438"/>
      <c r="HMA153" s="439"/>
      <c r="HMB153" s="460"/>
      <c r="HMC153" s="435"/>
      <c r="HMD153" s="434"/>
      <c r="HME153" s="437"/>
      <c r="HMF153" s="438"/>
      <c r="HMG153" s="439"/>
      <c r="HMH153" s="460"/>
      <c r="HMI153" s="435"/>
      <c r="HMJ153" s="434"/>
      <c r="HMK153" s="437"/>
      <c r="HML153" s="438"/>
      <c r="HMM153" s="439"/>
      <c r="HMN153" s="460"/>
      <c r="HMO153" s="435"/>
      <c r="HMP153" s="434"/>
      <c r="HMQ153" s="437"/>
      <c r="HMR153" s="438"/>
      <c r="HMS153" s="439"/>
      <c r="HMT153" s="460"/>
      <c r="HMU153" s="435"/>
      <c r="HMV153" s="434"/>
      <c r="HMW153" s="437"/>
      <c r="HMX153" s="438"/>
      <c r="HMY153" s="439"/>
      <c r="HMZ153" s="460"/>
      <c r="HNA153" s="435"/>
      <c r="HNB153" s="434"/>
      <c r="HNC153" s="437"/>
      <c r="HND153" s="438"/>
      <c r="HNE153" s="439"/>
      <c r="HNF153" s="460"/>
      <c r="HNG153" s="435"/>
      <c r="HNH153" s="434"/>
      <c r="HNI153" s="437"/>
      <c r="HNJ153" s="438"/>
      <c r="HNK153" s="439"/>
      <c r="HNL153" s="460"/>
      <c r="HNM153" s="435"/>
      <c r="HNN153" s="434"/>
      <c r="HNO153" s="437"/>
      <c r="HNP153" s="438"/>
      <c r="HNQ153" s="439"/>
      <c r="HNR153" s="460"/>
      <c r="HNS153" s="435"/>
      <c r="HNT153" s="434"/>
      <c r="HNU153" s="437"/>
      <c r="HNV153" s="438"/>
      <c r="HNW153" s="439"/>
      <c r="HNX153" s="460"/>
      <c r="HNY153" s="435"/>
      <c r="HNZ153" s="434"/>
      <c r="HOA153" s="437"/>
      <c r="HOB153" s="438"/>
      <c r="HOC153" s="439"/>
      <c r="HOD153" s="460"/>
      <c r="HOE153" s="435"/>
      <c r="HOF153" s="434"/>
      <c r="HOG153" s="437"/>
      <c r="HOH153" s="438"/>
      <c r="HOI153" s="439"/>
      <c r="HOJ153" s="460"/>
      <c r="HOK153" s="435"/>
      <c r="HOL153" s="434"/>
      <c r="HOM153" s="437"/>
      <c r="HON153" s="438"/>
      <c r="HOO153" s="439"/>
      <c r="HOP153" s="460"/>
      <c r="HOQ153" s="435"/>
      <c r="HOR153" s="434"/>
      <c r="HOS153" s="437"/>
      <c r="HOT153" s="438"/>
      <c r="HOU153" s="439"/>
      <c r="HOV153" s="460"/>
      <c r="HOW153" s="435"/>
      <c r="HOX153" s="434"/>
      <c r="HOY153" s="437"/>
      <c r="HOZ153" s="438"/>
      <c r="HPA153" s="439"/>
      <c r="HPB153" s="460"/>
      <c r="HPC153" s="435"/>
      <c r="HPD153" s="434"/>
      <c r="HPE153" s="437"/>
      <c r="HPF153" s="438"/>
      <c r="HPG153" s="439"/>
      <c r="HPH153" s="460"/>
      <c r="HPI153" s="435"/>
      <c r="HPJ153" s="434"/>
      <c r="HPK153" s="437"/>
      <c r="HPL153" s="438"/>
      <c r="HPM153" s="439"/>
      <c r="HPN153" s="460"/>
      <c r="HPO153" s="435"/>
      <c r="HPP153" s="434"/>
      <c r="HPQ153" s="437"/>
      <c r="HPR153" s="438"/>
      <c r="HPS153" s="439"/>
      <c r="HPT153" s="460"/>
      <c r="HPU153" s="435"/>
      <c r="HPV153" s="434"/>
      <c r="HPW153" s="437"/>
      <c r="HPX153" s="438"/>
      <c r="HPY153" s="439"/>
      <c r="HPZ153" s="460"/>
      <c r="HQA153" s="435"/>
      <c r="HQB153" s="434"/>
      <c r="HQC153" s="437"/>
      <c r="HQD153" s="438"/>
      <c r="HQE153" s="439"/>
      <c r="HQF153" s="460"/>
      <c r="HQG153" s="435"/>
      <c r="HQH153" s="434"/>
      <c r="HQI153" s="437"/>
      <c r="HQJ153" s="438"/>
      <c r="HQK153" s="439"/>
      <c r="HQL153" s="460"/>
      <c r="HQM153" s="435"/>
      <c r="HQN153" s="434"/>
      <c r="HQO153" s="437"/>
      <c r="HQP153" s="438"/>
      <c r="HQQ153" s="439"/>
      <c r="HQR153" s="460"/>
      <c r="HQS153" s="435"/>
      <c r="HQT153" s="434"/>
      <c r="HQU153" s="437"/>
      <c r="HQV153" s="438"/>
      <c r="HQW153" s="439"/>
      <c r="HQX153" s="460"/>
      <c r="HQY153" s="435"/>
      <c r="HQZ153" s="434"/>
      <c r="HRA153" s="437"/>
      <c r="HRB153" s="438"/>
      <c r="HRC153" s="439"/>
      <c r="HRD153" s="460"/>
      <c r="HRE153" s="435"/>
      <c r="HRF153" s="434"/>
      <c r="HRG153" s="437"/>
      <c r="HRH153" s="438"/>
      <c r="HRI153" s="439"/>
      <c r="HRJ153" s="460"/>
      <c r="HRK153" s="435"/>
      <c r="HRL153" s="434"/>
      <c r="HRM153" s="437"/>
      <c r="HRN153" s="438"/>
      <c r="HRO153" s="439"/>
      <c r="HRP153" s="460"/>
      <c r="HRQ153" s="435"/>
      <c r="HRR153" s="434"/>
      <c r="HRS153" s="437"/>
      <c r="HRT153" s="438"/>
      <c r="HRU153" s="439"/>
      <c r="HRV153" s="460"/>
      <c r="HRW153" s="435"/>
      <c r="HRX153" s="434"/>
      <c r="HRY153" s="437"/>
      <c r="HRZ153" s="438"/>
      <c r="HSA153" s="439"/>
      <c r="HSB153" s="460"/>
      <c r="HSC153" s="435"/>
      <c r="HSD153" s="434"/>
      <c r="HSE153" s="437"/>
      <c r="HSF153" s="438"/>
      <c r="HSG153" s="439"/>
      <c r="HSH153" s="460"/>
      <c r="HSI153" s="435"/>
      <c r="HSJ153" s="434"/>
      <c r="HSK153" s="437"/>
      <c r="HSL153" s="438"/>
      <c r="HSM153" s="439"/>
      <c r="HSN153" s="460"/>
      <c r="HSO153" s="435"/>
      <c r="HSP153" s="434"/>
      <c r="HSQ153" s="437"/>
      <c r="HSR153" s="438"/>
      <c r="HSS153" s="439"/>
      <c r="HST153" s="460"/>
      <c r="HSU153" s="435"/>
      <c r="HSV153" s="434"/>
      <c r="HSW153" s="437"/>
      <c r="HSX153" s="438"/>
      <c r="HSY153" s="439"/>
      <c r="HSZ153" s="460"/>
      <c r="HTA153" s="435"/>
      <c r="HTB153" s="434"/>
      <c r="HTC153" s="437"/>
      <c r="HTD153" s="438"/>
      <c r="HTE153" s="439"/>
      <c r="HTF153" s="460"/>
      <c r="HTG153" s="435"/>
      <c r="HTH153" s="434"/>
      <c r="HTI153" s="437"/>
      <c r="HTJ153" s="438"/>
      <c r="HTK153" s="439"/>
      <c r="HTL153" s="460"/>
      <c r="HTM153" s="435"/>
      <c r="HTN153" s="434"/>
      <c r="HTO153" s="437"/>
      <c r="HTP153" s="438"/>
      <c r="HTQ153" s="439"/>
      <c r="HTR153" s="460"/>
      <c r="HTS153" s="435"/>
      <c r="HTT153" s="434"/>
      <c r="HTU153" s="437"/>
      <c r="HTV153" s="438"/>
      <c r="HTW153" s="439"/>
      <c r="HTX153" s="460"/>
      <c r="HTY153" s="435"/>
      <c r="HTZ153" s="434"/>
      <c r="HUA153" s="437"/>
      <c r="HUB153" s="438"/>
      <c r="HUC153" s="439"/>
      <c r="HUD153" s="460"/>
      <c r="HUE153" s="435"/>
      <c r="HUF153" s="434"/>
      <c r="HUG153" s="437"/>
      <c r="HUH153" s="438"/>
      <c r="HUI153" s="439"/>
      <c r="HUJ153" s="460"/>
      <c r="HUK153" s="435"/>
      <c r="HUL153" s="434"/>
      <c r="HUM153" s="437"/>
      <c r="HUN153" s="438"/>
      <c r="HUO153" s="439"/>
      <c r="HUP153" s="460"/>
      <c r="HUQ153" s="435"/>
      <c r="HUR153" s="434"/>
      <c r="HUS153" s="437"/>
      <c r="HUT153" s="438"/>
      <c r="HUU153" s="439"/>
      <c r="HUV153" s="460"/>
      <c r="HUW153" s="435"/>
      <c r="HUX153" s="434"/>
      <c r="HUY153" s="437"/>
      <c r="HUZ153" s="438"/>
      <c r="HVA153" s="439"/>
      <c r="HVB153" s="460"/>
      <c r="HVC153" s="435"/>
      <c r="HVD153" s="434"/>
      <c r="HVE153" s="437"/>
      <c r="HVF153" s="438"/>
      <c r="HVG153" s="439"/>
      <c r="HVH153" s="460"/>
      <c r="HVI153" s="435"/>
      <c r="HVJ153" s="434"/>
      <c r="HVK153" s="437"/>
      <c r="HVL153" s="438"/>
      <c r="HVM153" s="439"/>
      <c r="HVN153" s="460"/>
      <c r="HVO153" s="435"/>
      <c r="HVP153" s="434"/>
      <c r="HVQ153" s="437"/>
      <c r="HVR153" s="438"/>
      <c r="HVS153" s="439"/>
      <c r="HVT153" s="460"/>
      <c r="HVU153" s="435"/>
      <c r="HVV153" s="434"/>
      <c r="HVW153" s="437"/>
      <c r="HVX153" s="438"/>
      <c r="HVY153" s="439"/>
      <c r="HVZ153" s="460"/>
      <c r="HWA153" s="435"/>
      <c r="HWB153" s="434"/>
      <c r="HWC153" s="437"/>
      <c r="HWD153" s="438"/>
      <c r="HWE153" s="439"/>
      <c r="HWF153" s="460"/>
      <c r="HWG153" s="435"/>
      <c r="HWH153" s="434"/>
      <c r="HWI153" s="437"/>
      <c r="HWJ153" s="438"/>
      <c r="HWK153" s="439"/>
      <c r="HWL153" s="460"/>
      <c r="HWM153" s="435"/>
      <c r="HWN153" s="434"/>
      <c r="HWO153" s="437"/>
      <c r="HWP153" s="438"/>
      <c r="HWQ153" s="439"/>
      <c r="HWR153" s="460"/>
      <c r="HWS153" s="435"/>
      <c r="HWT153" s="434"/>
      <c r="HWU153" s="437"/>
      <c r="HWV153" s="438"/>
      <c r="HWW153" s="439"/>
      <c r="HWX153" s="460"/>
      <c r="HWY153" s="435"/>
      <c r="HWZ153" s="434"/>
      <c r="HXA153" s="437"/>
      <c r="HXB153" s="438"/>
      <c r="HXC153" s="439"/>
      <c r="HXD153" s="460"/>
      <c r="HXE153" s="435"/>
      <c r="HXF153" s="434"/>
      <c r="HXG153" s="437"/>
      <c r="HXH153" s="438"/>
      <c r="HXI153" s="439"/>
      <c r="HXJ153" s="460"/>
      <c r="HXK153" s="435"/>
      <c r="HXL153" s="434"/>
      <c r="HXM153" s="437"/>
      <c r="HXN153" s="438"/>
      <c r="HXO153" s="439"/>
      <c r="HXP153" s="460"/>
      <c r="HXQ153" s="435"/>
      <c r="HXR153" s="434"/>
      <c r="HXS153" s="437"/>
      <c r="HXT153" s="438"/>
      <c r="HXU153" s="439"/>
      <c r="HXV153" s="460"/>
      <c r="HXW153" s="435"/>
      <c r="HXX153" s="434"/>
      <c r="HXY153" s="437"/>
      <c r="HXZ153" s="438"/>
      <c r="HYA153" s="439"/>
      <c r="HYB153" s="460"/>
      <c r="HYC153" s="435"/>
      <c r="HYD153" s="434"/>
      <c r="HYE153" s="437"/>
      <c r="HYF153" s="438"/>
      <c r="HYG153" s="439"/>
      <c r="HYH153" s="460"/>
      <c r="HYI153" s="435"/>
      <c r="HYJ153" s="434"/>
      <c r="HYK153" s="437"/>
      <c r="HYL153" s="438"/>
      <c r="HYM153" s="439"/>
      <c r="HYN153" s="460"/>
      <c r="HYO153" s="435"/>
      <c r="HYP153" s="434"/>
      <c r="HYQ153" s="437"/>
      <c r="HYR153" s="438"/>
      <c r="HYS153" s="439"/>
      <c r="HYT153" s="460"/>
      <c r="HYU153" s="435"/>
      <c r="HYV153" s="434"/>
      <c r="HYW153" s="437"/>
      <c r="HYX153" s="438"/>
      <c r="HYY153" s="439"/>
      <c r="HYZ153" s="460"/>
      <c r="HZA153" s="435"/>
      <c r="HZB153" s="434"/>
      <c r="HZC153" s="437"/>
      <c r="HZD153" s="438"/>
      <c r="HZE153" s="439"/>
      <c r="HZF153" s="460"/>
      <c r="HZG153" s="435"/>
      <c r="HZH153" s="434"/>
      <c r="HZI153" s="437"/>
      <c r="HZJ153" s="438"/>
      <c r="HZK153" s="439"/>
      <c r="HZL153" s="460"/>
      <c r="HZM153" s="435"/>
      <c r="HZN153" s="434"/>
      <c r="HZO153" s="437"/>
      <c r="HZP153" s="438"/>
      <c r="HZQ153" s="439"/>
      <c r="HZR153" s="460"/>
      <c r="HZS153" s="435"/>
      <c r="HZT153" s="434"/>
      <c r="HZU153" s="437"/>
      <c r="HZV153" s="438"/>
      <c r="HZW153" s="439"/>
      <c r="HZX153" s="460"/>
      <c r="HZY153" s="435"/>
      <c r="HZZ153" s="434"/>
      <c r="IAA153" s="437"/>
      <c r="IAB153" s="438"/>
      <c r="IAC153" s="439"/>
      <c r="IAD153" s="460"/>
      <c r="IAE153" s="435"/>
      <c r="IAF153" s="434"/>
      <c r="IAG153" s="437"/>
      <c r="IAH153" s="438"/>
      <c r="IAI153" s="439"/>
      <c r="IAJ153" s="460"/>
      <c r="IAK153" s="435"/>
      <c r="IAL153" s="434"/>
      <c r="IAM153" s="437"/>
      <c r="IAN153" s="438"/>
      <c r="IAO153" s="439"/>
      <c r="IAP153" s="460"/>
      <c r="IAQ153" s="435"/>
      <c r="IAR153" s="434"/>
      <c r="IAS153" s="437"/>
      <c r="IAT153" s="438"/>
      <c r="IAU153" s="439"/>
      <c r="IAV153" s="460"/>
      <c r="IAW153" s="435"/>
      <c r="IAX153" s="434"/>
      <c r="IAY153" s="437"/>
      <c r="IAZ153" s="438"/>
      <c r="IBA153" s="439"/>
      <c r="IBB153" s="460"/>
      <c r="IBC153" s="435"/>
      <c r="IBD153" s="434"/>
      <c r="IBE153" s="437"/>
      <c r="IBF153" s="438"/>
      <c r="IBG153" s="439"/>
      <c r="IBH153" s="460"/>
      <c r="IBI153" s="435"/>
      <c r="IBJ153" s="434"/>
      <c r="IBK153" s="437"/>
      <c r="IBL153" s="438"/>
      <c r="IBM153" s="439"/>
      <c r="IBN153" s="460"/>
      <c r="IBO153" s="435"/>
      <c r="IBP153" s="434"/>
      <c r="IBQ153" s="437"/>
      <c r="IBR153" s="438"/>
      <c r="IBS153" s="439"/>
      <c r="IBT153" s="460"/>
      <c r="IBU153" s="435"/>
      <c r="IBV153" s="434"/>
      <c r="IBW153" s="437"/>
      <c r="IBX153" s="438"/>
      <c r="IBY153" s="439"/>
      <c r="IBZ153" s="460"/>
      <c r="ICA153" s="435"/>
      <c r="ICB153" s="434"/>
      <c r="ICC153" s="437"/>
      <c r="ICD153" s="438"/>
      <c r="ICE153" s="439"/>
      <c r="ICF153" s="460"/>
      <c r="ICG153" s="435"/>
      <c r="ICH153" s="434"/>
      <c r="ICI153" s="437"/>
      <c r="ICJ153" s="438"/>
      <c r="ICK153" s="439"/>
      <c r="ICL153" s="460"/>
      <c r="ICM153" s="435"/>
      <c r="ICN153" s="434"/>
      <c r="ICO153" s="437"/>
      <c r="ICP153" s="438"/>
      <c r="ICQ153" s="439"/>
      <c r="ICR153" s="460"/>
      <c r="ICS153" s="435"/>
      <c r="ICT153" s="434"/>
      <c r="ICU153" s="437"/>
      <c r="ICV153" s="438"/>
      <c r="ICW153" s="439"/>
      <c r="ICX153" s="460"/>
      <c r="ICY153" s="435"/>
      <c r="ICZ153" s="434"/>
      <c r="IDA153" s="437"/>
      <c r="IDB153" s="438"/>
      <c r="IDC153" s="439"/>
      <c r="IDD153" s="460"/>
      <c r="IDE153" s="435"/>
      <c r="IDF153" s="434"/>
      <c r="IDG153" s="437"/>
      <c r="IDH153" s="438"/>
      <c r="IDI153" s="439"/>
      <c r="IDJ153" s="460"/>
      <c r="IDK153" s="435"/>
      <c r="IDL153" s="434"/>
      <c r="IDM153" s="437"/>
      <c r="IDN153" s="438"/>
      <c r="IDO153" s="439"/>
      <c r="IDP153" s="460"/>
      <c r="IDQ153" s="435"/>
      <c r="IDR153" s="434"/>
      <c r="IDS153" s="437"/>
      <c r="IDT153" s="438"/>
      <c r="IDU153" s="439"/>
      <c r="IDV153" s="460"/>
      <c r="IDW153" s="435"/>
      <c r="IDX153" s="434"/>
      <c r="IDY153" s="437"/>
      <c r="IDZ153" s="438"/>
      <c r="IEA153" s="439"/>
      <c r="IEB153" s="460"/>
      <c r="IEC153" s="435"/>
      <c r="IED153" s="434"/>
      <c r="IEE153" s="437"/>
      <c r="IEF153" s="438"/>
      <c r="IEG153" s="439"/>
      <c r="IEH153" s="460"/>
      <c r="IEI153" s="435"/>
      <c r="IEJ153" s="434"/>
      <c r="IEK153" s="437"/>
      <c r="IEL153" s="438"/>
      <c r="IEM153" s="439"/>
      <c r="IEN153" s="460"/>
      <c r="IEO153" s="435"/>
      <c r="IEP153" s="434"/>
      <c r="IEQ153" s="437"/>
      <c r="IER153" s="438"/>
      <c r="IES153" s="439"/>
      <c r="IET153" s="460"/>
      <c r="IEU153" s="435"/>
      <c r="IEV153" s="434"/>
      <c r="IEW153" s="437"/>
      <c r="IEX153" s="438"/>
      <c r="IEY153" s="439"/>
      <c r="IEZ153" s="460"/>
      <c r="IFA153" s="435"/>
      <c r="IFB153" s="434"/>
      <c r="IFC153" s="437"/>
      <c r="IFD153" s="438"/>
      <c r="IFE153" s="439"/>
      <c r="IFF153" s="460"/>
      <c r="IFG153" s="435"/>
      <c r="IFH153" s="434"/>
      <c r="IFI153" s="437"/>
      <c r="IFJ153" s="438"/>
      <c r="IFK153" s="439"/>
      <c r="IFL153" s="460"/>
      <c r="IFM153" s="435"/>
      <c r="IFN153" s="434"/>
      <c r="IFO153" s="437"/>
      <c r="IFP153" s="438"/>
      <c r="IFQ153" s="439"/>
      <c r="IFR153" s="460"/>
      <c r="IFS153" s="435"/>
      <c r="IFT153" s="434"/>
      <c r="IFU153" s="437"/>
      <c r="IFV153" s="438"/>
      <c r="IFW153" s="439"/>
      <c r="IFX153" s="460"/>
      <c r="IFY153" s="435"/>
      <c r="IFZ153" s="434"/>
      <c r="IGA153" s="437"/>
      <c r="IGB153" s="438"/>
      <c r="IGC153" s="439"/>
      <c r="IGD153" s="460"/>
      <c r="IGE153" s="435"/>
      <c r="IGF153" s="434"/>
      <c r="IGG153" s="437"/>
      <c r="IGH153" s="438"/>
      <c r="IGI153" s="439"/>
      <c r="IGJ153" s="460"/>
      <c r="IGK153" s="435"/>
      <c r="IGL153" s="434"/>
      <c r="IGM153" s="437"/>
      <c r="IGN153" s="438"/>
      <c r="IGO153" s="439"/>
      <c r="IGP153" s="460"/>
      <c r="IGQ153" s="435"/>
      <c r="IGR153" s="434"/>
      <c r="IGS153" s="437"/>
      <c r="IGT153" s="438"/>
      <c r="IGU153" s="439"/>
      <c r="IGV153" s="460"/>
      <c r="IGW153" s="435"/>
      <c r="IGX153" s="434"/>
      <c r="IGY153" s="437"/>
      <c r="IGZ153" s="438"/>
      <c r="IHA153" s="439"/>
      <c r="IHB153" s="460"/>
      <c r="IHC153" s="435"/>
      <c r="IHD153" s="434"/>
      <c r="IHE153" s="437"/>
      <c r="IHF153" s="438"/>
      <c r="IHG153" s="439"/>
      <c r="IHH153" s="460"/>
      <c r="IHI153" s="435"/>
      <c r="IHJ153" s="434"/>
      <c r="IHK153" s="437"/>
      <c r="IHL153" s="438"/>
      <c r="IHM153" s="439"/>
      <c r="IHN153" s="460"/>
      <c r="IHO153" s="435"/>
      <c r="IHP153" s="434"/>
      <c r="IHQ153" s="437"/>
      <c r="IHR153" s="438"/>
      <c r="IHS153" s="439"/>
      <c r="IHT153" s="460"/>
      <c r="IHU153" s="435"/>
      <c r="IHV153" s="434"/>
      <c r="IHW153" s="437"/>
      <c r="IHX153" s="438"/>
      <c r="IHY153" s="439"/>
      <c r="IHZ153" s="460"/>
      <c r="IIA153" s="435"/>
      <c r="IIB153" s="434"/>
      <c r="IIC153" s="437"/>
      <c r="IID153" s="438"/>
      <c r="IIE153" s="439"/>
      <c r="IIF153" s="460"/>
      <c r="IIG153" s="435"/>
      <c r="IIH153" s="434"/>
      <c r="III153" s="437"/>
      <c r="IIJ153" s="438"/>
      <c r="IIK153" s="439"/>
      <c r="IIL153" s="460"/>
      <c r="IIM153" s="435"/>
      <c r="IIN153" s="434"/>
      <c r="IIO153" s="437"/>
      <c r="IIP153" s="438"/>
      <c r="IIQ153" s="439"/>
      <c r="IIR153" s="460"/>
      <c r="IIS153" s="435"/>
      <c r="IIT153" s="434"/>
      <c r="IIU153" s="437"/>
      <c r="IIV153" s="438"/>
      <c r="IIW153" s="439"/>
      <c r="IIX153" s="460"/>
      <c r="IIY153" s="435"/>
      <c r="IIZ153" s="434"/>
      <c r="IJA153" s="437"/>
      <c r="IJB153" s="438"/>
      <c r="IJC153" s="439"/>
      <c r="IJD153" s="460"/>
      <c r="IJE153" s="435"/>
      <c r="IJF153" s="434"/>
      <c r="IJG153" s="437"/>
      <c r="IJH153" s="438"/>
      <c r="IJI153" s="439"/>
      <c r="IJJ153" s="460"/>
      <c r="IJK153" s="435"/>
      <c r="IJL153" s="434"/>
      <c r="IJM153" s="437"/>
      <c r="IJN153" s="438"/>
      <c r="IJO153" s="439"/>
      <c r="IJP153" s="460"/>
      <c r="IJQ153" s="435"/>
      <c r="IJR153" s="434"/>
      <c r="IJS153" s="437"/>
      <c r="IJT153" s="438"/>
      <c r="IJU153" s="439"/>
      <c r="IJV153" s="460"/>
      <c r="IJW153" s="435"/>
      <c r="IJX153" s="434"/>
      <c r="IJY153" s="437"/>
      <c r="IJZ153" s="438"/>
      <c r="IKA153" s="439"/>
      <c r="IKB153" s="460"/>
      <c r="IKC153" s="435"/>
      <c r="IKD153" s="434"/>
      <c r="IKE153" s="437"/>
      <c r="IKF153" s="438"/>
      <c r="IKG153" s="439"/>
      <c r="IKH153" s="460"/>
      <c r="IKI153" s="435"/>
      <c r="IKJ153" s="434"/>
      <c r="IKK153" s="437"/>
      <c r="IKL153" s="438"/>
      <c r="IKM153" s="439"/>
      <c r="IKN153" s="460"/>
      <c r="IKO153" s="435"/>
      <c r="IKP153" s="434"/>
      <c r="IKQ153" s="437"/>
      <c r="IKR153" s="438"/>
      <c r="IKS153" s="439"/>
      <c r="IKT153" s="460"/>
      <c r="IKU153" s="435"/>
      <c r="IKV153" s="434"/>
      <c r="IKW153" s="437"/>
      <c r="IKX153" s="438"/>
      <c r="IKY153" s="439"/>
      <c r="IKZ153" s="460"/>
      <c r="ILA153" s="435"/>
      <c r="ILB153" s="434"/>
      <c r="ILC153" s="437"/>
      <c r="ILD153" s="438"/>
      <c r="ILE153" s="439"/>
      <c r="ILF153" s="460"/>
      <c r="ILG153" s="435"/>
      <c r="ILH153" s="434"/>
      <c r="ILI153" s="437"/>
      <c r="ILJ153" s="438"/>
      <c r="ILK153" s="439"/>
      <c r="ILL153" s="460"/>
      <c r="ILM153" s="435"/>
      <c r="ILN153" s="434"/>
      <c r="ILO153" s="437"/>
      <c r="ILP153" s="438"/>
      <c r="ILQ153" s="439"/>
      <c r="ILR153" s="460"/>
      <c r="ILS153" s="435"/>
      <c r="ILT153" s="434"/>
      <c r="ILU153" s="437"/>
      <c r="ILV153" s="438"/>
      <c r="ILW153" s="439"/>
      <c r="ILX153" s="460"/>
      <c r="ILY153" s="435"/>
      <c r="ILZ153" s="434"/>
      <c r="IMA153" s="437"/>
      <c r="IMB153" s="438"/>
      <c r="IMC153" s="439"/>
      <c r="IMD153" s="460"/>
      <c r="IME153" s="435"/>
      <c r="IMF153" s="434"/>
      <c r="IMG153" s="437"/>
      <c r="IMH153" s="438"/>
      <c r="IMI153" s="439"/>
      <c r="IMJ153" s="460"/>
      <c r="IMK153" s="435"/>
      <c r="IML153" s="434"/>
      <c r="IMM153" s="437"/>
      <c r="IMN153" s="438"/>
      <c r="IMO153" s="439"/>
      <c r="IMP153" s="460"/>
      <c r="IMQ153" s="435"/>
      <c r="IMR153" s="434"/>
      <c r="IMS153" s="437"/>
      <c r="IMT153" s="438"/>
      <c r="IMU153" s="439"/>
      <c r="IMV153" s="460"/>
      <c r="IMW153" s="435"/>
      <c r="IMX153" s="434"/>
      <c r="IMY153" s="437"/>
      <c r="IMZ153" s="438"/>
      <c r="INA153" s="439"/>
      <c r="INB153" s="460"/>
      <c r="INC153" s="435"/>
      <c r="IND153" s="434"/>
      <c r="INE153" s="437"/>
      <c r="INF153" s="438"/>
      <c r="ING153" s="439"/>
      <c r="INH153" s="460"/>
      <c r="INI153" s="435"/>
      <c r="INJ153" s="434"/>
      <c r="INK153" s="437"/>
      <c r="INL153" s="438"/>
      <c r="INM153" s="439"/>
      <c r="INN153" s="460"/>
      <c r="INO153" s="435"/>
      <c r="INP153" s="434"/>
      <c r="INQ153" s="437"/>
      <c r="INR153" s="438"/>
      <c r="INS153" s="439"/>
      <c r="INT153" s="460"/>
      <c r="INU153" s="435"/>
      <c r="INV153" s="434"/>
      <c r="INW153" s="437"/>
      <c r="INX153" s="438"/>
      <c r="INY153" s="439"/>
      <c r="INZ153" s="460"/>
      <c r="IOA153" s="435"/>
      <c r="IOB153" s="434"/>
      <c r="IOC153" s="437"/>
      <c r="IOD153" s="438"/>
      <c r="IOE153" s="439"/>
      <c r="IOF153" s="460"/>
      <c r="IOG153" s="435"/>
      <c r="IOH153" s="434"/>
      <c r="IOI153" s="437"/>
      <c r="IOJ153" s="438"/>
      <c r="IOK153" s="439"/>
      <c r="IOL153" s="460"/>
      <c r="IOM153" s="435"/>
      <c r="ION153" s="434"/>
      <c r="IOO153" s="437"/>
      <c r="IOP153" s="438"/>
      <c r="IOQ153" s="439"/>
      <c r="IOR153" s="460"/>
      <c r="IOS153" s="435"/>
      <c r="IOT153" s="434"/>
      <c r="IOU153" s="437"/>
      <c r="IOV153" s="438"/>
      <c r="IOW153" s="439"/>
      <c r="IOX153" s="460"/>
      <c r="IOY153" s="435"/>
      <c r="IOZ153" s="434"/>
      <c r="IPA153" s="437"/>
      <c r="IPB153" s="438"/>
      <c r="IPC153" s="439"/>
      <c r="IPD153" s="460"/>
      <c r="IPE153" s="435"/>
      <c r="IPF153" s="434"/>
      <c r="IPG153" s="437"/>
      <c r="IPH153" s="438"/>
      <c r="IPI153" s="439"/>
      <c r="IPJ153" s="460"/>
      <c r="IPK153" s="435"/>
      <c r="IPL153" s="434"/>
      <c r="IPM153" s="437"/>
      <c r="IPN153" s="438"/>
      <c r="IPO153" s="439"/>
      <c r="IPP153" s="460"/>
      <c r="IPQ153" s="435"/>
      <c r="IPR153" s="434"/>
      <c r="IPS153" s="437"/>
      <c r="IPT153" s="438"/>
      <c r="IPU153" s="439"/>
      <c r="IPV153" s="460"/>
      <c r="IPW153" s="435"/>
      <c r="IPX153" s="434"/>
      <c r="IPY153" s="437"/>
      <c r="IPZ153" s="438"/>
      <c r="IQA153" s="439"/>
      <c r="IQB153" s="460"/>
      <c r="IQC153" s="435"/>
      <c r="IQD153" s="434"/>
      <c r="IQE153" s="437"/>
      <c r="IQF153" s="438"/>
      <c r="IQG153" s="439"/>
      <c r="IQH153" s="460"/>
      <c r="IQI153" s="435"/>
      <c r="IQJ153" s="434"/>
      <c r="IQK153" s="437"/>
      <c r="IQL153" s="438"/>
      <c r="IQM153" s="439"/>
      <c r="IQN153" s="460"/>
      <c r="IQO153" s="435"/>
      <c r="IQP153" s="434"/>
      <c r="IQQ153" s="437"/>
      <c r="IQR153" s="438"/>
      <c r="IQS153" s="439"/>
      <c r="IQT153" s="460"/>
      <c r="IQU153" s="435"/>
      <c r="IQV153" s="434"/>
      <c r="IQW153" s="437"/>
      <c r="IQX153" s="438"/>
      <c r="IQY153" s="439"/>
      <c r="IQZ153" s="460"/>
      <c r="IRA153" s="435"/>
      <c r="IRB153" s="434"/>
      <c r="IRC153" s="437"/>
      <c r="IRD153" s="438"/>
      <c r="IRE153" s="439"/>
      <c r="IRF153" s="460"/>
      <c r="IRG153" s="435"/>
      <c r="IRH153" s="434"/>
      <c r="IRI153" s="437"/>
      <c r="IRJ153" s="438"/>
      <c r="IRK153" s="439"/>
      <c r="IRL153" s="460"/>
      <c r="IRM153" s="435"/>
      <c r="IRN153" s="434"/>
      <c r="IRO153" s="437"/>
      <c r="IRP153" s="438"/>
      <c r="IRQ153" s="439"/>
      <c r="IRR153" s="460"/>
      <c r="IRS153" s="435"/>
      <c r="IRT153" s="434"/>
      <c r="IRU153" s="437"/>
      <c r="IRV153" s="438"/>
      <c r="IRW153" s="439"/>
      <c r="IRX153" s="460"/>
      <c r="IRY153" s="435"/>
      <c r="IRZ153" s="434"/>
      <c r="ISA153" s="437"/>
      <c r="ISB153" s="438"/>
      <c r="ISC153" s="439"/>
      <c r="ISD153" s="460"/>
      <c r="ISE153" s="435"/>
      <c r="ISF153" s="434"/>
      <c r="ISG153" s="437"/>
      <c r="ISH153" s="438"/>
      <c r="ISI153" s="439"/>
      <c r="ISJ153" s="460"/>
      <c r="ISK153" s="435"/>
      <c r="ISL153" s="434"/>
      <c r="ISM153" s="437"/>
      <c r="ISN153" s="438"/>
      <c r="ISO153" s="439"/>
      <c r="ISP153" s="460"/>
      <c r="ISQ153" s="435"/>
      <c r="ISR153" s="434"/>
      <c r="ISS153" s="437"/>
      <c r="IST153" s="438"/>
      <c r="ISU153" s="439"/>
      <c r="ISV153" s="460"/>
      <c r="ISW153" s="435"/>
      <c r="ISX153" s="434"/>
      <c r="ISY153" s="437"/>
      <c r="ISZ153" s="438"/>
      <c r="ITA153" s="439"/>
      <c r="ITB153" s="460"/>
      <c r="ITC153" s="435"/>
      <c r="ITD153" s="434"/>
      <c r="ITE153" s="437"/>
      <c r="ITF153" s="438"/>
      <c r="ITG153" s="439"/>
      <c r="ITH153" s="460"/>
      <c r="ITI153" s="435"/>
      <c r="ITJ153" s="434"/>
      <c r="ITK153" s="437"/>
      <c r="ITL153" s="438"/>
      <c r="ITM153" s="439"/>
      <c r="ITN153" s="460"/>
      <c r="ITO153" s="435"/>
      <c r="ITP153" s="434"/>
      <c r="ITQ153" s="437"/>
      <c r="ITR153" s="438"/>
      <c r="ITS153" s="439"/>
      <c r="ITT153" s="460"/>
      <c r="ITU153" s="435"/>
      <c r="ITV153" s="434"/>
      <c r="ITW153" s="437"/>
      <c r="ITX153" s="438"/>
      <c r="ITY153" s="439"/>
      <c r="ITZ153" s="460"/>
      <c r="IUA153" s="435"/>
      <c r="IUB153" s="434"/>
      <c r="IUC153" s="437"/>
      <c r="IUD153" s="438"/>
      <c r="IUE153" s="439"/>
      <c r="IUF153" s="460"/>
      <c r="IUG153" s="435"/>
      <c r="IUH153" s="434"/>
      <c r="IUI153" s="437"/>
      <c r="IUJ153" s="438"/>
      <c r="IUK153" s="439"/>
      <c r="IUL153" s="460"/>
      <c r="IUM153" s="435"/>
      <c r="IUN153" s="434"/>
      <c r="IUO153" s="437"/>
      <c r="IUP153" s="438"/>
      <c r="IUQ153" s="439"/>
      <c r="IUR153" s="460"/>
      <c r="IUS153" s="435"/>
      <c r="IUT153" s="434"/>
      <c r="IUU153" s="437"/>
      <c r="IUV153" s="438"/>
      <c r="IUW153" s="439"/>
      <c r="IUX153" s="460"/>
      <c r="IUY153" s="435"/>
      <c r="IUZ153" s="434"/>
      <c r="IVA153" s="437"/>
      <c r="IVB153" s="438"/>
      <c r="IVC153" s="439"/>
      <c r="IVD153" s="460"/>
      <c r="IVE153" s="435"/>
      <c r="IVF153" s="434"/>
      <c r="IVG153" s="437"/>
      <c r="IVH153" s="438"/>
      <c r="IVI153" s="439"/>
      <c r="IVJ153" s="460"/>
      <c r="IVK153" s="435"/>
      <c r="IVL153" s="434"/>
      <c r="IVM153" s="437"/>
      <c r="IVN153" s="438"/>
      <c r="IVO153" s="439"/>
      <c r="IVP153" s="460"/>
      <c r="IVQ153" s="435"/>
      <c r="IVR153" s="434"/>
      <c r="IVS153" s="437"/>
      <c r="IVT153" s="438"/>
      <c r="IVU153" s="439"/>
      <c r="IVV153" s="460"/>
      <c r="IVW153" s="435"/>
      <c r="IVX153" s="434"/>
      <c r="IVY153" s="437"/>
      <c r="IVZ153" s="438"/>
      <c r="IWA153" s="439"/>
      <c r="IWB153" s="460"/>
      <c r="IWC153" s="435"/>
      <c r="IWD153" s="434"/>
      <c r="IWE153" s="437"/>
      <c r="IWF153" s="438"/>
      <c r="IWG153" s="439"/>
      <c r="IWH153" s="460"/>
      <c r="IWI153" s="435"/>
      <c r="IWJ153" s="434"/>
      <c r="IWK153" s="437"/>
      <c r="IWL153" s="438"/>
      <c r="IWM153" s="439"/>
      <c r="IWN153" s="460"/>
      <c r="IWO153" s="435"/>
      <c r="IWP153" s="434"/>
      <c r="IWQ153" s="437"/>
      <c r="IWR153" s="438"/>
      <c r="IWS153" s="439"/>
      <c r="IWT153" s="460"/>
      <c r="IWU153" s="435"/>
      <c r="IWV153" s="434"/>
      <c r="IWW153" s="437"/>
      <c r="IWX153" s="438"/>
      <c r="IWY153" s="439"/>
      <c r="IWZ153" s="460"/>
      <c r="IXA153" s="435"/>
      <c r="IXB153" s="434"/>
      <c r="IXC153" s="437"/>
      <c r="IXD153" s="438"/>
      <c r="IXE153" s="439"/>
      <c r="IXF153" s="460"/>
      <c r="IXG153" s="435"/>
      <c r="IXH153" s="434"/>
      <c r="IXI153" s="437"/>
      <c r="IXJ153" s="438"/>
      <c r="IXK153" s="439"/>
      <c r="IXL153" s="460"/>
      <c r="IXM153" s="435"/>
      <c r="IXN153" s="434"/>
      <c r="IXO153" s="437"/>
      <c r="IXP153" s="438"/>
      <c r="IXQ153" s="439"/>
      <c r="IXR153" s="460"/>
      <c r="IXS153" s="435"/>
      <c r="IXT153" s="434"/>
      <c r="IXU153" s="437"/>
      <c r="IXV153" s="438"/>
      <c r="IXW153" s="439"/>
      <c r="IXX153" s="460"/>
      <c r="IXY153" s="435"/>
      <c r="IXZ153" s="434"/>
      <c r="IYA153" s="437"/>
      <c r="IYB153" s="438"/>
      <c r="IYC153" s="439"/>
      <c r="IYD153" s="460"/>
      <c r="IYE153" s="435"/>
      <c r="IYF153" s="434"/>
      <c r="IYG153" s="437"/>
      <c r="IYH153" s="438"/>
      <c r="IYI153" s="439"/>
      <c r="IYJ153" s="460"/>
      <c r="IYK153" s="435"/>
      <c r="IYL153" s="434"/>
      <c r="IYM153" s="437"/>
      <c r="IYN153" s="438"/>
      <c r="IYO153" s="439"/>
      <c r="IYP153" s="460"/>
      <c r="IYQ153" s="435"/>
      <c r="IYR153" s="434"/>
      <c r="IYS153" s="437"/>
      <c r="IYT153" s="438"/>
      <c r="IYU153" s="439"/>
      <c r="IYV153" s="460"/>
      <c r="IYW153" s="435"/>
      <c r="IYX153" s="434"/>
      <c r="IYY153" s="437"/>
      <c r="IYZ153" s="438"/>
      <c r="IZA153" s="439"/>
      <c r="IZB153" s="460"/>
      <c r="IZC153" s="435"/>
      <c r="IZD153" s="434"/>
      <c r="IZE153" s="437"/>
      <c r="IZF153" s="438"/>
      <c r="IZG153" s="439"/>
      <c r="IZH153" s="460"/>
      <c r="IZI153" s="435"/>
      <c r="IZJ153" s="434"/>
      <c r="IZK153" s="437"/>
      <c r="IZL153" s="438"/>
      <c r="IZM153" s="439"/>
      <c r="IZN153" s="460"/>
      <c r="IZO153" s="435"/>
      <c r="IZP153" s="434"/>
      <c r="IZQ153" s="437"/>
      <c r="IZR153" s="438"/>
      <c r="IZS153" s="439"/>
      <c r="IZT153" s="460"/>
      <c r="IZU153" s="435"/>
      <c r="IZV153" s="434"/>
      <c r="IZW153" s="437"/>
      <c r="IZX153" s="438"/>
      <c r="IZY153" s="439"/>
      <c r="IZZ153" s="460"/>
      <c r="JAA153" s="435"/>
      <c r="JAB153" s="434"/>
      <c r="JAC153" s="437"/>
      <c r="JAD153" s="438"/>
      <c r="JAE153" s="439"/>
      <c r="JAF153" s="460"/>
      <c r="JAG153" s="435"/>
      <c r="JAH153" s="434"/>
      <c r="JAI153" s="437"/>
      <c r="JAJ153" s="438"/>
      <c r="JAK153" s="439"/>
      <c r="JAL153" s="460"/>
      <c r="JAM153" s="435"/>
      <c r="JAN153" s="434"/>
      <c r="JAO153" s="437"/>
      <c r="JAP153" s="438"/>
      <c r="JAQ153" s="439"/>
      <c r="JAR153" s="460"/>
      <c r="JAS153" s="435"/>
      <c r="JAT153" s="434"/>
      <c r="JAU153" s="437"/>
      <c r="JAV153" s="438"/>
      <c r="JAW153" s="439"/>
      <c r="JAX153" s="460"/>
      <c r="JAY153" s="435"/>
      <c r="JAZ153" s="434"/>
      <c r="JBA153" s="437"/>
      <c r="JBB153" s="438"/>
      <c r="JBC153" s="439"/>
      <c r="JBD153" s="460"/>
      <c r="JBE153" s="435"/>
      <c r="JBF153" s="434"/>
      <c r="JBG153" s="437"/>
      <c r="JBH153" s="438"/>
      <c r="JBI153" s="439"/>
      <c r="JBJ153" s="460"/>
      <c r="JBK153" s="435"/>
      <c r="JBL153" s="434"/>
      <c r="JBM153" s="437"/>
      <c r="JBN153" s="438"/>
      <c r="JBO153" s="439"/>
      <c r="JBP153" s="460"/>
      <c r="JBQ153" s="435"/>
      <c r="JBR153" s="434"/>
      <c r="JBS153" s="437"/>
      <c r="JBT153" s="438"/>
      <c r="JBU153" s="439"/>
      <c r="JBV153" s="460"/>
      <c r="JBW153" s="435"/>
      <c r="JBX153" s="434"/>
      <c r="JBY153" s="437"/>
      <c r="JBZ153" s="438"/>
      <c r="JCA153" s="439"/>
      <c r="JCB153" s="460"/>
      <c r="JCC153" s="435"/>
      <c r="JCD153" s="434"/>
      <c r="JCE153" s="437"/>
      <c r="JCF153" s="438"/>
      <c r="JCG153" s="439"/>
      <c r="JCH153" s="460"/>
      <c r="JCI153" s="435"/>
      <c r="JCJ153" s="434"/>
      <c r="JCK153" s="437"/>
      <c r="JCL153" s="438"/>
      <c r="JCM153" s="439"/>
      <c r="JCN153" s="460"/>
      <c r="JCO153" s="435"/>
      <c r="JCP153" s="434"/>
      <c r="JCQ153" s="437"/>
      <c r="JCR153" s="438"/>
      <c r="JCS153" s="439"/>
      <c r="JCT153" s="460"/>
      <c r="JCU153" s="435"/>
      <c r="JCV153" s="434"/>
      <c r="JCW153" s="437"/>
      <c r="JCX153" s="438"/>
      <c r="JCY153" s="439"/>
      <c r="JCZ153" s="460"/>
      <c r="JDA153" s="435"/>
      <c r="JDB153" s="434"/>
      <c r="JDC153" s="437"/>
      <c r="JDD153" s="438"/>
      <c r="JDE153" s="439"/>
      <c r="JDF153" s="460"/>
      <c r="JDG153" s="435"/>
      <c r="JDH153" s="434"/>
      <c r="JDI153" s="437"/>
      <c r="JDJ153" s="438"/>
      <c r="JDK153" s="439"/>
      <c r="JDL153" s="460"/>
      <c r="JDM153" s="435"/>
      <c r="JDN153" s="434"/>
      <c r="JDO153" s="437"/>
      <c r="JDP153" s="438"/>
      <c r="JDQ153" s="439"/>
      <c r="JDR153" s="460"/>
      <c r="JDS153" s="435"/>
      <c r="JDT153" s="434"/>
      <c r="JDU153" s="437"/>
      <c r="JDV153" s="438"/>
      <c r="JDW153" s="439"/>
      <c r="JDX153" s="460"/>
      <c r="JDY153" s="435"/>
      <c r="JDZ153" s="434"/>
      <c r="JEA153" s="437"/>
      <c r="JEB153" s="438"/>
      <c r="JEC153" s="439"/>
      <c r="JED153" s="460"/>
      <c r="JEE153" s="435"/>
      <c r="JEF153" s="434"/>
      <c r="JEG153" s="437"/>
      <c r="JEH153" s="438"/>
      <c r="JEI153" s="439"/>
      <c r="JEJ153" s="460"/>
      <c r="JEK153" s="435"/>
      <c r="JEL153" s="434"/>
      <c r="JEM153" s="437"/>
      <c r="JEN153" s="438"/>
      <c r="JEO153" s="439"/>
      <c r="JEP153" s="460"/>
      <c r="JEQ153" s="435"/>
      <c r="JER153" s="434"/>
      <c r="JES153" s="437"/>
      <c r="JET153" s="438"/>
      <c r="JEU153" s="439"/>
      <c r="JEV153" s="460"/>
      <c r="JEW153" s="435"/>
      <c r="JEX153" s="434"/>
      <c r="JEY153" s="437"/>
      <c r="JEZ153" s="438"/>
      <c r="JFA153" s="439"/>
      <c r="JFB153" s="460"/>
      <c r="JFC153" s="435"/>
      <c r="JFD153" s="434"/>
      <c r="JFE153" s="437"/>
      <c r="JFF153" s="438"/>
      <c r="JFG153" s="439"/>
      <c r="JFH153" s="460"/>
      <c r="JFI153" s="435"/>
      <c r="JFJ153" s="434"/>
      <c r="JFK153" s="437"/>
      <c r="JFL153" s="438"/>
      <c r="JFM153" s="439"/>
      <c r="JFN153" s="460"/>
      <c r="JFO153" s="435"/>
      <c r="JFP153" s="434"/>
      <c r="JFQ153" s="437"/>
      <c r="JFR153" s="438"/>
      <c r="JFS153" s="439"/>
      <c r="JFT153" s="460"/>
      <c r="JFU153" s="435"/>
      <c r="JFV153" s="434"/>
      <c r="JFW153" s="437"/>
      <c r="JFX153" s="438"/>
      <c r="JFY153" s="439"/>
      <c r="JFZ153" s="460"/>
      <c r="JGA153" s="435"/>
      <c r="JGB153" s="434"/>
      <c r="JGC153" s="437"/>
      <c r="JGD153" s="438"/>
      <c r="JGE153" s="439"/>
      <c r="JGF153" s="460"/>
      <c r="JGG153" s="435"/>
      <c r="JGH153" s="434"/>
      <c r="JGI153" s="437"/>
      <c r="JGJ153" s="438"/>
      <c r="JGK153" s="439"/>
      <c r="JGL153" s="460"/>
      <c r="JGM153" s="435"/>
      <c r="JGN153" s="434"/>
      <c r="JGO153" s="437"/>
      <c r="JGP153" s="438"/>
      <c r="JGQ153" s="439"/>
      <c r="JGR153" s="460"/>
      <c r="JGS153" s="435"/>
      <c r="JGT153" s="434"/>
      <c r="JGU153" s="437"/>
      <c r="JGV153" s="438"/>
      <c r="JGW153" s="439"/>
      <c r="JGX153" s="460"/>
      <c r="JGY153" s="435"/>
      <c r="JGZ153" s="434"/>
      <c r="JHA153" s="437"/>
      <c r="JHB153" s="438"/>
      <c r="JHC153" s="439"/>
      <c r="JHD153" s="460"/>
      <c r="JHE153" s="435"/>
      <c r="JHF153" s="434"/>
      <c r="JHG153" s="437"/>
      <c r="JHH153" s="438"/>
      <c r="JHI153" s="439"/>
      <c r="JHJ153" s="460"/>
      <c r="JHK153" s="435"/>
      <c r="JHL153" s="434"/>
      <c r="JHM153" s="437"/>
      <c r="JHN153" s="438"/>
      <c r="JHO153" s="439"/>
      <c r="JHP153" s="460"/>
      <c r="JHQ153" s="435"/>
      <c r="JHR153" s="434"/>
      <c r="JHS153" s="437"/>
      <c r="JHT153" s="438"/>
      <c r="JHU153" s="439"/>
      <c r="JHV153" s="460"/>
      <c r="JHW153" s="435"/>
      <c r="JHX153" s="434"/>
      <c r="JHY153" s="437"/>
      <c r="JHZ153" s="438"/>
      <c r="JIA153" s="439"/>
      <c r="JIB153" s="460"/>
      <c r="JIC153" s="435"/>
      <c r="JID153" s="434"/>
      <c r="JIE153" s="437"/>
      <c r="JIF153" s="438"/>
      <c r="JIG153" s="439"/>
      <c r="JIH153" s="460"/>
      <c r="JII153" s="435"/>
      <c r="JIJ153" s="434"/>
      <c r="JIK153" s="437"/>
      <c r="JIL153" s="438"/>
      <c r="JIM153" s="439"/>
      <c r="JIN153" s="460"/>
      <c r="JIO153" s="435"/>
      <c r="JIP153" s="434"/>
      <c r="JIQ153" s="437"/>
      <c r="JIR153" s="438"/>
      <c r="JIS153" s="439"/>
      <c r="JIT153" s="460"/>
      <c r="JIU153" s="435"/>
      <c r="JIV153" s="434"/>
      <c r="JIW153" s="437"/>
      <c r="JIX153" s="438"/>
      <c r="JIY153" s="439"/>
      <c r="JIZ153" s="460"/>
      <c r="JJA153" s="435"/>
      <c r="JJB153" s="434"/>
      <c r="JJC153" s="437"/>
      <c r="JJD153" s="438"/>
      <c r="JJE153" s="439"/>
      <c r="JJF153" s="460"/>
      <c r="JJG153" s="435"/>
      <c r="JJH153" s="434"/>
      <c r="JJI153" s="437"/>
      <c r="JJJ153" s="438"/>
      <c r="JJK153" s="439"/>
      <c r="JJL153" s="460"/>
      <c r="JJM153" s="435"/>
      <c r="JJN153" s="434"/>
      <c r="JJO153" s="437"/>
      <c r="JJP153" s="438"/>
      <c r="JJQ153" s="439"/>
      <c r="JJR153" s="460"/>
      <c r="JJS153" s="435"/>
      <c r="JJT153" s="434"/>
      <c r="JJU153" s="437"/>
      <c r="JJV153" s="438"/>
      <c r="JJW153" s="439"/>
      <c r="JJX153" s="460"/>
      <c r="JJY153" s="435"/>
      <c r="JJZ153" s="434"/>
      <c r="JKA153" s="437"/>
      <c r="JKB153" s="438"/>
      <c r="JKC153" s="439"/>
      <c r="JKD153" s="460"/>
      <c r="JKE153" s="435"/>
      <c r="JKF153" s="434"/>
      <c r="JKG153" s="437"/>
      <c r="JKH153" s="438"/>
      <c r="JKI153" s="439"/>
      <c r="JKJ153" s="460"/>
      <c r="JKK153" s="435"/>
      <c r="JKL153" s="434"/>
      <c r="JKM153" s="437"/>
      <c r="JKN153" s="438"/>
      <c r="JKO153" s="439"/>
      <c r="JKP153" s="460"/>
      <c r="JKQ153" s="435"/>
      <c r="JKR153" s="434"/>
      <c r="JKS153" s="437"/>
      <c r="JKT153" s="438"/>
      <c r="JKU153" s="439"/>
      <c r="JKV153" s="460"/>
      <c r="JKW153" s="435"/>
      <c r="JKX153" s="434"/>
      <c r="JKY153" s="437"/>
      <c r="JKZ153" s="438"/>
      <c r="JLA153" s="439"/>
      <c r="JLB153" s="460"/>
      <c r="JLC153" s="435"/>
      <c r="JLD153" s="434"/>
      <c r="JLE153" s="437"/>
      <c r="JLF153" s="438"/>
      <c r="JLG153" s="439"/>
      <c r="JLH153" s="460"/>
      <c r="JLI153" s="435"/>
      <c r="JLJ153" s="434"/>
      <c r="JLK153" s="437"/>
      <c r="JLL153" s="438"/>
      <c r="JLM153" s="439"/>
      <c r="JLN153" s="460"/>
      <c r="JLO153" s="435"/>
      <c r="JLP153" s="434"/>
      <c r="JLQ153" s="437"/>
      <c r="JLR153" s="438"/>
      <c r="JLS153" s="439"/>
      <c r="JLT153" s="460"/>
      <c r="JLU153" s="435"/>
      <c r="JLV153" s="434"/>
      <c r="JLW153" s="437"/>
      <c r="JLX153" s="438"/>
      <c r="JLY153" s="439"/>
      <c r="JLZ153" s="460"/>
      <c r="JMA153" s="435"/>
      <c r="JMB153" s="434"/>
      <c r="JMC153" s="437"/>
      <c r="JMD153" s="438"/>
      <c r="JME153" s="439"/>
      <c r="JMF153" s="460"/>
      <c r="JMG153" s="435"/>
      <c r="JMH153" s="434"/>
      <c r="JMI153" s="437"/>
      <c r="JMJ153" s="438"/>
      <c r="JMK153" s="439"/>
      <c r="JML153" s="460"/>
      <c r="JMM153" s="435"/>
      <c r="JMN153" s="434"/>
      <c r="JMO153" s="437"/>
      <c r="JMP153" s="438"/>
      <c r="JMQ153" s="439"/>
      <c r="JMR153" s="460"/>
      <c r="JMS153" s="435"/>
      <c r="JMT153" s="434"/>
      <c r="JMU153" s="437"/>
      <c r="JMV153" s="438"/>
      <c r="JMW153" s="439"/>
      <c r="JMX153" s="460"/>
      <c r="JMY153" s="435"/>
      <c r="JMZ153" s="434"/>
      <c r="JNA153" s="437"/>
      <c r="JNB153" s="438"/>
      <c r="JNC153" s="439"/>
      <c r="JND153" s="460"/>
      <c r="JNE153" s="435"/>
      <c r="JNF153" s="434"/>
      <c r="JNG153" s="437"/>
      <c r="JNH153" s="438"/>
      <c r="JNI153" s="439"/>
      <c r="JNJ153" s="460"/>
      <c r="JNK153" s="435"/>
      <c r="JNL153" s="434"/>
      <c r="JNM153" s="437"/>
      <c r="JNN153" s="438"/>
      <c r="JNO153" s="439"/>
      <c r="JNP153" s="460"/>
      <c r="JNQ153" s="435"/>
      <c r="JNR153" s="434"/>
      <c r="JNS153" s="437"/>
      <c r="JNT153" s="438"/>
      <c r="JNU153" s="439"/>
      <c r="JNV153" s="460"/>
      <c r="JNW153" s="435"/>
      <c r="JNX153" s="434"/>
      <c r="JNY153" s="437"/>
      <c r="JNZ153" s="438"/>
      <c r="JOA153" s="439"/>
      <c r="JOB153" s="460"/>
      <c r="JOC153" s="435"/>
      <c r="JOD153" s="434"/>
      <c r="JOE153" s="437"/>
      <c r="JOF153" s="438"/>
      <c r="JOG153" s="439"/>
      <c r="JOH153" s="460"/>
      <c r="JOI153" s="435"/>
      <c r="JOJ153" s="434"/>
      <c r="JOK153" s="437"/>
      <c r="JOL153" s="438"/>
      <c r="JOM153" s="439"/>
      <c r="JON153" s="460"/>
      <c r="JOO153" s="435"/>
      <c r="JOP153" s="434"/>
      <c r="JOQ153" s="437"/>
      <c r="JOR153" s="438"/>
      <c r="JOS153" s="439"/>
      <c r="JOT153" s="460"/>
      <c r="JOU153" s="435"/>
      <c r="JOV153" s="434"/>
      <c r="JOW153" s="437"/>
      <c r="JOX153" s="438"/>
      <c r="JOY153" s="439"/>
      <c r="JOZ153" s="460"/>
      <c r="JPA153" s="435"/>
      <c r="JPB153" s="434"/>
      <c r="JPC153" s="437"/>
      <c r="JPD153" s="438"/>
      <c r="JPE153" s="439"/>
      <c r="JPF153" s="460"/>
      <c r="JPG153" s="435"/>
      <c r="JPH153" s="434"/>
      <c r="JPI153" s="437"/>
      <c r="JPJ153" s="438"/>
      <c r="JPK153" s="439"/>
      <c r="JPL153" s="460"/>
      <c r="JPM153" s="435"/>
      <c r="JPN153" s="434"/>
      <c r="JPO153" s="437"/>
      <c r="JPP153" s="438"/>
      <c r="JPQ153" s="439"/>
      <c r="JPR153" s="460"/>
      <c r="JPS153" s="435"/>
      <c r="JPT153" s="434"/>
      <c r="JPU153" s="437"/>
      <c r="JPV153" s="438"/>
      <c r="JPW153" s="439"/>
      <c r="JPX153" s="460"/>
      <c r="JPY153" s="435"/>
      <c r="JPZ153" s="434"/>
      <c r="JQA153" s="437"/>
      <c r="JQB153" s="438"/>
      <c r="JQC153" s="439"/>
      <c r="JQD153" s="460"/>
      <c r="JQE153" s="435"/>
      <c r="JQF153" s="434"/>
      <c r="JQG153" s="437"/>
      <c r="JQH153" s="438"/>
      <c r="JQI153" s="439"/>
      <c r="JQJ153" s="460"/>
      <c r="JQK153" s="435"/>
      <c r="JQL153" s="434"/>
      <c r="JQM153" s="437"/>
      <c r="JQN153" s="438"/>
      <c r="JQO153" s="439"/>
      <c r="JQP153" s="460"/>
      <c r="JQQ153" s="435"/>
      <c r="JQR153" s="434"/>
      <c r="JQS153" s="437"/>
      <c r="JQT153" s="438"/>
      <c r="JQU153" s="439"/>
      <c r="JQV153" s="460"/>
      <c r="JQW153" s="435"/>
      <c r="JQX153" s="434"/>
      <c r="JQY153" s="437"/>
      <c r="JQZ153" s="438"/>
      <c r="JRA153" s="439"/>
      <c r="JRB153" s="460"/>
      <c r="JRC153" s="435"/>
      <c r="JRD153" s="434"/>
      <c r="JRE153" s="437"/>
      <c r="JRF153" s="438"/>
      <c r="JRG153" s="439"/>
      <c r="JRH153" s="460"/>
      <c r="JRI153" s="435"/>
      <c r="JRJ153" s="434"/>
      <c r="JRK153" s="437"/>
      <c r="JRL153" s="438"/>
      <c r="JRM153" s="439"/>
      <c r="JRN153" s="460"/>
      <c r="JRO153" s="435"/>
      <c r="JRP153" s="434"/>
      <c r="JRQ153" s="437"/>
      <c r="JRR153" s="438"/>
      <c r="JRS153" s="439"/>
      <c r="JRT153" s="460"/>
      <c r="JRU153" s="435"/>
      <c r="JRV153" s="434"/>
      <c r="JRW153" s="437"/>
      <c r="JRX153" s="438"/>
      <c r="JRY153" s="439"/>
      <c r="JRZ153" s="460"/>
      <c r="JSA153" s="435"/>
      <c r="JSB153" s="434"/>
      <c r="JSC153" s="437"/>
      <c r="JSD153" s="438"/>
      <c r="JSE153" s="439"/>
      <c r="JSF153" s="460"/>
      <c r="JSG153" s="435"/>
      <c r="JSH153" s="434"/>
      <c r="JSI153" s="437"/>
      <c r="JSJ153" s="438"/>
      <c r="JSK153" s="439"/>
      <c r="JSL153" s="460"/>
      <c r="JSM153" s="435"/>
      <c r="JSN153" s="434"/>
      <c r="JSO153" s="437"/>
      <c r="JSP153" s="438"/>
      <c r="JSQ153" s="439"/>
      <c r="JSR153" s="460"/>
      <c r="JSS153" s="435"/>
      <c r="JST153" s="434"/>
      <c r="JSU153" s="437"/>
      <c r="JSV153" s="438"/>
      <c r="JSW153" s="439"/>
      <c r="JSX153" s="460"/>
      <c r="JSY153" s="435"/>
      <c r="JSZ153" s="434"/>
      <c r="JTA153" s="437"/>
      <c r="JTB153" s="438"/>
      <c r="JTC153" s="439"/>
      <c r="JTD153" s="460"/>
      <c r="JTE153" s="435"/>
      <c r="JTF153" s="434"/>
      <c r="JTG153" s="437"/>
      <c r="JTH153" s="438"/>
      <c r="JTI153" s="439"/>
      <c r="JTJ153" s="460"/>
      <c r="JTK153" s="435"/>
      <c r="JTL153" s="434"/>
      <c r="JTM153" s="437"/>
      <c r="JTN153" s="438"/>
      <c r="JTO153" s="439"/>
      <c r="JTP153" s="460"/>
      <c r="JTQ153" s="435"/>
      <c r="JTR153" s="434"/>
      <c r="JTS153" s="437"/>
      <c r="JTT153" s="438"/>
      <c r="JTU153" s="439"/>
      <c r="JTV153" s="460"/>
      <c r="JTW153" s="435"/>
      <c r="JTX153" s="434"/>
      <c r="JTY153" s="437"/>
      <c r="JTZ153" s="438"/>
      <c r="JUA153" s="439"/>
      <c r="JUB153" s="460"/>
      <c r="JUC153" s="435"/>
      <c r="JUD153" s="434"/>
      <c r="JUE153" s="437"/>
      <c r="JUF153" s="438"/>
      <c r="JUG153" s="439"/>
      <c r="JUH153" s="460"/>
      <c r="JUI153" s="435"/>
      <c r="JUJ153" s="434"/>
      <c r="JUK153" s="437"/>
      <c r="JUL153" s="438"/>
      <c r="JUM153" s="439"/>
      <c r="JUN153" s="460"/>
      <c r="JUO153" s="435"/>
      <c r="JUP153" s="434"/>
      <c r="JUQ153" s="437"/>
      <c r="JUR153" s="438"/>
      <c r="JUS153" s="439"/>
      <c r="JUT153" s="460"/>
      <c r="JUU153" s="435"/>
      <c r="JUV153" s="434"/>
      <c r="JUW153" s="437"/>
      <c r="JUX153" s="438"/>
      <c r="JUY153" s="439"/>
      <c r="JUZ153" s="460"/>
      <c r="JVA153" s="435"/>
      <c r="JVB153" s="434"/>
      <c r="JVC153" s="437"/>
      <c r="JVD153" s="438"/>
      <c r="JVE153" s="439"/>
      <c r="JVF153" s="460"/>
      <c r="JVG153" s="435"/>
      <c r="JVH153" s="434"/>
      <c r="JVI153" s="437"/>
      <c r="JVJ153" s="438"/>
      <c r="JVK153" s="439"/>
      <c r="JVL153" s="460"/>
      <c r="JVM153" s="435"/>
      <c r="JVN153" s="434"/>
      <c r="JVO153" s="437"/>
      <c r="JVP153" s="438"/>
      <c r="JVQ153" s="439"/>
      <c r="JVR153" s="460"/>
      <c r="JVS153" s="435"/>
      <c r="JVT153" s="434"/>
      <c r="JVU153" s="437"/>
      <c r="JVV153" s="438"/>
      <c r="JVW153" s="439"/>
      <c r="JVX153" s="460"/>
      <c r="JVY153" s="435"/>
      <c r="JVZ153" s="434"/>
      <c r="JWA153" s="437"/>
      <c r="JWB153" s="438"/>
      <c r="JWC153" s="439"/>
      <c r="JWD153" s="460"/>
      <c r="JWE153" s="435"/>
      <c r="JWF153" s="434"/>
      <c r="JWG153" s="437"/>
      <c r="JWH153" s="438"/>
      <c r="JWI153" s="439"/>
      <c r="JWJ153" s="460"/>
      <c r="JWK153" s="435"/>
      <c r="JWL153" s="434"/>
      <c r="JWM153" s="437"/>
      <c r="JWN153" s="438"/>
      <c r="JWO153" s="439"/>
      <c r="JWP153" s="460"/>
      <c r="JWQ153" s="435"/>
      <c r="JWR153" s="434"/>
      <c r="JWS153" s="437"/>
      <c r="JWT153" s="438"/>
      <c r="JWU153" s="439"/>
      <c r="JWV153" s="460"/>
      <c r="JWW153" s="435"/>
      <c r="JWX153" s="434"/>
      <c r="JWY153" s="437"/>
      <c r="JWZ153" s="438"/>
      <c r="JXA153" s="439"/>
      <c r="JXB153" s="460"/>
      <c r="JXC153" s="435"/>
      <c r="JXD153" s="434"/>
      <c r="JXE153" s="437"/>
      <c r="JXF153" s="438"/>
      <c r="JXG153" s="439"/>
      <c r="JXH153" s="460"/>
      <c r="JXI153" s="435"/>
      <c r="JXJ153" s="434"/>
      <c r="JXK153" s="437"/>
      <c r="JXL153" s="438"/>
      <c r="JXM153" s="439"/>
      <c r="JXN153" s="460"/>
      <c r="JXO153" s="435"/>
      <c r="JXP153" s="434"/>
      <c r="JXQ153" s="437"/>
      <c r="JXR153" s="438"/>
      <c r="JXS153" s="439"/>
      <c r="JXT153" s="460"/>
      <c r="JXU153" s="435"/>
      <c r="JXV153" s="434"/>
      <c r="JXW153" s="437"/>
      <c r="JXX153" s="438"/>
      <c r="JXY153" s="439"/>
      <c r="JXZ153" s="460"/>
      <c r="JYA153" s="435"/>
      <c r="JYB153" s="434"/>
      <c r="JYC153" s="437"/>
      <c r="JYD153" s="438"/>
      <c r="JYE153" s="439"/>
      <c r="JYF153" s="460"/>
      <c r="JYG153" s="435"/>
      <c r="JYH153" s="434"/>
      <c r="JYI153" s="437"/>
      <c r="JYJ153" s="438"/>
      <c r="JYK153" s="439"/>
      <c r="JYL153" s="460"/>
      <c r="JYM153" s="435"/>
      <c r="JYN153" s="434"/>
      <c r="JYO153" s="437"/>
      <c r="JYP153" s="438"/>
      <c r="JYQ153" s="439"/>
      <c r="JYR153" s="460"/>
      <c r="JYS153" s="435"/>
      <c r="JYT153" s="434"/>
      <c r="JYU153" s="437"/>
      <c r="JYV153" s="438"/>
      <c r="JYW153" s="439"/>
      <c r="JYX153" s="460"/>
      <c r="JYY153" s="435"/>
      <c r="JYZ153" s="434"/>
      <c r="JZA153" s="437"/>
      <c r="JZB153" s="438"/>
      <c r="JZC153" s="439"/>
      <c r="JZD153" s="460"/>
      <c r="JZE153" s="435"/>
      <c r="JZF153" s="434"/>
      <c r="JZG153" s="437"/>
      <c r="JZH153" s="438"/>
      <c r="JZI153" s="439"/>
      <c r="JZJ153" s="460"/>
      <c r="JZK153" s="435"/>
      <c r="JZL153" s="434"/>
      <c r="JZM153" s="437"/>
      <c r="JZN153" s="438"/>
      <c r="JZO153" s="439"/>
      <c r="JZP153" s="460"/>
      <c r="JZQ153" s="435"/>
      <c r="JZR153" s="434"/>
      <c r="JZS153" s="437"/>
      <c r="JZT153" s="438"/>
      <c r="JZU153" s="439"/>
      <c r="JZV153" s="460"/>
      <c r="JZW153" s="435"/>
      <c r="JZX153" s="434"/>
      <c r="JZY153" s="437"/>
      <c r="JZZ153" s="438"/>
      <c r="KAA153" s="439"/>
      <c r="KAB153" s="460"/>
      <c r="KAC153" s="435"/>
      <c r="KAD153" s="434"/>
      <c r="KAE153" s="437"/>
      <c r="KAF153" s="438"/>
      <c r="KAG153" s="439"/>
      <c r="KAH153" s="460"/>
      <c r="KAI153" s="435"/>
      <c r="KAJ153" s="434"/>
      <c r="KAK153" s="437"/>
      <c r="KAL153" s="438"/>
      <c r="KAM153" s="439"/>
      <c r="KAN153" s="460"/>
      <c r="KAO153" s="435"/>
      <c r="KAP153" s="434"/>
      <c r="KAQ153" s="437"/>
      <c r="KAR153" s="438"/>
      <c r="KAS153" s="439"/>
      <c r="KAT153" s="460"/>
      <c r="KAU153" s="435"/>
      <c r="KAV153" s="434"/>
      <c r="KAW153" s="437"/>
      <c r="KAX153" s="438"/>
      <c r="KAY153" s="439"/>
      <c r="KAZ153" s="460"/>
      <c r="KBA153" s="435"/>
      <c r="KBB153" s="434"/>
      <c r="KBC153" s="437"/>
      <c r="KBD153" s="438"/>
      <c r="KBE153" s="439"/>
      <c r="KBF153" s="460"/>
      <c r="KBG153" s="435"/>
      <c r="KBH153" s="434"/>
      <c r="KBI153" s="437"/>
      <c r="KBJ153" s="438"/>
      <c r="KBK153" s="439"/>
      <c r="KBL153" s="460"/>
      <c r="KBM153" s="435"/>
      <c r="KBN153" s="434"/>
      <c r="KBO153" s="437"/>
      <c r="KBP153" s="438"/>
      <c r="KBQ153" s="439"/>
      <c r="KBR153" s="460"/>
      <c r="KBS153" s="435"/>
      <c r="KBT153" s="434"/>
      <c r="KBU153" s="437"/>
      <c r="KBV153" s="438"/>
      <c r="KBW153" s="439"/>
      <c r="KBX153" s="460"/>
      <c r="KBY153" s="435"/>
      <c r="KBZ153" s="434"/>
      <c r="KCA153" s="437"/>
      <c r="KCB153" s="438"/>
      <c r="KCC153" s="439"/>
      <c r="KCD153" s="460"/>
      <c r="KCE153" s="435"/>
      <c r="KCF153" s="434"/>
      <c r="KCG153" s="437"/>
      <c r="KCH153" s="438"/>
      <c r="KCI153" s="439"/>
      <c r="KCJ153" s="460"/>
      <c r="KCK153" s="435"/>
      <c r="KCL153" s="434"/>
      <c r="KCM153" s="437"/>
      <c r="KCN153" s="438"/>
      <c r="KCO153" s="439"/>
      <c r="KCP153" s="460"/>
      <c r="KCQ153" s="435"/>
      <c r="KCR153" s="434"/>
      <c r="KCS153" s="437"/>
      <c r="KCT153" s="438"/>
      <c r="KCU153" s="439"/>
      <c r="KCV153" s="460"/>
      <c r="KCW153" s="435"/>
      <c r="KCX153" s="434"/>
      <c r="KCY153" s="437"/>
      <c r="KCZ153" s="438"/>
      <c r="KDA153" s="439"/>
      <c r="KDB153" s="460"/>
      <c r="KDC153" s="435"/>
      <c r="KDD153" s="434"/>
      <c r="KDE153" s="437"/>
      <c r="KDF153" s="438"/>
      <c r="KDG153" s="439"/>
      <c r="KDH153" s="460"/>
      <c r="KDI153" s="435"/>
      <c r="KDJ153" s="434"/>
      <c r="KDK153" s="437"/>
      <c r="KDL153" s="438"/>
      <c r="KDM153" s="439"/>
      <c r="KDN153" s="460"/>
      <c r="KDO153" s="435"/>
      <c r="KDP153" s="434"/>
      <c r="KDQ153" s="437"/>
      <c r="KDR153" s="438"/>
      <c r="KDS153" s="439"/>
      <c r="KDT153" s="460"/>
      <c r="KDU153" s="435"/>
      <c r="KDV153" s="434"/>
      <c r="KDW153" s="437"/>
      <c r="KDX153" s="438"/>
      <c r="KDY153" s="439"/>
      <c r="KDZ153" s="460"/>
      <c r="KEA153" s="435"/>
      <c r="KEB153" s="434"/>
      <c r="KEC153" s="437"/>
      <c r="KED153" s="438"/>
      <c r="KEE153" s="439"/>
      <c r="KEF153" s="460"/>
      <c r="KEG153" s="435"/>
      <c r="KEH153" s="434"/>
      <c r="KEI153" s="437"/>
      <c r="KEJ153" s="438"/>
      <c r="KEK153" s="439"/>
      <c r="KEL153" s="460"/>
      <c r="KEM153" s="435"/>
      <c r="KEN153" s="434"/>
      <c r="KEO153" s="437"/>
      <c r="KEP153" s="438"/>
      <c r="KEQ153" s="439"/>
      <c r="KER153" s="460"/>
      <c r="KES153" s="435"/>
      <c r="KET153" s="434"/>
      <c r="KEU153" s="437"/>
      <c r="KEV153" s="438"/>
      <c r="KEW153" s="439"/>
      <c r="KEX153" s="460"/>
      <c r="KEY153" s="435"/>
      <c r="KEZ153" s="434"/>
      <c r="KFA153" s="437"/>
      <c r="KFB153" s="438"/>
      <c r="KFC153" s="439"/>
      <c r="KFD153" s="460"/>
      <c r="KFE153" s="435"/>
      <c r="KFF153" s="434"/>
      <c r="KFG153" s="437"/>
      <c r="KFH153" s="438"/>
      <c r="KFI153" s="439"/>
      <c r="KFJ153" s="460"/>
      <c r="KFK153" s="435"/>
      <c r="KFL153" s="434"/>
      <c r="KFM153" s="437"/>
      <c r="KFN153" s="438"/>
      <c r="KFO153" s="439"/>
      <c r="KFP153" s="460"/>
      <c r="KFQ153" s="435"/>
      <c r="KFR153" s="434"/>
      <c r="KFS153" s="437"/>
      <c r="KFT153" s="438"/>
      <c r="KFU153" s="439"/>
      <c r="KFV153" s="460"/>
      <c r="KFW153" s="435"/>
      <c r="KFX153" s="434"/>
      <c r="KFY153" s="437"/>
      <c r="KFZ153" s="438"/>
      <c r="KGA153" s="439"/>
      <c r="KGB153" s="460"/>
      <c r="KGC153" s="435"/>
      <c r="KGD153" s="434"/>
      <c r="KGE153" s="437"/>
      <c r="KGF153" s="438"/>
      <c r="KGG153" s="439"/>
      <c r="KGH153" s="460"/>
      <c r="KGI153" s="435"/>
      <c r="KGJ153" s="434"/>
      <c r="KGK153" s="437"/>
      <c r="KGL153" s="438"/>
      <c r="KGM153" s="439"/>
      <c r="KGN153" s="460"/>
      <c r="KGO153" s="435"/>
      <c r="KGP153" s="434"/>
      <c r="KGQ153" s="437"/>
      <c r="KGR153" s="438"/>
      <c r="KGS153" s="439"/>
      <c r="KGT153" s="460"/>
      <c r="KGU153" s="435"/>
      <c r="KGV153" s="434"/>
      <c r="KGW153" s="437"/>
      <c r="KGX153" s="438"/>
      <c r="KGY153" s="439"/>
      <c r="KGZ153" s="460"/>
      <c r="KHA153" s="435"/>
      <c r="KHB153" s="434"/>
      <c r="KHC153" s="437"/>
      <c r="KHD153" s="438"/>
      <c r="KHE153" s="439"/>
      <c r="KHF153" s="460"/>
      <c r="KHG153" s="435"/>
      <c r="KHH153" s="434"/>
      <c r="KHI153" s="437"/>
      <c r="KHJ153" s="438"/>
      <c r="KHK153" s="439"/>
      <c r="KHL153" s="460"/>
      <c r="KHM153" s="435"/>
      <c r="KHN153" s="434"/>
      <c r="KHO153" s="437"/>
      <c r="KHP153" s="438"/>
      <c r="KHQ153" s="439"/>
      <c r="KHR153" s="460"/>
      <c r="KHS153" s="435"/>
      <c r="KHT153" s="434"/>
      <c r="KHU153" s="437"/>
      <c r="KHV153" s="438"/>
      <c r="KHW153" s="439"/>
      <c r="KHX153" s="460"/>
      <c r="KHY153" s="435"/>
      <c r="KHZ153" s="434"/>
      <c r="KIA153" s="437"/>
      <c r="KIB153" s="438"/>
      <c r="KIC153" s="439"/>
      <c r="KID153" s="460"/>
      <c r="KIE153" s="435"/>
      <c r="KIF153" s="434"/>
      <c r="KIG153" s="437"/>
      <c r="KIH153" s="438"/>
      <c r="KII153" s="439"/>
      <c r="KIJ153" s="460"/>
      <c r="KIK153" s="435"/>
      <c r="KIL153" s="434"/>
      <c r="KIM153" s="437"/>
      <c r="KIN153" s="438"/>
      <c r="KIO153" s="439"/>
      <c r="KIP153" s="460"/>
      <c r="KIQ153" s="435"/>
      <c r="KIR153" s="434"/>
      <c r="KIS153" s="437"/>
      <c r="KIT153" s="438"/>
      <c r="KIU153" s="439"/>
      <c r="KIV153" s="460"/>
      <c r="KIW153" s="435"/>
      <c r="KIX153" s="434"/>
      <c r="KIY153" s="437"/>
      <c r="KIZ153" s="438"/>
      <c r="KJA153" s="439"/>
      <c r="KJB153" s="460"/>
      <c r="KJC153" s="435"/>
      <c r="KJD153" s="434"/>
      <c r="KJE153" s="437"/>
      <c r="KJF153" s="438"/>
      <c r="KJG153" s="439"/>
      <c r="KJH153" s="460"/>
      <c r="KJI153" s="435"/>
      <c r="KJJ153" s="434"/>
      <c r="KJK153" s="437"/>
      <c r="KJL153" s="438"/>
      <c r="KJM153" s="439"/>
      <c r="KJN153" s="460"/>
      <c r="KJO153" s="435"/>
      <c r="KJP153" s="434"/>
      <c r="KJQ153" s="437"/>
      <c r="KJR153" s="438"/>
      <c r="KJS153" s="439"/>
      <c r="KJT153" s="460"/>
      <c r="KJU153" s="435"/>
      <c r="KJV153" s="434"/>
      <c r="KJW153" s="437"/>
      <c r="KJX153" s="438"/>
      <c r="KJY153" s="439"/>
      <c r="KJZ153" s="460"/>
      <c r="KKA153" s="435"/>
      <c r="KKB153" s="434"/>
      <c r="KKC153" s="437"/>
      <c r="KKD153" s="438"/>
      <c r="KKE153" s="439"/>
      <c r="KKF153" s="460"/>
      <c r="KKG153" s="435"/>
      <c r="KKH153" s="434"/>
      <c r="KKI153" s="437"/>
      <c r="KKJ153" s="438"/>
      <c r="KKK153" s="439"/>
      <c r="KKL153" s="460"/>
      <c r="KKM153" s="435"/>
      <c r="KKN153" s="434"/>
      <c r="KKO153" s="437"/>
      <c r="KKP153" s="438"/>
      <c r="KKQ153" s="439"/>
      <c r="KKR153" s="460"/>
      <c r="KKS153" s="435"/>
      <c r="KKT153" s="434"/>
      <c r="KKU153" s="437"/>
      <c r="KKV153" s="438"/>
      <c r="KKW153" s="439"/>
      <c r="KKX153" s="460"/>
      <c r="KKY153" s="435"/>
      <c r="KKZ153" s="434"/>
      <c r="KLA153" s="437"/>
      <c r="KLB153" s="438"/>
      <c r="KLC153" s="439"/>
      <c r="KLD153" s="460"/>
      <c r="KLE153" s="435"/>
      <c r="KLF153" s="434"/>
      <c r="KLG153" s="437"/>
      <c r="KLH153" s="438"/>
      <c r="KLI153" s="439"/>
      <c r="KLJ153" s="460"/>
      <c r="KLK153" s="435"/>
      <c r="KLL153" s="434"/>
      <c r="KLM153" s="437"/>
      <c r="KLN153" s="438"/>
      <c r="KLO153" s="439"/>
      <c r="KLP153" s="460"/>
      <c r="KLQ153" s="435"/>
      <c r="KLR153" s="434"/>
      <c r="KLS153" s="437"/>
      <c r="KLT153" s="438"/>
      <c r="KLU153" s="439"/>
      <c r="KLV153" s="460"/>
      <c r="KLW153" s="435"/>
      <c r="KLX153" s="434"/>
      <c r="KLY153" s="437"/>
      <c r="KLZ153" s="438"/>
      <c r="KMA153" s="439"/>
      <c r="KMB153" s="460"/>
      <c r="KMC153" s="435"/>
      <c r="KMD153" s="434"/>
      <c r="KME153" s="437"/>
      <c r="KMF153" s="438"/>
      <c r="KMG153" s="439"/>
      <c r="KMH153" s="460"/>
      <c r="KMI153" s="435"/>
      <c r="KMJ153" s="434"/>
      <c r="KMK153" s="437"/>
      <c r="KML153" s="438"/>
      <c r="KMM153" s="439"/>
      <c r="KMN153" s="460"/>
      <c r="KMO153" s="435"/>
      <c r="KMP153" s="434"/>
      <c r="KMQ153" s="437"/>
      <c r="KMR153" s="438"/>
      <c r="KMS153" s="439"/>
      <c r="KMT153" s="460"/>
      <c r="KMU153" s="435"/>
      <c r="KMV153" s="434"/>
      <c r="KMW153" s="437"/>
      <c r="KMX153" s="438"/>
      <c r="KMY153" s="439"/>
      <c r="KMZ153" s="460"/>
      <c r="KNA153" s="435"/>
      <c r="KNB153" s="434"/>
      <c r="KNC153" s="437"/>
      <c r="KND153" s="438"/>
      <c r="KNE153" s="439"/>
      <c r="KNF153" s="460"/>
      <c r="KNG153" s="435"/>
      <c r="KNH153" s="434"/>
      <c r="KNI153" s="437"/>
      <c r="KNJ153" s="438"/>
      <c r="KNK153" s="439"/>
      <c r="KNL153" s="460"/>
      <c r="KNM153" s="435"/>
      <c r="KNN153" s="434"/>
      <c r="KNO153" s="437"/>
      <c r="KNP153" s="438"/>
      <c r="KNQ153" s="439"/>
      <c r="KNR153" s="460"/>
      <c r="KNS153" s="435"/>
      <c r="KNT153" s="434"/>
      <c r="KNU153" s="437"/>
      <c r="KNV153" s="438"/>
      <c r="KNW153" s="439"/>
      <c r="KNX153" s="460"/>
      <c r="KNY153" s="435"/>
      <c r="KNZ153" s="434"/>
      <c r="KOA153" s="437"/>
      <c r="KOB153" s="438"/>
      <c r="KOC153" s="439"/>
      <c r="KOD153" s="460"/>
      <c r="KOE153" s="435"/>
      <c r="KOF153" s="434"/>
      <c r="KOG153" s="437"/>
      <c r="KOH153" s="438"/>
      <c r="KOI153" s="439"/>
      <c r="KOJ153" s="460"/>
      <c r="KOK153" s="435"/>
      <c r="KOL153" s="434"/>
      <c r="KOM153" s="437"/>
      <c r="KON153" s="438"/>
      <c r="KOO153" s="439"/>
      <c r="KOP153" s="460"/>
      <c r="KOQ153" s="435"/>
      <c r="KOR153" s="434"/>
      <c r="KOS153" s="437"/>
      <c r="KOT153" s="438"/>
      <c r="KOU153" s="439"/>
      <c r="KOV153" s="460"/>
      <c r="KOW153" s="435"/>
      <c r="KOX153" s="434"/>
      <c r="KOY153" s="437"/>
      <c r="KOZ153" s="438"/>
      <c r="KPA153" s="439"/>
      <c r="KPB153" s="460"/>
      <c r="KPC153" s="435"/>
      <c r="KPD153" s="434"/>
      <c r="KPE153" s="437"/>
      <c r="KPF153" s="438"/>
      <c r="KPG153" s="439"/>
      <c r="KPH153" s="460"/>
      <c r="KPI153" s="435"/>
      <c r="KPJ153" s="434"/>
      <c r="KPK153" s="437"/>
      <c r="KPL153" s="438"/>
      <c r="KPM153" s="439"/>
      <c r="KPN153" s="460"/>
      <c r="KPO153" s="435"/>
      <c r="KPP153" s="434"/>
      <c r="KPQ153" s="437"/>
      <c r="KPR153" s="438"/>
      <c r="KPS153" s="439"/>
      <c r="KPT153" s="460"/>
      <c r="KPU153" s="435"/>
      <c r="KPV153" s="434"/>
      <c r="KPW153" s="437"/>
      <c r="KPX153" s="438"/>
      <c r="KPY153" s="439"/>
      <c r="KPZ153" s="460"/>
      <c r="KQA153" s="435"/>
      <c r="KQB153" s="434"/>
      <c r="KQC153" s="437"/>
      <c r="KQD153" s="438"/>
      <c r="KQE153" s="439"/>
      <c r="KQF153" s="460"/>
      <c r="KQG153" s="435"/>
      <c r="KQH153" s="434"/>
      <c r="KQI153" s="437"/>
      <c r="KQJ153" s="438"/>
      <c r="KQK153" s="439"/>
      <c r="KQL153" s="460"/>
      <c r="KQM153" s="435"/>
      <c r="KQN153" s="434"/>
      <c r="KQO153" s="437"/>
      <c r="KQP153" s="438"/>
      <c r="KQQ153" s="439"/>
      <c r="KQR153" s="460"/>
      <c r="KQS153" s="435"/>
      <c r="KQT153" s="434"/>
      <c r="KQU153" s="437"/>
      <c r="KQV153" s="438"/>
      <c r="KQW153" s="439"/>
      <c r="KQX153" s="460"/>
      <c r="KQY153" s="435"/>
      <c r="KQZ153" s="434"/>
      <c r="KRA153" s="437"/>
      <c r="KRB153" s="438"/>
      <c r="KRC153" s="439"/>
      <c r="KRD153" s="460"/>
      <c r="KRE153" s="435"/>
      <c r="KRF153" s="434"/>
      <c r="KRG153" s="437"/>
      <c r="KRH153" s="438"/>
      <c r="KRI153" s="439"/>
      <c r="KRJ153" s="460"/>
      <c r="KRK153" s="435"/>
      <c r="KRL153" s="434"/>
      <c r="KRM153" s="437"/>
      <c r="KRN153" s="438"/>
      <c r="KRO153" s="439"/>
      <c r="KRP153" s="460"/>
      <c r="KRQ153" s="435"/>
      <c r="KRR153" s="434"/>
      <c r="KRS153" s="437"/>
      <c r="KRT153" s="438"/>
      <c r="KRU153" s="439"/>
      <c r="KRV153" s="460"/>
      <c r="KRW153" s="435"/>
      <c r="KRX153" s="434"/>
      <c r="KRY153" s="437"/>
      <c r="KRZ153" s="438"/>
      <c r="KSA153" s="439"/>
      <c r="KSB153" s="460"/>
      <c r="KSC153" s="435"/>
      <c r="KSD153" s="434"/>
      <c r="KSE153" s="437"/>
      <c r="KSF153" s="438"/>
      <c r="KSG153" s="439"/>
      <c r="KSH153" s="460"/>
      <c r="KSI153" s="435"/>
      <c r="KSJ153" s="434"/>
      <c r="KSK153" s="437"/>
      <c r="KSL153" s="438"/>
      <c r="KSM153" s="439"/>
      <c r="KSN153" s="460"/>
      <c r="KSO153" s="435"/>
      <c r="KSP153" s="434"/>
      <c r="KSQ153" s="437"/>
      <c r="KSR153" s="438"/>
      <c r="KSS153" s="439"/>
      <c r="KST153" s="460"/>
      <c r="KSU153" s="435"/>
      <c r="KSV153" s="434"/>
      <c r="KSW153" s="437"/>
      <c r="KSX153" s="438"/>
      <c r="KSY153" s="439"/>
      <c r="KSZ153" s="460"/>
      <c r="KTA153" s="435"/>
      <c r="KTB153" s="434"/>
      <c r="KTC153" s="437"/>
      <c r="KTD153" s="438"/>
      <c r="KTE153" s="439"/>
      <c r="KTF153" s="460"/>
      <c r="KTG153" s="435"/>
      <c r="KTH153" s="434"/>
      <c r="KTI153" s="437"/>
      <c r="KTJ153" s="438"/>
      <c r="KTK153" s="439"/>
      <c r="KTL153" s="460"/>
      <c r="KTM153" s="435"/>
      <c r="KTN153" s="434"/>
      <c r="KTO153" s="437"/>
      <c r="KTP153" s="438"/>
      <c r="KTQ153" s="439"/>
      <c r="KTR153" s="460"/>
      <c r="KTS153" s="435"/>
      <c r="KTT153" s="434"/>
      <c r="KTU153" s="437"/>
      <c r="KTV153" s="438"/>
      <c r="KTW153" s="439"/>
      <c r="KTX153" s="460"/>
      <c r="KTY153" s="435"/>
      <c r="KTZ153" s="434"/>
      <c r="KUA153" s="437"/>
      <c r="KUB153" s="438"/>
      <c r="KUC153" s="439"/>
      <c r="KUD153" s="460"/>
      <c r="KUE153" s="435"/>
      <c r="KUF153" s="434"/>
      <c r="KUG153" s="437"/>
      <c r="KUH153" s="438"/>
      <c r="KUI153" s="439"/>
      <c r="KUJ153" s="460"/>
      <c r="KUK153" s="435"/>
      <c r="KUL153" s="434"/>
      <c r="KUM153" s="437"/>
      <c r="KUN153" s="438"/>
      <c r="KUO153" s="439"/>
      <c r="KUP153" s="460"/>
      <c r="KUQ153" s="435"/>
      <c r="KUR153" s="434"/>
      <c r="KUS153" s="437"/>
      <c r="KUT153" s="438"/>
      <c r="KUU153" s="439"/>
      <c r="KUV153" s="460"/>
      <c r="KUW153" s="435"/>
      <c r="KUX153" s="434"/>
      <c r="KUY153" s="437"/>
      <c r="KUZ153" s="438"/>
      <c r="KVA153" s="439"/>
      <c r="KVB153" s="460"/>
      <c r="KVC153" s="435"/>
      <c r="KVD153" s="434"/>
      <c r="KVE153" s="437"/>
      <c r="KVF153" s="438"/>
      <c r="KVG153" s="439"/>
      <c r="KVH153" s="460"/>
      <c r="KVI153" s="435"/>
      <c r="KVJ153" s="434"/>
      <c r="KVK153" s="437"/>
      <c r="KVL153" s="438"/>
      <c r="KVM153" s="439"/>
      <c r="KVN153" s="460"/>
      <c r="KVO153" s="435"/>
      <c r="KVP153" s="434"/>
      <c r="KVQ153" s="437"/>
      <c r="KVR153" s="438"/>
      <c r="KVS153" s="439"/>
      <c r="KVT153" s="460"/>
      <c r="KVU153" s="435"/>
      <c r="KVV153" s="434"/>
      <c r="KVW153" s="437"/>
      <c r="KVX153" s="438"/>
      <c r="KVY153" s="439"/>
      <c r="KVZ153" s="460"/>
      <c r="KWA153" s="435"/>
      <c r="KWB153" s="434"/>
      <c r="KWC153" s="437"/>
      <c r="KWD153" s="438"/>
      <c r="KWE153" s="439"/>
      <c r="KWF153" s="460"/>
      <c r="KWG153" s="435"/>
      <c r="KWH153" s="434"/>
      <c r="KWI153" s="437"/>
      <c r="KWJ153" s="438"/>
      <c r="KWK153" s="439"/>
      <c r="KWL153" s="460"/>
      <c r="KWM153" s="435"/>
      <c r="KWN153" s="434"/>
      <c r="KWO153" s="437"/>
      <c r="KWP153" s="438"/>
      <c r="KWQ153" s="439"/>
      <c r="KWR153" s="460"/>
      <c r="KWS153" s="435"/>
      <c r="KWT153" s="434"/>
      <c r="KWU153" s="437"/>
      <c r="KWV153" s="438"/>
      <c r="KWW153" s="439"/>
      <c r="KWX153" s="460"/>
      <c r="KWY153" s="435"/>
      <c r="KWZ153" s="434"/>
      <c r="KXA153" s="437"/>
      <c r="KXB153" s="438"/>
      <c r="KXC153" s="439"/>
      <c r="KXD153" s="460"/>
      <c r="KXE153" s="435"/>
      <c r="KXF153" s="434"/>
      <c r="KXG153" s="437"/>
      <c r="KXH153" s="438"/>
      <c r="KXI153" s="439"/>
      <c r="KXJ153" s="460"/>
      <c r="KXK153" s="435"/>
      <c r="KXL153" s="434"/>
      <c r="KXM153" s="437"/>
      <c r="KXN153" s="438"/>
      <c r="KXO153" s="439"/>
      <c r="KXP153" s="460"/>
      <c r="KXQ153" s="435"/>
      <c r="KXR153" s="434"/>
      <c r="KXS153" s="437"/>
      <c r="KXT153" s="438"/>
      <c r="KXU153" s="439"/>
      <c r="KXV153" s="460"/>
      <c r="KXW153" s="435"/>
      <c r="KXX153" s="434"/>
      <c r="KXY153" s="437"/>
      <c r="KXZ153" s="438"/>
      <c r="KYA153" s="439"/>
      <c r="KYB153" s="460"/>
      <c r="KYC153" s="435"/>
      <c r="KYD153" s="434"/>
      <c r="KYE153" s="437"/>
      <c r="KYF153" s="438"/>
      <c r="KYG153" s="439"/>
      <c r="KYH153" s="460"/>
      <c r="KYI153" s="435"/>
      <c r="KYJ153" s="434"/>
      <c r="KYK153" s="437"/>
      <c r="KYL153" s="438"/>
      <c r="KYM153" s="439"/>
      <c r="KYN153" s="460"/>
      <c r="KYO153" s="435"/>
      <c r="KYP153" s="434"/>
      <c r="KYQ153" s="437"/>
      <c r="KYR153" s="438"/>
      <c r="KYS153" s="439"/>
      <c r="KYT153" s="460"/>
      <c r="KYU153" s="435"/>
      <c r="KYV153" s="434"/>
      <c r="KYW153" s="437"/>
      <c r="KYX153" s="438"/>
      <c r="KYY153" s="439"/>
      <c r="KYZ153" s="460"/>
      <c r="KZA153" s="435"/>
      <c r="KZB153" s="434"/>
      <c r="KZC153" s="437"/>
      <c r="KZD153" s="438"/>
      <c r="KZE153" s="439"/>
      <c r="KZF153" s="460"/>
      <c r="KZG153" s="435"/>
      <c r="KZH153" s="434"/>
      <c r="KZI153" s="437"/>
      <c r="KZJ153" s="438"/>
      <c r="KZK153" s="439"/>
      <c r="KZL153" s="460"/>
      <c r="KZM153" s="435"/>
      <c r="KZN153" s="434"/>
      <c r="KZO153" s="437"/>
      <c r="KZP153" s="438"/>
      <c r="KZQ153" s="439"/>
      <c r="KZR153" s="460"/>
      <c r="KZS153" s="435"/>
      <c r="KZT153" s="434"/>
      <c r="KZU153" s="437"/>
      <c r="KZV153" s="438"/>
      <c r="KZW153" s="439"/>
      <c r="KZX153" s="460"/>
      <c r="KZY153" s="435"/>
      <c r="KZZ153" s="434"/>
      <c r="LAA153" s="437"/>
      <c r="LAB153" s="438"/>
      <c r="LAC153" s="439"/>
      <c r="LAD153" s="460"/>
      <c r="LAE153" s="435"/>
      <c r="LAF153" s="434"/>
      <c r="LAG153" s="437"/>
      <c r="LAH153" s="438"/>
      <c r="LAI153" s="439"/>
      <c r="LAJ153" s="460"/>
      <c r="LAK153" s="435"/>
      <c r="LAL153" s="434"/>
      <c r="LAM153" s="437"/>
      <c r="LAN153" s="438"/>
      <c r="LAO153" s="439"/>
      <c r="LAP153" s="460"/>
      <c r="LAQ153" s="435"/>
      <c r="LAR153" s="434"/>
      <c r="LAS153" s="437"/>
      <c r="LAT153" s="438"/>
      <c r="LAU153" s="439"/>
      <c r="LAV153" s="460"/>
      <c r="LAW153" s="435"/>
      <c r="LAX153" s="434"/>
      <c r="LAY153" s="437"/>
      <c r="LAZ153" s="438"/>
      <c r="LBA153" s="439"/>
      <c r="LBB153" s="460"/>
      <c r="LBC153" s="435"/>
      <c r="LBD153" s="434"/>
      <c r="LBE153" s="437"/>
      <c r="LBF153" s="438"/>
      <c r="LBG153" s="439"/>
      <c r="LBH153" s="460"/>
      <c r="LBI153" s="435"/>
      <c r="LBJ153" s="434"/>
      <c r="LBK153" s="437"/>
      <c r="LBL153" s="438"/>
      <c r="LBM153" s="439"/>
      <c r="LBN153" s="460"/>
      <c r="LBO153" s="435"/>
      <c r="LBP153" s="434"/>
      <c r="LBQ153" s="437"/>
      <c r="LBR153" s="438"/>
      <c r="LBS153" s="439"/>
      <c r="LBT153" s="460"/>
      <c r="LBU153" s="435"/>
      <c r="LBV153" s="434"/>
      <c r="LBW153" s="437"/>
      <c r="LBX153" s="438"/>
      <c r="LBY153" s="439"/>
      <c r="LBZ153" s="460"/>
      <c r="LCA153" s="435"/>
      <c r="LCB153" s="434"/>
      <c r="LCC153" s="437"/>
      <c r="LCD153" s="438"/>
      <c r="LCE153" s="439"/>
      <c r="LCF153" s="460"/>
      <c r="LCG153" s="435"/>
      <c r="LCH153" s="434"/>
      <c r="LCI153" s="437"/>
      <c r="LCJ153" s="438"/>
      <c r="LCK153" s="439"/>
      <c r="LCL153" s="460"/>
      <c r="LCM153" s="435"/>
      <c r="LCN153" s="434"/>
      <c r="LCO153" s="437"/>
      <c r="LCP153" s="438"/>
      <c r="LCQ153" s="439"/>
      <c r="LCR153" s="460"/>
      <c r="LCS153" s="435"/>
      <c r="LCT153" s="434"/>
      <c r="LCU153" s="437"/>
      <c r="LCV153" s="438"/>
      <c r="LCW153" s="439"/>
      <c r="LCX153" s="460"/>
      <c r="LCY153" s="435"/>
      <c r="LCZ153" s="434"/>
      <c r="LDA153" s="437"/>
      <c r="LDB153" s="438"/>
      <c r="LDC153" s="439"/>
      <c r="LDD153" s="460"/>
      <c r="LDE153" s="435"/>
      <c r="LDF153" s="434"/>
      <c r="LDG153" s="437"/>
      <c r="LDH153" s="438"/>
      <c r="LDI153" s="439"/>
      <c r="LDJ153" s="460"/>
      <c r="LDK153" s="435"/>
      <c r="LDL153" s="434"/>
      <c r="LDM153" s="437"/>
      <c r="LDN153" s="438"/>
      <c r="LDO153" s="439"/>
      <c r="LDP153" s="460"/>
      <c r="LDQ153" s="435"/>
      <c r="LDR153" s="434"/>
      <c r="LDS153" s="437"/>
      <c r="LDT153" s="438"/>
      <c r="LDU153" s="439"/>
      <c r="LDV153" s="460"/>
      <c r="LDW153" s="435"/>
      <c r="LDX153" s="434"/>
      <c r="LDY153" s="437"/>
      <c r="LDZ153" s="438"/>
      <c r="LEA153" s="439"/>
      <c r="LEB153" s="460"/>
      <c r="LEC153" s="435"/>
      <c r="LED153" s="434"/>
      <c r="LEE153" s="437"/>
      <c r="LEF153" s="438"/>
      <c r="LEG153" s="439"/>
      <c r="LEH153" s="460"/>
      <c r="LEI153" s="435"/>
      <c r="LEJ153" s="434"/>
      <c r="LEK153" s="437"/>
      <c r="LEL153" s="438"/>
      <c r="LEM153" s="439"/>
      <c r="LEN153" s="460"/>
      <c r="LEO153" s="435"/>
      <c r="LEP153" s="434"/>
      <c r="LEQ153" s="437"/>
      <c r="LER153" s="438"/>
      <c r="LES153" s="439"/>
      <c r="LET153" s="460"/>
      <c r="LEU153" s="435"/>
      <c r="LEV153" s="434"/>
      <c r="LEW153" s="437"/>
      <c r="LEX153" s="438"/>
      <c r="LEY153" s="439"/>
      <c r="LEZ153" s="460"/>
      <c r="LFA153" s="435"/>
      <c r="LFB153" s="434"/>
      <c r="LFC153" s="437"/>
      <c r="LFD153" s="438"/>
      <c r="LFE153" s="439"/>
      <c r="LFF153" s="460"/>
      <c r="LFG153" s="435"/>
      <c r="LFH153" s="434"/>
      <c r="LFI153" s="437"/>
      <c r="LFJ153" s="438"/>
      <c r="LFK153" s="439"/>
      <c r="LFL153" s="460"/>
      <c r="LFM153" s="435"/>
      <c r="LFN153" s="434"/>
      <c r="LFO153" s="437"/>
      <c r="LFP153" s="438"/>
      <c r="LFQ153" s="439"/>
      <c r="LFR153" s="460"/>
      <c r="LFS153" s="435"/>
      <c r="LFT153" s="434"/>
      <c r="LFU153" s="437"/>
      <c r="LFV153" s="438"/>
      <c r="LFW153" s="439"/>
      <c r="LFX153" s="460"/>
      <c r="LFY153" s="435"/>
      <c r="LFZ153" s="434"/>
      <c r="LGA153" s="437"/>
      <c r="LGB153" s="438"/>
      <c r="LGC153" s="439"/>
      <c r="LGD153" s="460"/>
      <c r="LGE153" s="435"/>
      <c r="LGF153" s="434"/>
      <c r="LGG153" s="437"/>
      <c r="LGH153" s="438"/>
      <c r="LGI153" s="439"/>
      <c r="LGJ153" s="460"/>
      <c r="LGK153" s="435"/>
      <c r="LGL153" s="434"/>
      <c r="LGM153" s="437"/>
      <c r="LGN153" s="438"/>
      <c r="LGO153" s="439"/>
      <c r="LGP153" s="460"/>
      <c r="LGQ153" s="435"/>
      <c r="LGR153" s="434"/>
      <c r="LGS153" s="437"/>
      <c r="LGT153" s="438"/>
      <c r="LGU153" s="439"/>
      <c r="LGV153" s="460"/>
      <c r="LGW153" s="435"/>
      <c r="LGX153" s="434"/>
      <c r="LGY153" s="437"/>
      <c r="LGZ153" s="438"/>
      <c r="LHA153" s="439"/>
      <c r="LHB153" s="460"/>
      <c r="LHC153" s="435"/>
      <c r="LHD153" s="434"/>
      <c r="LHE153" s="437"/>
      <c r="LHF153" s="438"/>
      <c r="LHG153" s="439"/>
      <c r="LHH153" s="460"/>
      <c r="LHI153" s="435"/>
      <c r="LHJ153" s="434"/>
      <c r="LHK153" s="437"/>
      <c r="LHL153" s="438"/>
      <c r="LHM153" s="439"/>
      <c r="LHN153" s="460"/>
      <c r="LHO153" s="435"/>
      <c r="LHP153" s="434"/>
      <c r="LHQ153" s="437"/>
      <c r="LHR153" s="438"/>
      <c r="LHS153" s="439"/>
      <c r="LHT153" s="460"/>
      <c r="LHU153" s="435"/>
      <c r="LHV153" s="434"/>
      <c r="LHW153" s="437"/>
      <c r="LHX153" s="438"/>
      <c r="LHY153" s="439"/>
      <c r="LHZ153" s="460"/>
      <c r="LIA153" s="435"/>
      <c r="LIB153" s="434"/>
      <c r="LIC153" s="437"/>
      <c r="LID153" s="438"/>
      <c r="LIE153" s="439"/>
      <c r="LIF153" s="460"/>
      <c r="LIG153" s="435"/>
      <c r="LIH153" s="434"/>
      <c r="LII153" s="437"/>
      <c r="LIJ153" s="438"/>
      <c r="LIK153" s="439"/>
      <c r="LIL153" s="460"/>
      <c r="LIM153" s="435"/>
      <c r="LIN153" s="434"/>
      <c r="LIO153" s="437"/>
      <c r="LIP153" s="438"/>
      <c r="LIQ153" s="439"/>
      <c r="LIR153" s="460"/>
      <c r="LIS153" s="435"/>
      <c r="LIT153" s="434"/>
      <c r="LIU153" s="437"/>
      <c r="LIV153" s="438"/>
      <c r="LIW153" s="439"/>
      <c r="LIX153" s="460"/>
      <c r="LIY153" s="435"/>
      <c r="LIZ153" s="434"/>
      <c r="LJA153" s="437"/>
      <c r="LJB153" s="438"/>
      <c r="LJC153" s="439"/>
      <c r="LJD153" s="460"/>
      <c r="LJE153" s="435"/>
      <c r="LJF153" s="434"/>
      <c r="LJG153" s="437"/>
      <c r="LJH153" s="438"/>
      <c r="LJI153" s="439"/>
      <c r="LJJ153" s="460"/>
      <c r="LJK153" s="435"/>
      <c r="LJL153" s="434"/>
      <c r="LJM153" s="437"/>
      <c r="LJN153" s="438"/>
      <c r="LJO153" s="439"/>
      <c r="LJP153" s="460"/>
      <c r="LJQ153" s="435"/>
      <c r="LJR153" s="434"/>
      <c r="LJS153" s="437"/>
      <c r="LJT153" s="438"/>
      <c r="LJU153" s="439"/>
      <c r="LJV153" s="460"/>
      <c r="LJW153" s="435"/>
      <c r="LJX153" s="434"/>
      <c r="LJY153" s="437"/>
      <c r="LJZ153" s="438"/>
      <c r="LKA153" s="439"/>
      <c r="LKB153" s="460"/>
      <c r="LKC153" s="435"/>
      <c r="LKD153" s="434"/>
      <c r="LKE153" s="437"/>
      <c r="LKF153" s="438"/>
      <c r="LKG153" s="439"/>
      <c r="LKH153" s="460"/>
      <c r="LKI153" s="435"/>
      <c r="LKJ153" s="434"/>
      <c r="LKK153" s="437"/>
      <c r="LKL153" s="438"/>
      <c r="LKM153" s="439"/>
      <c r="LKN153" s="460"/>
      <c r="LKO153" s="435"/>
      <c r="LKP153" s="434"/>
      <c r="LKQ153" s="437"/>
      <c r="LKR153" s="438"/>
      <c r="LKS153" s="439"/>
      <c r="LKT153" s="460"/>
      <c r="LKU153" s="435"/>
      <c r="LKV153" s="434"/>
      <c r="LKW153" s="437"/>
      <c r="LKX153" s="438"/>
      <c r="LKY153" s="439"/>
      <c r="LKZ153" s="460"/>
      <c r="LLA153" s="435"/>
      <c r="LLB153" s="434"/>
      <c r="LLC153" s="437"/>
      <c r="LLD153" s="438"/>
      <c r="LLE153" s="439"/>
      <c r="LLF153" s="460"/>
      <c r="LLG153" s="435"/>
      <c r="LLH153" s="434"/>
      <c r="LLI153" s="437"/>
      <c r="LLJ153" s="438"/>
      <c r="LLK153" s="439"/>
      <c r="LLL153" s="460"/>
      <c r="LLM153" s="435"/>
      <c r="LLN153" s="434"/>
      <c r="LLO153" s="437"/>
      <c r="LLP153" s="438"/>
      <c r="LLQ153" s="439"/>
      <c r="LLR153" s="460"/>
      <c r="LLS153" s="435"/>
      <c r="LLT153" s="434"/>
      <c r="LLU153" s="437"/>
      <c r="LLV153" s="438"/>
      <c r="LLW153" s="439"/>
      <c r="LLX153" s="460"/>
      <c r="LLY153" s="435"/>
      <c r="LLZ153" s="434"/>
      <c r="LMA153" s="437"/>
      <c r="LMB153" s="438"/>
      <c r="LMC153" s="439"/>
      <c r="LMD153" s="460"/>
      <c r="LME153" s="435"/>
      <c r="LMF153" s="434"/>
      <c r="LMG153" s="437"/>
      <c r="LMH153" s="438"/>
      <c r="LMI153" s="439"/>
      <c r="LMJ153" s="460"/>
      <c r="LMK153" s="435"/>
      <c r="LML153" s="434"/>
      <c r="LMM153" s="437"/>
      <c r="LMN153" s="438"/>
      <c r="LMO153" s="439"/>
      <c r="LMP153" s="460"/>
      <c r="LMQ153" s="435"/>
      <c r="LMR153" s="434"/>
      <c r="LMS153" s="437"/>
      <c r="LMT153" s="438"/>
      <c r="LMU153" s="439"/>
      <c r="LMV153" s="460"/>
      <c r="LMW153" s="435"/>
      <c r="LMX153" s="434"/>
      <c r="LMY153" s="437"/>
      <c r="LMZ153" s="438"/>
      <c r="LNA153" s="439"/>
      <c r="LNB153" s="460"/>
      <c r="LNC153" s="435"/>
      <c r="LND153" s="434"/>
      <c r="LNE153" s="437"/>
      <c r="LNF153" s="438"/>
      <c r="LNG153" s="439"/>
      <c r="LNH153" s="460"/>
      <c r="LNI153" s="435"/>
      <c r="LNJ153" s="434"/>
      <c r="LNK153" s="437"/>
      <c r="LNL153" s="438"/>
      <c r="LNM153" s="439"/>
      <c r="LNN153" s="460"/>
      <c r="LNO153" s="435"/>
      <c r="LNP153" s="434"/>
      <c r="LNQ153" s="437"/>
      <c r="LNR153" s="438"/>
      <c r="LNS153" s="439"/>
      <c r="LNT153" s="460"/>
      <c r="LNU153" s="435"/>
      <c r="LNV153" s="434"/>
      <c r="LNW153" s="437"/>
      <c r="LNX153" s="438"/>
      <c r="LNY153" s="439"/>
      <c r="LNZ153" s="460"/>
      <c r="LOA153" s="435"/>
      <c r="LOB153" s="434"/>
      <c r="LOC153" s="437"/>
      <c r="LOD153" s="438"/>
      <c r="LOE153" s="439"/>
      <c r="LOF153" s="460"/>
      <c r="LOG153" s="435"/>
      <c r="LOH153" s="434"/>
      <c r="LOI153" s="437"/>
      <c r="LOJ153" s="438"/>
      <c r="LOK153" s="439"/>
      <c r="LOL153" s="460"/>
      <c r="LOM153" s="435"/>
      <c r="LON153" s="434"/>
      <c r="LOO153" s="437"/>
      <c r="LOP153" s="438"/>
      <c r="LOQ153" s="439"/>
      <c r="LOR153" s="460"/>
      <c r="LOS153" s="435"/>
      <c r="LOT153" s="434"/>
      <c r="LOU153" s="437"/>
      <c r="LOV153" s="438"/>
      <c r="LOW153" s="439"/>
      <c r="LOX153" s="460"/>
      <c r="LOY153" s="435"/>
      <c r="LOZ153" s="434"/>
      <c r="LPA153" s="437"/>
      <c r="LPB153" s="438"/>
      <c r="LPC153" s="439"/>
      <c r="LPD153" s="460"/>
      <c r="LPE153" s="435"/>
      <c r="LPF153" s="434"/>
      <c r="LPG153" s="437"/>
      <c r="LPH153" s="438"/>
      <c r="LPI153" s="439"/>
      <c r="LPJ153" s="460"/>
      <c r="LPK153" s="435"/>
      <c r="LPL153" s="434"/>
      <c r="LPM153" s="437"/>
      <c r="LPN153" s="438"/>
      <c r="LPO153" s="439"/>
      <c r="LPP153" s="460"/>
      <c r="LPQ153" s="435"/>
      <c r="LPR153" s="434"/>
      <c r="LPS153" s="437"/>
      <c r="LPT153" s="438"/>
      <c r="LPU153" s="439"/>
      <c r="LPV153" s="460"/>
      <c r="LPW153" s="435"/>
      <c r="LPX153" s="434"/>
      <c r="LPY153" s="437"/>
      <c r="LPZ153" s="438"/>
      <c r="LQA153" s="439"/>
      <c r="LQB153" s="460"/>
      <c r="LQC153" s="435"/>
      <c r="LQD153" s="434"/>
      <c r="LQE153" s="437"/>
      <c r="LQF153" s="438"/>
      <c r="LQG153" s="439"/>
      <c r="LQH153" s="460"/>
      <c r="LQI153" s="435"/>
      <c r="LQJ153" s="434"/>
      <c r="LQK153" s="437"/>
      <c r="LQL153" s="438"/>
      <c r="LQM153" s="439"/>
      <c r="LQN153" s="460"/>
      <c r="LQO153" s="435"/>
      <c r="LQP153" s="434"/>
      <c r="LQQ153" s="437"/>
      <c r="LQR153" s="438"/>
      <c r="LQS153" s="439"/>
      <c r="LQT153" s="460"/>
      <c r="LQU153" s="435"/>
      <c r="LQV153" s="434"/>
      <c r="LQW153" s="437"/>
      <c r="LQX153" s="438"/>
      <c r="LQY153" s="439"/>
      <c r="LQZ153" s="460"/>
      <c r="LRA153" s="435"/>
      <c r="LRB153" s="434"/>
      <c r="LRC153" s="437"/>
      <c r="LRD153" s="438"/>
      <c r="LRE153" s="439"/>
      <c r="LRF153" s="460"/>
      <c r="LRG153" s="435"/>
      <c r="LRH153" s="434"/>
      <c r="LRI153" s="437"/>
      <c r="LRJ153" s="438"/>
      <c r="LRK153" s="439"/>
      <c r="LRL153" s="460"/>
      <c r="LRM153" s="435"/>
      <c r="LRN153" s="434"/>
      <c r="LRO153" s="437"/>
      <c r="LRP153" s="438"/>
      <c r="LRQ153" s="439"/>
      <c r="LRR153" s="460"/>
      <c r="LRS153" s="435"/>
      <c r="LRT153" s="434"/>
      <c r="LRU153" s="437"/>
      <c r="LRV153" s="438"/>
      <c r="LRW153" s="439"/>
      <c r="LRX153" s="460"/>
      <c r="LRY153" s="435"/>
      <c r="LRZ153" s="434"/>
      <c r="LSA153" s="437"/>
      <c r="LSB153" s="438"/>
      <c r="LSC153" s="439"/>
      <c r="LSD153" s="460"/>
      <c r="LSE153" s="435"/>
      <c r="LSF153" s="434"/>
      <c r="LSG153" s="437"/>
      <c r="LSH153" s="438"/>
      <c r="LSI153" s="439"/>
      <c r="LSJ153" s="460"/>
      <c r="LSK153" s="435"/>
      <c r="LSL153" s="434"/>
      <c r="LSM153" s="437"/>
      <c r="LSN153" s="438"/>
      <c r="LSO153" s="439"/>
      <c r="LSP153" s="460"/>
      <c r="LSQ153" s="435"/>
      <c r="LSR153" s="434"/>
      <c r="LSS153" s="437"/>
      <c r="LST153" s="438"/>
      <c r="LSU153" s="439"/>
      <c r="LSV153" s="460"/>
      <c r="LSW153" s="435"/>
      <c r="LSX153" s="434"/>
      <c r="LSY153" s="437"/>
      <c r="LSZ153" s="438"/>
      <c r="LTA153" s="439"/>
      <c r="LTB153" s="460"/>
      <c r="LTC153" s="435"/>
      <c r="LTD153" s="434"/>
      <c r="LTE153" s="437"/>
      <c r="LTF153" s="438"/>
      <c r="LTG153" s="439"/>
      <c r="LTH153" s="460"/>
      <c r="LTI153" s="435"/>
      <c r="LTJ153" s="434"/>
      <c r="LTK153" s="437"/>
      <c r="LTL153" s="438"/>
      <c r="LTM153" s="439"/>
      <c r="LTN153" s="460"/>
      <c r="LTO153" s="435"/>
      <c r="LTP153" s="434"/>
      <c r="LTQ153" s="437"/>
      <c r="LTR153" s="438"/>
      <c r="LTS153" s="439"/>
      <c r="LTT153" s="460"/>
      <c r="LTU153" s="435"/>
      <c r="LTV153" s="434"/>
      <c r="LTW153" s="437"/>
      <c r="LTX153" s="438"/>
      <c r="LTY153" s="439"/>
      <c r="LTZ153" s="460"/>
      <c r="LUA153" s="435"/>
      <c r="LUB153" s="434"/>
      <c r="LUC153" s="437"/>
      <c r="LUD153" s="438"/>
      <c r="LUE153" s="439"/>
      <c r="LUF153" s="460"/>
      <c r="LUG153" s="435"/>
      <c r="LUH153" s="434"/>
      <c r="LUI153" s="437"/>
      <c r="LUJ153" s="438"/>
      <c r="LUK153" s="439"/>
      <c r="LUL153" s="460"/>
      <c r="LUM153" s="435"/>
      <c r="LUN153" s="434"/>
      <c r="LUO153" s="437"/>
      <c r="LUP153" s="438"/>
      <c r="LUQ153" s="439"/>
      <c r="LUR153" s="460"/>
      <c r="LUS153" s="435"/>
      <c r="LUT153" s="434"/>
      <c r="LUU153" s="437"/>
      <c r="LUV153" s="438"/>
      <c r="LUW153" s="439"/>
      <c r="LUX153" s="460"/>
      <c r="LUY153" s="435"/>
      <c r="LUZ153" s="434"/>
      <c r="LVA153" s="437"/>
      <c r="LVB153" s="438"/>
      <c r="LVC153" s="439"/>
      <c r="LVD153" s="460"/>
      <c r="LVE153" s="435"/>
      <c r="LVF153" s="434"/>
      <c r="LVG153" s="437"/>
      <c r="LVH153" s="438"/>
      <c r="LVI153" s="439"/>
      <c r="LVJ153" s="460"/>
      <c r="LVK153" s="435"/>
      <c r="LVL153" s="434"/>
      <c r="LVM153" s="437"/>
      <c r="LVN153" s="438"/>
      <c r="LVO153" s="439"/>
      <c r="LVP153" s="460"/>
      <c r="LVQ153" s="435"/>
      <c r="LVR153" s="434"/>
      <c r="LVS153" s="437"/>
      <c r="LVT153" s="438"/>
      <c r="LVU153" s="439"/>
      <c r="LVV153" s="460"/>
      <c r="LVW153" s="435"/>
      <c r="LVX153" s="434"/>
      <c r="LVY153" s="437"/>
      <c r="LVZ153" s="438"/>
      <c r="LWA153" s="439"/>
      <c r="LWB153" s="460"/>
      <c r="LWC153" s="435"/>
      <c r="LWD153" s="434"/>
      <c r="LWE153" s="437"/>
      <c r="LWF153" s="438"/>
      <c r="LWG153" s="439"/>
      <c r="LWH153" s="460"/>
      <c r="LWI153" s="435"/>
      <c r="LWJ153" s="434"/>
      <c r="LWK153" s="437"/>
      <c r="LWL153" s="438"/>
      <c r="LWM153" s="439"/>
      <c r="LWN153" s="460"/>
      <c r="LWO153" s="435"/>
      <c r="LWP153" s="434"/>
      <c r="LWQ153" s="437"/>
      <c r="LWR153" s="438"/>
      <c r="LWS153" s="439"/>
      <c r="LWT153" s="460"/>
      <c r="LWU153" s="435"/>
      <c r="LWV153" s="434"/>
      <c r="LWW153" s="437"/>
      <c r="LWX153" s="438"/>
      <c r="LWY153" s="439"/>
      <c r="LWZ153" s="460"/>
      <c r="LXA153" s="435"/>
      <c r="LXB153" s="434"/>
      <c r="LXC153" s="437"/>
      <c r="LXD153" s="438"/>
      <c r="LXE153" s="439"/>
      <c r="LXF153" s="460"/>
      <c r="LXG153" s="435"/>
      <c r="LXH153" s="434"/>
      <c r="LXI153" s="437"/>
      <c r="LXJ153" s="438"/>
      <c r="LXK153" s="439"/>
      <c r="LXL153" s="460"/>
      <c r="LXM153" s="435"/>
      <c r="LXN153" s="434"/>
      <c r="LXO153" s="437"/>
      <c r="LXP153" s="438"/>
      <c r="LXQ153" s="439"/>
      <c r="LXR153" s="460"/>
      <c r="LXS153" s="435"/>
      <c r="LXT153" s="434"/>
      <c r="LXU153" s="437"/>
      <c r="LXV153" s="438"/>
      <c r="LXW153" s="439"/>
      <c r="LXX153" s="460"/>
      <c r="LXY153" s="435"/>
      <c r="LXZ153" s="434"/>
      <c r="LYA153" s="437"/>
      <c r="LYB153" s="438"/>
      <c r="LYC153" s="439"/>
      <c r="LYD153" s="460"/>
      <c r="LYE153" s="435"/>
      <c r="LYF153" s="434"/>
      <c r="LYG153" s="437"/>
      <c r="LYH153" s="438"/>
      <c r="LYI153" s="439"/>
      <c r="LYJ153" s="460"/>
      <c r="LYK153" s="435"/>
      <c r="LYL153" s="434"/>
      <c r="LYM153" s="437"/>
      <c r="LYN153" s="438"/>
      <c r="LYO153" s="439"/>
      <c r="LYP153" s="460"/>
      <c r="LYQ153" s="435"/>
      <c r="LYR153" s="434"/>
      <c r="LYS153" s="437"/>
      <c r="LYT153" s="438"/>
      <c r="LYU153" s="439"/>
      <c r="LYV153" s="460"/>
      <c r="LYW153" s="435"/>
      <c r="LYX153" s="434"/>
      <c r="LYY153" s="437"/>
      <c r="LYZ153" s="438"/>
      <c r="LZA153" s="439"/>
      <c r="LZB153" s="460"/>
      <c r="LZC153" s="435"/>
      <c r="LZD153" s="434"/>
      <c r="LZE153" s="437"/>
      <c r="LZF153" s="438"/>
      <c r="LZG153" s="439"/>
      <c r="LZH153" s="460"/>
      <c r="LZI153" s="435"/>
      <c r="LZJ153" s="434"/>
      <c r="LZK153" s="437"/>
      <c r="LZL153" s="438"/>
      <c r="LZM153" s="439"/>
      <c r="LZN153" s="460"/>
      <c r="LZO153" s="435"/>
      <c r="LZP153" s="434"/>
      <c r="LZQ153" s="437"/>
      <c r="LZR153" s="438"/>
      <c r="LZS153" s="439"/>
      <c r="LZT153" s="460"/>
      <c r="LZU153" s="435"/>
      <c r="LZV153" s="434"/>
      <c r="LZW153" s="437"/>
      <c r="LZX153" s="438"/>
      <c r="LZY153" s="439"/>
      <c r="LZZ153" s="460"/>
      <c r="MAA153" s="435"/>
      <c r="MAB153" s="434"/>
      <c r="MAC153" s="437"/>
      <c r="MAD153" s="438"/>
      <c r="MAE153" s="439"/>
      <c r="MAF153" s="460"/>
      <c r="MAG153" s="435"/>
      <c r="MAH153" s="434"/>
      <c r="MAI153" s="437"/>
      <c r="MAJ153" s="438"/>
      <c r="MAK153" s="439"/>
      <c r="MAL153" s="460"/>
      <c r="MAM153" s="435"/>
      <c r="MAN153" s="434"/>
      <c r="MAO153" s="437"/>
      <c r="MAP153" s="438"/>
      <c r="MAQ153" s="439"/>
      <c r="MAR153" s="460"/>
      <c r="MAS153" s="435"/>
      <c r="MAT153" s="434"/>
      <c r="MAU153" s="437"/>
      <c r="MAV153" s="438"/>
      <c r="MAW153" s="439"/>
      <c r="MAX153" s="460"/>
      <c r="MAY153" s="435"/>
      <c r="MAZ153" s="434"/>
      <c r="MBA153" s="437"/>
      <c r="MBB153" s="438"/>
      <c r="MBC153" s="439"/>
      <c r="MBD153" s="460"/>
      <c r="MBE153" s="435"/>
      <c r="MBF153" s="434"/>
      <c r="MBG153" s="437"/>
      <c r="MBH153" s="438"/>
      <c r="MBI153" s="439"/>
      <c r="MBJ153" s="460"/>
      <c r="MBK153" s="435"/>
      <c r="MBL153" s="434"/>
      <c r="MBM153" s="437"/>
      <c r="MBN153" s="438"/>
      <c r="MBO153" s="439"/>
      <c r="MBP153" s="460"/>
      <c r="MBQ153" s="435"/>
      <c r="MBR153" s="434"/>
      <c r="MBS153" s="437"/>
      <c r="MBT153" s="438"/>
      <c r="MBU153" s="439"/>
      <c r="MBV153" s="460"/>
      <c r="MBW153" s="435"/>
      <c r="MBX153" s="434"/>
      <c r="MBY153" s="437"/>
      <c r="MBZ153" s="438"/>
      <c r="MCA153" s="439"/>
      <c r="MCB153" s="460"/>
      <c r="MCC153" s="435"/>
      <c r="MCD153" s="434"/>
      <c r="MCE153" s="437"/>
      <c r="MCF153" s="438"/>
      <c r="MCG153" s="439"/>
      <c r="MCH153" s="460"/>
      <c r="MCI153" s="435"/>
      <c r="MCJ153" s="434"/>
      <c r="MCK153" s="437"/>
      <c r="MCL153" s="438"/>
      <c r="MCM153" s="439"/>
      <c r="MCN153" s="460"/>
      <c r="MCO153" s="435"/>
      <c r="MCP153" s="434"/>
      <c r="MCQ153" s="437"/>
      <c r="MCR153" s="438"/>
      <c r="MCS153" s="439"/>
      <c r="MCT153" s="460"/>
      <c r="MCU153" s="435"/>
      <c r="MCV153" s="434"/>
      <c r="MCW153" s="437"/>
      <c r="MCX153" s="438"/>
      <c r="MCY153" s="439"/>
      <c r="MCZ153" s="460"/>
      <c r="MDA153" s="435"/>
      <c r="MDB153" s="434"/>
      <c r="MDC153" s="437"/>
      <c r="MDD153" s="438"/>
      <c r="MDE153" s="439"/>
      <c r="MDF153" s="460"/>
      <c r="MDG153" s="435"/>
      <c r="MDH153" s="434"/>
      <c r="MDI153" s="437"/>
      <c r="MDJ153" s="438"/>
      <c r="MDK153" s="439"/>
      <c r="MDL153" s="460"/>
      <c r="MDM153" s="435"/>
      <c r="MDN153" s="434"/>
      <c r="MDO153" s="437"/>
      <c r="MDP153" s="438"/>
      <c r="MDQ153" s="439"/>
      <c r="MDR153" s="460"/>
      <c r="MDS153" s="435"/>
      <c r="MDT153" s="434"/>
      <c r="MDU153" s="437"/>
      <c r="MDV153" s="438"/>
      <c r="MDW153" s="439"/>
      <c r="MDX153" s="460"/>
      <c r="MDY153" s="435"/>
      <c r="MDZ153" s="434"/>
      <c r="MEA153" s="437"/>
      <c r="MEB153" s="438"/>
      <c r="MEC153" s="439"/>
      <c r="MED153" s="460"/>
      <c r="MEE153" s="435"/>
      <c r="MEF153" s="434"/>
      <c r="MEG153" s="437"/>
      <c r="MEH153" s="438"/>
      <c r="MEI153" s="439"/>
      <c r="MEJ153" s="460"/>
      <c r="MEK153" s="435"/>
      <c r="MEL153" s="434"/>
      <c r="MEM153" s="437"/>
      <c r="MEN153" s="438"/>
      <c r="MEO153" s="439"/>
      <c r="MEP153" s="460"/>
      <c r="MEQ153" s="435"/>
      <c r="MER153" s="434"/>
      <c r="MES153" s="437"/>
      <c r="MET153" s="438"/>
      <c r="MEU153" s="439"/>
      <c r="MEV153" s="460"/>
      <c r="MEW153" s="435"/>
      <c r="MEX153" s="434"/>
      <c r="MEY153" s="437"/>
      <c r="MEZ153" s="438"/>
      <c r="MFA153" s="439"/>
      <c r="MFB153" s="460"/>
      <c r="MFC153" s="435"/>
      <c r="MFD153" s="434"/>
      <c r="MFE153" s="437"/>
      <c r="MFF153" s="438"/>
      <c r="MFG153" s="439"/>
      <c r="MFH153" s="460"/>
      <c r="MFI153" s="435"/>
      <c r="MFJ153" s="434"/>
      <c r="MFK153" s="437"/>
      <c r="MFL153" s="438"/>
      <c r="MFM153" s="439"/>
      <c r="MFN153" s="460"/>
      <c r="MFO153" s="435"/>
      <c r="MFP153" s="434"/>
      <c r="MFQ153" s="437"/>
      <c r="MFR153" s="438"/>
      <c r="MFS153" s="439"/>
      <c r="MFT153" s="460"/>
      <c r="MFU153" s="435"/>
      <c r="MFV153" s="434"/>
      <c r="MFW153" s="437"/>
      <c r="MFX153" s="438"/>
      <c r="MFY153" s="439"/>
      <c r="MFZ153" s="460"/>
      <c r="MGA153" s="435"/>
      <c r="MGB153" s="434"/>
      <c r="MGC153" s="437"/>
      <c r="MGD153" s="438"/>
      <c r="MGE153" s="439"/>
      <c r="MGF153" s="460"/>
      <c r="MGG153" s="435"/>
      <c r="MGH153" s="434"/>
      <c r="MGI153" s="437"/>
      <c r="MGJ153" s="438"/>
      <c r="MGK153" s="439"/>
      <c r="MGL153" s="460"/>
      <c r="MGM153" s="435"/>
      <c r="MGN153" s="434"/>
      <c r="MGO153" s="437"/>
      <c r="MGP153" s="438"/>
      <c r="MGQ153" s="439"/>
      <c r="MGR153" s="460"/>
      <c r="MGS153" s="435"/>
      <c r="MGT153" s="434"/>
      <c r="MGU153" s="437"/>
      <c r="MGV153" s="438"/>
      <c r="MGW153" s="439"/>
      <c r="MGX153" s="460"/>
      <c r="MGY153" s="435"/>
      <c r="MGZ153" s="434"/>
      <c r="MHA153" s="437"/>
      <c r="MHB153" s="438"/>
      <c r="MHC153" s="439"/>
      <c r="MHD153" s="460"/>
      <c r="MHE153" s="435"/>
      <c r="MHF153" s="434"/>
      <c r="MHG153" s="437"/>
      <c r="MHH153" s="438"/>
      <c r="MHI153" s="439"/>
      <c r="MHJ153" s="460"/>
      <c r="MHK153" s="435"/>
      <c r="MHL153" s="434"/>
      <c r="MHM153" s="437"/>
      <c r="MHN153" s="438"/>
      <c r="MHO153" s="439"/>
      <c r="MHP153" s="460"/>
      <c r="MHQ153" s="435"/>
      <c r="MHR153" s="434"/>
      <c r="MHS153" s="437"/>
      <c r="MHT153" s="438"/>
      <c r="MHU153" s="439"/>
      <c r="MHV153" s="460"/>
      <c r="MHW153" s="435"/>
      <c r="MHX153" s="434"/>
      <c r="MHY153" s="437"/>
      <c r="MHZ153" s="438"/>
      <c r="MIA153" s="439"/>
      <c r="MIB153" s="460"/>
      <c r="MIC153" s="435"/>
      <c r="MID153" s="434"/>
      <c r="MIE153" s="437"/>
      <c r="MIF153" s="438"/>
      <c r="MIG153" s="439"/>
      <c r="MIH153" s="460"/>
      <c r="MII153" s="435"/>
      <c r="MIJ153" s="434"/>
      <c r="MIK153" s="437"/>
      <c r="MIL153" s="438"/>
      <c r="MIM153" s="439"/>
      <c r="MIN153" s="460"/>
      <c r="MIO153" s="435"/>
      <c r="MIP153" s="434"/>
      <c r="MIQ153" s="437"/>
      <c r="MIR153" s="438"/>
      <c r="MIS153" s="439"/>
      <c r="MIT153" s="460"/>
      <c r="MIU153" s="435"/>
      <c r="MIV153" s="434"/>
      <c r="MIW153" s="437"/>
      <c r="MIX153" s="438"/>
      <c r="MIY153" s="439"/>
      <c r="MIZ153" s="460"/>
      <c r="MJA153" s="435"/>
      <c r="MJB153" s="434"/>
      <c r="MJC153" s="437"/>
      <c r="MJD153" s="438"/>
      <c r="MJE153" s="439"/>
      <c r="MJF153" s="460"/>
      <c r="MJG153" s="435"/>
      <c r="MJH153" s="434"/>
      <c r="MJI153" s="437"/>
      <c r="MJJ153" s="438"/>
      <c r="MJK153" s="439"/>
      <c r="MJL153" s="460"/>
      <c r="MJM153" s="435"/>
      <c r="MJN153" s="434"/>
      <c r="MJO153" s="437"/>
      <c r="MJP153" s="438"/>
      <c r="MJQ153" s="439"/>
      <c r="MJR153" s="460"/>
      <c r="MJS153" s="435"/>
      <c r="MJT153" s="434"/>
      <c r="MJU153" s="437"/>
      <c r="MJV153" s="438"/>
      <c r="MJW153" s="439"/>
      <c r="MJX153" s="460"/>
      <c r="MJY153" s="435"/>
      <c r="MJZ153" s="434"/>
      <c r="MKA153" s="437"/>
      <c r="MKB153" s="438"/>
      <c r="MKC153" s="439"/>
      <c r="MKD153" s="460"/>
      <c r="MKE153" s="435"/>
      <c r="MKF153" s="434"/>
      <c r="MKG153" s="437"/>
      <c r="MKH153" s="438"/>
      <c r="MKI153" s="439"/>
      <c r="MKJ153" s="460"/>
      <c r="MKK153" s="435"/>
      <c r="MKL153" s="434"/>
      <c r="MKM153" s="437"/>
      <c r="MKN153" s="438"/>
      <c r="MKO153" s="439"/>
      <c r="MKP153" s="460"/>
      <c r="MKQ153" s="435"/>
      <c r="MKR153" s="434"/>
      <c r="MKS153" s="437"/>
      <c r="MKT153" s="438"/>
      <c r="MKU153" s="439"/>
      <c r="MKV153" s="460"/>
      <c r="MKW153" s="435"/>
      <c r="MKX153" s="434"/>
      <c r="MKY153" s="437"/>
      <c r="MKZ153" s="438"/>
      <c r="MLA153" s="439"/>
      <c r="MLB153" s="460"/>
      <c r="MLC153" s="435"/>
      <c r="MLD153" s="434"/>
      <c r="MLE153" s="437"/>
      <c r="MLF153" s="438"/>
      <c r="MLG153" s="439"/>
      <c r="MLH153" s="460"/>
      <c r="MLI153" s="435"/>
      <c r="MLJ153" s="434"/>
      <c r="MLK153" s="437"/>
      <c r="MLL153" s="438"/>
      <c r="MLM153" s="439"/>
      <c r="MLN153" s="460"/>
      <c r="MLO153" s="435"/>
      <c r="MLP153" s="434"/>
      <c r="MLQ153" s="437"/>
      <c r="MLR153" s="438"/>
      <c r="MLS153" s="439"/>
      <c r="MLT153" s="460"/>
      <c r="MLU153" s="435"/>
      <c r="MLV153" s="434"/>
      <c r="MLW153" s="437"/>
      <c r="MLX153" s="438"/>
      <c r="MLY153" s="439"/>
      <c r="MLZ153" s="460"/>
      <c r="MMA153" s="435"/>
      <c r="MMB153" s="434"/>
      <c r="MMC153" s="437"/>
      <c r="MMD153" s="438"/>
      <c r="MME153" s="439"/>
      <c r="MMF153" s="460"/>
      <c r="MMG153" s="435"/>
      <c r="MMH153" s="434"/>
      <c r="MMI153" s="437"/>
      <c r="MMJ153" s="438"/>
      <c r="MMK153" s="439"/>
      <c r="MML153" s="460"/>
      <c r="MMM153" s="435"/>
      <c r="MMN153" s="434"/>
      <c r="MMO153" s="437"/>
      <c r="MMP153" s="438"/>
      <c r="MMQ153" s="439"/>
      <c r="MMR153" s="460"/>
      <c r="MMS153" s="435"/>
      <c r="MMT153" s="434"/>
      <c r="MMU153" s="437"/>
      <c r="MMV153" s="438"/>
      <c r="MMW153" s="439"/>
      <c r="MMX153" s="460"/>
      <c r="MMY153" s="435"/>
      <c r="MMZ153" s="434"/>
      <c r="MNA153" s="437"/>
      <c r="MNB153" s="438"/>
      <c r="MNC153" s="439"/>
      <c r="MND153" s="460"/>
      <c r="MNE153" s="435"/>
      <c r="MNF153" s="434"/>
      <c r="MNG153" s="437"/>
      <c r="MNH153" s="438"/>
      <c r="MNI153" s="439"/>
      <c r="MNJ153" s="460"/>
      <c r="MNK153" s="435"/>
      <c r="MNL153" s="434"/>
      <c r="MNM153" s="437"/>
      <c r="MNN153" s="438"/>
      <c r="MNO153" s="439"/>
      <c r="MNP153" s="460"/>
      <c r="MNQ153" s="435"/>
      <c r="MNR153" s="434"/>
      <c r="MNS153" s="437"/>
      <c r="MNT153" s="438"/>
      <c r="MNU153" s="439"/>
      <c r="MNV153" s="460"/>
      <c r="MNW153" s="435"/>
      <c r="MNX153" s="434"/>
      <c r="MNY153" s="437"/>
      <c r="MNZ153" s="438"/>
      <c r="MOA153" s="439"/>
      <c r="MOB153" s="460"/>
      <c r="MOC153" s="435"/>
      <c r="MOD153" s="434"/>
      <c r="MOE153" s="437"/>
      <c r="MOF153" s="438"/>
      <c r="MOG153" s="439"/>
      <c r="MOH153" s="460"/>
      <c r="MOI153" s="435"/>
      <c r="MOJ153" s="434"/>
      <c r="MOK153" s="437"/>
      <c r="MOL153" s="438"/>
      <c r="MOM153" s="439"/>
      <c r="MON153" s="460"/>
      <c r="MOO153" s="435"/>
      <c r="MOP153" s="434"/>
      <c r="MOQ153" s="437"/>
      <c r="MOR153" s="438"/>
      <c r="MOS153" s="439"/>
      <c r="MOT153" s="460"/>
      <c r="MOU153" s="435"/>
      <c r="MOV153" s="434"/>
      <c r="MOW153" s="437"/>
      <c r="MOX153" s="438"/>
      <c r="MOY153" s="439"/>
      <c r="MOZ153" s="460"/>
      <c r="MPA153" s="435"/>
      <c r="MPB153" s="434"/>
      <c r="MPC153" s="437"/>
      <c r="MPD153" s="438"/>
      <c r="MPE153" s="439"/>
      <c r="MPF153" s="460"/>
      <c r="MPG153" s="435"/>
      <c r="MPH153" s="434"/>
      <c r="MPI153" s="437"/>
      <c r="MPJ153" s="438"/>
      <c r="MPK153" s="439"/>
      <c r="MPL153" s="460"/>
      <c r="MPM153" s="435"/>
      <c r="MPN153" s="434"/>
      <c r="MPO153" s="437"/>
      <c r="MPP153" s="438"/>
      <c r="MPQ153" s="439"/>
      <c r="MPR153" s="460"/>
      <c r="MPS153" s="435"/>
      <c r="MPT153" s="434"/>
      <c r="MPU153" s="437"/>
      <c r="MPV153" s="438"/>
      <c r="MPW153" s="439"/>
      <c r="MPX153" s="460"/>
      <c r="MPY153" s="435"/>
      <c r="MPZ153" s="434"/>
      <c r="MQA153" s="437"/>
      <c r="MQB153" s="438"/>
      <c r="MQC153" s="439"/>
      <c r="MQD153" s="460"/>
      <c r="MQE153" s="435"/>
      <c r="MQF153" s="434"/>
      <c r="MQG153" s="437"/>
      <c r="MQH153" s="438"/>
      <c r="MQI153" s="439"/>
      <c r="MQJ153" s="460"/>
      <c r="MQK153" s="435"/>
      <c r="MQL153" s="434"/>
      <c r="MQM153" s="437"/>
      <c r="MQN153" s="438"/>
      <c r="MQO153" s="439"/>
      <c r="MQP153" s="460"/>
      <c r="MQQ153" s="435"/>
      <c r="MQR153" s="434"/>
      <c r="MQS153" s="437"/>
      <c r="MQT153" s="438"/>
      <c r="MQU153" s="439"/>
      <c r="MQV153" s="460"/>
      <c r="MQW153" s="435"/>
      <c r="MQX153" s="434"/>
      <c r="MQY153" s="437"/>
      <c r="MQZ153" s="438"/>
      <c r="MRA153" s="439"/>
      <c r="MRB153" s="460"/>
      <c r="MRC153" s="435"/>
      <c r="MRD153" s="434"/>
      <c r="MRE153" s="437"/>
      <c r="MRF153" s="438"/>
      <c r="MRG153" s="439"/>
      <c r="MRH153" s="460"/>
      <c r="MRI153" s="435"/>
      <c r="MRJ153" s="434"/>
      <c r="MRK153" s="437"/>
      <c r="MRL153" s="438"/>
      <c r="MRM153" s="439"/>
      <c r="MRN153" s="460"/>
      <c r="MRO153" s="435"/>
      <c r="MRP153" s="434"/>
      <c r="MRQ153" s="437"/>
      <c r="MRR153" s="438"/>
      <c r="MRS153" s="439"/>
      <c r="MRT153" s="460"/>
      <c r="MRU153" s="435"/>
      <c r="MRV153" s="434"/>
      <c r="MRW153" s="437"/>
      <c r="MRX153" s="438"/>
      <c r="MRY153" s="439"/>
      <c r="MRZ153" s="460"/>
      <c r="MSA153" s="435"/>
      <c r="MSB153" s="434"/>
      <c r="MSC153" s="437"/>
      <c r="MSD153" s="438"/>
      <c r="MSE153" s="439"/>
      <c r="MSF153" s="460"/>
      <c r="MSG153" s="435"/>
      <c r="MSH153" s="434"/>
      <c r="MSI153" s="437"/>
      <c r="MSJ153" s="438"/>
      <c r="MSK153" s="439"/>
      <c r="MSL153" s="460"/>
      <c r="MSM153" s="435"/>
      <c r="MSN153" s="434"/>
      <c r="MSO153" s="437"/>
      <c r="MSP153" s="438"/>
      <c r="MSQ153" s="439"/>
      <c r="MSR153" s="460"/>
      <c r="MSS153" s="435"/>
      <c r="MST153" s="434"/>
      <c r="MSU153" s="437"/>
      <c r="MSV153" s="438"/>
      <c r="MSW153" s="439"/>
      <c r="MSX153" s="460"/>
      <c r="MSY153" s="435"/>
      <c r="MSZ153" s="434"/>
      <c r="MTA153" s="437"/>
      <c r="MTB153" s="438"/>
      <c r="MTC153" s="439"/>
      <c r="MTD153" s="460"/>
      <c r="MTE153" s="435"/>
      <c r="MTF153" s="434"/>
      <c r="MTG153" s="437"/>
      <c r="MTH153" s="438"/>
      <c r="MTI153" s="439"/>
      <c r="MTJ153" s="460"/>
      <c r="MTK153" s="435"/>
      <c r="MTL153" s="434"/>
      <c r="MTM153" s="437"/>
      <c r="MTN153" s="438"/>
      <c r="MTO153" s="439"/>
      <c r="MTP153" s="460"/>
      <c r="MTQ153" s="435"/>
      <c r="MTR153" s="434"/>
      <c r="MTS153" s="437"/>
      <c r="MTT153" s="438"/>
      <c r="MTU153" s="439"/>
      <c r="MTV153" s="460"/>
      <c r="MTW153" s="435"/>
      <c r="MTX153" s="434"/>
      <c r="MTY153" s="437"/>
      <c r="MTZ153" s="438"/>
      <c r="MUA153" s="439"/>
      <c r="MUB153" s="460"/>
      <c r="MUC153" s="435"/>
      <c r="MUD153" s="434"/>
      <c r="MUE153" s="437"/>
      <c r="MUF153" s="438"/>
      <c r="MUG153" s="439"/>
      <c r="MUH153" s="460"/>
      <c r="MUI153" s="435"/>
      <c r="MUJ153" s="434"/>
      <c r="MUK153" s="437"/>
      <c r="MUL153" s="438"/>
      <c r="MUM153" s="439"/>
      <c r="MUN153" s="460"/>
      <c r="MUO153" s="435"/>
      <c r="MUP153" s="434"/>
      <c r="MUQ153" s="437"/>
      <c r="MUR153" s="438"/>
      <c r="MUS153" s="439"/>
      <c r="MUT153" s="460"/>
      <c r="MUU153" s="435"/>
      <c r="MUV153" s="434"/>
      <c r="MUW153" s="437"/>
      <c r="MUX153" s="438"/>
      <c r="MUY153" s="439"/>
      <c r="MUZ153" s="460"/>
      <c r="MVA153" s="435"/>
      <c r="MVB153" s="434"/>
      <c r="MVC153" s="437"/>
      <c r="MVD153" s="438"/>
      <c r="MVE153" s="439"/>
      <c r="MVF153" s="460"/>
      <c r="MVG153" s="435"/>
      <c r="MVH153" s="434"/>
      <c r="MVI153" s="437"/>
      <c r="MVJ153" s="438"/>
      <c r="MVK153" s="439"/>
      <c r="MVL153" s="460"/>
      <c r="MVM153" s="435"/>
      <c r="MVN153" s="434"/>
      <c r="MVO153" s="437"/>
      <c r="MVP153" s="438"/>
      <c r="MVQ153" s="439"/>
      <c r="MVR153" s="460"/>
      <c r="MVS153" s="435"/>
      <c r="MVT153" s="434"/>
      <c r="MVU153" s="437"/>
      <c r="MVV153" s="438"/>
      <c r="MVW153" s="439"/>
      <c r="MVX153" s="460"/>
      <c r="MVY153" s="435"/>
      <c r="MVZ153" s="434"/>
      <c r="MWA153" s="437"/>
      <c r="MWB153" s="438"/>
      <c r="MWC153" s="439"/>
      <c r="MWD153" s="460"/>
      <c r="MWE153" s="435"/>
      <c r="MWF153" s="434"/>
      <c r="MWG153" s="437"/>
      <c r="MWH153" s="438"/>
      <c r="MWI153" s="439"/>
      <c r="MWJ153" s="460"/>
      <c r="MWK153" s="435"/>
      <c r="MWL153" s="434"/>
      <c r="MWM153" s="437"/>
      <c r="MWN153" s="438"/>
      <c r="MWO153" s="439"/>
      <c r="MWP153" s="460"/>
      <c r="MWQ153" s="435"/>
      <c r="MWR153" s="434"/>
      <c r="MWS153" s="437"/>
      <c r="MWT153" s="438"/>
      <c r="MWU153" s="439"/>
      <c r="MWV153" s="460"/>
      <c r="MWW153" s="435"/>
      <c r="MWX153" s="434"/>
      <c r="MWY153" s="437"/>
      <c r="MWZ153" s="438"/>
      <c r="MXA153" s="439"/>
      <c r="MXB153" s="460"/>
      <c r="MXC153" s="435"/>
      <c r="MXD153" s="434"/>
      <c r="MXE153" s="437"/>
      <c r="MXF153" s="438"/>
      <c r="MXG153" s="439"/>
      <c r="MXH153" s="460"/>
      <c r="MXI153" s="435"/>
      <c r="MXJ153" s="434"/>
      <c r="MXK153" s="437"/>
      <c r="MXL153" s="438"/>
      <c r="MXM153" s="439"/>
      <c r="MXN153" s="460"/>
      <c r="MXO153" s="435"/>
      <c r="MXP153" s="434"/>
      <c r="MXQ153" s="437"/>
      <c r="MXR153" s="438"/>
      <c r="MXS153" s="439"/>
      <c r="MXT153" s="460"/>
      <c r="MXU153" s="435"/>
      <c r="MXV153" s="434"/>
      <c r="MXW153" s="437"/>
      <c r="MXX153" s="438"/>
      <c r="MXY153" s="439"/>
      <c r="MXZ153" s="460"/>
      <c r="MYA153" s="435"/>
      <c r="MYB153" s="434"/>
      <c r="MYC153" s="437"/>
      <c r="MYD153" s="438"/>
      <c r="MYE153" s="439"/>
      <c r="MYF153" s="460"/>
      <c r="MYG153" s="435"/>
      <c r="MYH153" s="434"/>
      <c r="MYI153" s="437"/>
      <c r="MYJ153" s="438"/>
      <c r="MYK153" s="439"/>
      <c r="MYL153" s="460"/>
      <c r="MYM153" s="435"/>
      <c r="MYN153" s="434"/>
      <c r="MYO153" s="437"/>
      <c r="MYP153" s="438"/>
      <c r="MYQ153" s="439"/>
      <c r="MYR153" s="460"/>
      <c r="MYS153" s="435"/>
      <c r="MYT153" s="434"/>
      <c r="MYU153" s="437"/>
      <c r="MYV153" s="438"/>
      <c r="MYW153" s="439"/>
      <c r="MYX153" s="460"/>
      <c r="MYY153" s="435"/>
      <c r="MYZ153" s="434"/>
      <c r="MZA153" s="437"/>
      <c r="MZB153" s="438"/>
      <c r="MZC153" s="439"/>
      <c r="MZD153" s="460"/>
      <c r="MZE153" s="435"/>
      <c r="MZF153" s="434"/>
      <c r="MZG153" s="437"/>
      <c r="MZH153" s="438"/>
      <c r="MZI153" s="439"/>
      <c r="MZJ153" s="460"/>
      <c r="MZK153" s="435"/>
      <c r="MZL153" s="434"/>
      <c r="MZM153" s="437"/>
      <c r="MZN153" s="438"/>
      <c r="MZO153" s="439"/>
      <c r="MZP153" s="460"/>
      <c r="MZQ153" s="435"/>
      <c r="MZR153" s="434"/>
      <c r="MZS153" s="437"/>
      <c r="MZT153" s="438"/>
      <c r="MZU153" s="439"/>
      <c r="MZV153" s="460"/>
      <c r="MZW153" s="435"/>
      <c r="MZX153" s="434"/>
      <c r="MZY153" s="437"/>
      <c r="MZZ153" s="438"/>
      <c r="NAA153" s="439"/>
      <c r="NAB153" s="460"/>
      <c r="NAC153" s="435"/>
      <c r="NAD153" s="434"/>
      <c r="NAE153" s="437"/>
      <c r="NAF153" s="438"/>
      <c r="NAG153" s="439"/>
      <c r="NAH153" s="460"/>
      <c r="NAI153" s="435"/>
      <c r="NAJ153" s="434"/>
      <c r="NAK153" s="437"/>
      <c r="NAL153" s="438"/>
      <c r="NAM153" s="439"/>
      <c r="NAN153" s="460"/>
      <c r="NAO153" s="435"/>
      <c r="NAP153" s="434"/>
      <c r="NAQ153" s="437"/>
      <c r="NAR153" s="438"/>
      <c r="NAS153" s="439"/>
      <c r="NAT153" s="460"/>
      <c r="NAU153" s="435"/>
      <c r="NAV153" s="434"/>
      <c r="NAW153" s="437"/>
      <c r="NAX153" s="438"/>
      <c r="NAY153" s="439"/>
      <c r="NAZ153" s="460"/>
      <c r="NBA153" s="435"/>
      <c r="NBB153" s="434"/>
      <c r="NBC153" s="437"/>
      <c r="NBD153" s="438"/>
      <c r="NBE153" s="439"/>
      <c r="NBF153" s="460"/>
      <c r="NBG153" s="435"/>
      <c r="NBH153" s="434"/>
      <c r="NBI153" s="437"/>
      <c r="NBJ153" s="438"/>
      <c r="NBK153" s="439"/>
      <c r="NBL153" s="460"/>
      <c r="NBM153" s="435"/>
      <c r="NBN153" s="434"/>
      <c r="NBO153" s="437"/>
      <c r="NBP153" s="438"/>
      <c r="NBQ153" s="439"/>
      <c r="NBR153" s="460"/>
      <c r="NBS153" s="435"/>
      <c r="NBT153" s="434"/>
      <c r="NBU153" s="437"/>
      <c r="NBV153" s="438"/>
      <c r="NBW153" s="439"/>
      <c r="NBX153" s="460"/>
      <c r="NBY153" s="435"/>
      <c r="NBZ153" s="434"/>
      <c r="NCA153" s="437"/>
      <c r="NCB153" s="438"/>
      <c r="NCC153" s="439"/>
      <c r="NCD153" s="460"/>
      <c r="NCE153" s="435"/>
      <c r="NCF153" s="434"/>
      <c r="NCG153" s="437"/>
      <c r="NCH153" s="438"/>
      <c r="NCI153" s="439"/>
      <c r="NCJ153" s="460"/>
      <c r="NCK153" s="435"/>
      <c r="NCL153" s="434"/>
      <c r="NCM153" s="437"/>
      <c r="NCN153" s="438"/>
      <c r="NCO153" s="439"/>
      <c r="NCP153" s="460"/>
      <c r="NCQ153" s="435"/>
      <c r="NCR153" s="434"/>
      <c r="NCS153" s="437"/>
      <c r="NCT153" s="438"/>
      <c r="NCU153" s="439"/>
      <c r="NCV153" s="460"/>
      <c r="NCW153" s="435"/>
      <c r="NCX153" s="434"/>
      <c r="NCY153" s="437"/>
      <c r="NCZ153" s="438"/>
      <c r="NDA153" s="439"/>
      <c r="NDB153" s="460"/>
      <c r="NDC153" s="435"/>
      <c r="NDD153" s="434"/>
      <c r="NDE153" s="437"/>
      <c r="NDF153" s="438"/>
      <c r="NDG153" s="439"/>
      <c r="NDH153" s="460"/>
      <c r="NDI153" s="435"/>
      <c r="NDJ153" s="434"/>
      <c r="NDK153" s="437"/>
      <c r="NDL153" s="438"/>
      <c r="NDM153" s="439"/>
      <c r="NDN153" s="460"/>
      <c r="NDO153" s="435"/>
      <c r="NDP153" s="434"/>
      <c r="NDQ153" s="437"/>
      <c r="NDR153" s="438"/>
      <c r="NDS153" s="439"/>
      <c r="NDT153" s="460"/>
      <c r="NDU153" s="435"/>
      <c r="NDV153" s="434"/>
      <c r="NDW153" s="437"/>
      <c r="NDX153" s="438"/>
      <c r="NDY153" s="439"/>
      <c r="NDZ153" s="460"/>
      <c r="NEA153" s="435"/>
      <c r="NEB153" s="434"/>
      <c r="NEC153" s="437"/>
      <c r="NED153" s="438"/>
      <c r="NEE153" s="439"/>
      <c r="NEF153" s="460"/>
      <c r="NEG153" s="435"/>
      <c r="NEH153" s="434"/>
      <c r="NEI153" s="437"/>
      <c r="NEJ153" s="438"/>
      <c r="NEK153" s="439"/>
      <c r="NEL153" s="460"/>
      <c r="NEM153" s="435"/>
      <c r="NEN153" s="434"/>
      <c r="NEO153" s="437"/>
      <c r="NEP153" s="438"/>
      <c r="NEQ153" s="439"/>
      <c r="NER153" s="460"/>
      <c r="NES153" s="435"/>
      <c r="NET153" s="434"/>
      <c r="NEU153" s="437"/>
      <c r="NEV153" s="438"/>
      <c r="NEW153" s="439"/>
      <c r="NEX153" s="460"/>
      <c r="NEY153" s="435"/>
      <c r="NEZ153" s="434"/>
      <c r="NFA153" s="437"/>
      <c r="NFB153" s="438"/>
      <c r="NFC153" s="439"/>
      <c r="NFD153" s="460"/>
      <c r="NFE153" s="435"/>
      <c r="NFF153" s="434"/>
      <c r="NFG153" s="437"/>
      <c r="NFH153" s="438"/>
      <c r="NFI153" s="439"/>
      <c r="NFJ153" s="460"/>
      <c r="NFK153" s="435"/>
      <c r="NFL153" s="434"/>
      <c r="NFM153" s="437"/>
      <c r="NFN153" s="438"/>
      <c r="NFO153" s="439"/>
      <c r="NFP153" s="460"/>
      <c r="NFQ153" s="435"/>
      <c r="NFR153" s="434"/>
      <c r="NFS153" s="437"/>
      <c r="NFT153" s="438"/>
      <c r="NFU153" s="439"/>
      <c r="NFV153" s="460"/>
      <c r="NFW153" s="435"/>
      <c r="NFX153" s="434"/>
      <c r="NFY153" s="437"/>
      <c r="NFZ153" s="438"/>
      <c r="NGA153" s="439"/>
      <c r="NGB153" s="460"/>
      <c r="NGC153" s="435"/>
      <c r="NGD153" s="434"/>
      <c r="NGE153" s="437"/>
      <c r="NGF153" s="438"/>
      <c r="NGG153" s="439"/>
      <c r="NGH153" s="460"/>
      <c r="NGI153" s="435"/>
      <c r="NGJ153" s="434"/>
      <c r="NGK153" s="437"/>
      <c r="NGL153" s="438"/>
      <c r="NGM153" s="439"/>
      <c r="NGN153" s="460"/>
      <c r="NGO153" s="435"/>
      <c r="NGP153" s="434"/>
      <c r="NGQ153" s="437"/>
      <c r="NGR153" s="438"/>
      <c r="NGS153" s="439"/>
      <c r="NGT153" s="460"/>
      <c r="NGU153" s="435"/>
      <c r="NGV153" s="434"/>
      <c r="NGW153" s="437"/>
      <c r="NGX153" s="438"/>
      <c r="NGY153" s="439"/>
      <c r="NGZ153" s="460"/>
      <c r="NHA153" s="435"/>
      <c r="NHB153" s="434"/>
      <c r="NHC153" s="437"/>
      <c r="NHD153" s="438"/>
      <c r="NHE153" s="439"/>
      <c r="NHF153" s="460"/>
      <c r="NHG153" s="435"/>
      <c r="NHH153" s="434"/>
      <c r="NHI153" s="437"/>
      <c r="NHJ153" s="438"/>
      <c r="NHK153" s="439"/>
      <c r="NHL153" s="460"/>
      <c r="NHM153" s="435"/>
      <c r="NHN153" s="434"/>
      <c r="NHO153" s="437"/>
      <c r="NHP153" s="438"/>
      <c r="NHQ153" s="439"/>
      <c r="NHR153" s="460"/>
      <c r="NHS153" s="435"/>
      <c r="NHT153" s="434"/>
      <c r="NHU153" s="437"/>
      <c r="NHV153" s="438"/>
      <c r="NHW153" s="439"/>
      <c r="NHX153" s="460"/>
      <c r="NHY153" s="435"/>
      <c r="NHZ153" s="434"/>
      <c r="NIA153" s="437"/>
      <c r="NIB153" s="438"/>
      <c r="NIC153" s="439"/>
      <c r="NID153" s="460"/>
      <c r="NIE153" s="435"/>
      <c r="NIF153" s="434"/>
      <c r="NIG153" s="437"/>
      <c r="NIH153" s="438"/>
      <c r="NII153" s="439"/>
      <c r="NIJ153" s="460"/>
      <c r="NIK153" s="435"/>
      <c r="NIL153" s="434"/>
      <c r="NIM153" s="437"/>
      <c r="NIN153" s="438"/>
      <c r="NIO153" s="439"/>
      <c r="NIP153" s="460"/>
      <c r="NIQ153" s="435"/>
      <c r="NIR153" s="434"/>
      <c r="NIS153" s="437"/>
      <c r="NIT153" s="438"/>
      <c r="NIU153" s="439"/>
      <c r="NIV153" s="460"/>
      <c r="NIW153" s="435"/>
      <c r="NIX153" s="434"/>
      <c r="NIY153" s="437"/>
      <c r="NIZ153" s="438"/>
      <c r="NJA153" s="439"/>
      <c r="NJB153" s="460"/>
      <c r="NJC153" s="435"/>
      <c r="NJD153" s="434"/>
      <c r="NJE153" s="437"/>
      <c r="NJF153" s="438"/>
      <c r="NJG153" s="439"/>
      <c r="NJH153" s="460"/>
      <c r="NJI153" s="435"/>
      <c r="NJJ153" s="434"/>
      <c r="NJK153" s="437"/>
      <c r="NJL153" s="438"/>
      <c r="NJM153" s="439"/>
      <c r="NJN153" s="460"/>
      <c r="NJO153" s="435"/>
      <c r="NJP153" s="434"/>
      <c r="NJQ153" s="437"/>
      <c r="NJR153" s="438"/>
      <c r="NJS153" s="439"/>
      <c r="NJT153" s="460"/>
      <c r="NJU153" s="435"/>
      <c r="NJV153" s="434"/>
      <c r="NJW153" s="437"/>
      <c r="NJX153" s="438"/>
      <c r="NJY153" s="439"/>
      <c r="NJZ153" s="460"/>
      <c r="NKA153" s="435"/>
      <c r="NKB153" s="434"/>
      <c r="NKC153" s="437"/>
      <c r="NKD153" s="438"/>
      <c r="NKE153" s="439"/>
      <c r="NKF153" s="460"/>
      <c r="NKG153" s="435"/>
      <c r="NKH153" s="434"/>
      <c r="NKI153" s="437"/>
      <c r="NKJ153" s="438"/>
      <c r="NKK153" s="439"/>
      <c r="NKL153" s="460"/>
      <c r="NKM153" s="435"/>
      <c r="NKN153" s="434"/>
      <c r="NKO153" s="437"/>
      <c r="NKP153" s="438"/>
      <c r="NKQ153" s="439"/>
      <c r="NKR153" s="460"/>
      <c r="NKS153" s="435"/>
      <c r="NKT153" s="434"/>
      <c r="NKU153" s="437"/>
      <c r="NKV153" s="438"/>
      <c r="NKW153" s="439"/>
      <c r="NKX153" s="460"/>
      <c r="NKY153" s="435"/>
      <c r="NKZ153" s="434"/>
      <c r="NLA153" s="437"/>
      <c r="NLB153" s="438"/>
      <c r="NLC153" s="439"/>
      <c r="NLD153" s="460"/>
      <c r="NLE153" s="435"/>
      <c r="NLF153" s="434"/>
      <c r="NLG153" s="437"/>
      <c r="NLH153" s="438"/>
      <c r="NLI153" s="439"/>
      <c r="NLJ153" s="460"/>
      <c r="NLK153" s="435"/>
      <c r="NLL153" s="434"/>
      <c r="NLM153" s="437"/>
      <c r="NLN153" s="438"/>
      <c r="NLO153" s="439"/>
      <c r="NLP153" s="460"/>
      <c r="NLQ153" s="435"/>
      <c r="NLR153" s="434"/>
      <c r="NLS153" s="437"/>
      <c r="NLT153" s="438"/>
      <c r="NLU153" s="439"/>
      <c r="NLV153" s="460"/>
      <c r="NLW153" s="435"/>
      <c r="NLX153" s="434"/>
      <c r="NLY153" s="437"/>
      <c r="NLZ153" s="438"/>
      <c r="NMA153" s="439"/>
      <c r="NMB153" s="460"/>
      <c r="NMC153" s="435"/>
      <c r="NMD153" s="434"/>
      <c r="NME153" s="437"/>
      <c r="NMF153" s="438"/>
      <c r="NMG153" s="439"/>
      <c r="NMH153" s="460"/>
      <c r="NMI153" s="435"/>
      <c r="NMJ153" s="434"/>
      <c r="NMK153" s="437"/>
      <c r="NML153" s="438"/>
      <c r="NMM153" s="439"/>
      <c r="NMN153" s="460"/>
      <c r="NMO153" s="435"/>
      <c r="NMP153" s="434"/>
      <c r="NMQ153" s="437"/>
      <c r="NMR153" s="438"/>
      <c r="NMS153" s="439"/>
      <c r="NMT153" s="460"/>
      <c r="NMU153" s="435"/>
      <c r="NMV153" s="434"/>
      <c r="NMW153" s="437"/>
      <c r="NMX153" s="438"/>
      <c r="NMY153" s="439"/>
      <c r="NMZ153" s="460"/>
      <c r="NNA153" s="435"/>
      <c r="NNB153" s="434"/>
      <c r="NNC153" s="437"/>
      <c r="NND153" s="438"/>
      <c r="NNE153" s="439"/>
      <c r="NNF153" s="460"/>
      <c r="NNG153" s="435"/>
      <c r="NNH153" s="434"/>
      <c r="NNI153" s="437"/>
      <c r="NNJ153" s="438"/>
      <c r="NNK153" s="439"/>
      <c r="NNL153" s="460"/>
      <c r="NNM153" s="435"/>
      <c r="NNN153" s="434"/>
      <c r="NNO153" s="437"/>
      <c r="NNP153" s="438"/>
      <c r="NNQ153" s="439"/>
      <c r="NNR153" s="460"/>
      <c r="NNS153" s="435"/>
      <c r="NNT153" s="434"/>
      <c r="NNU153" s="437"/>
      <c r="NNV153" s="438"/>
      <c r="NNW153" s="439"/>
      <c r="NNX153" s="460"/>
      <c r="NNY153" s="435"/>
      <c r="NNZ153" s="434"/>
      <c r="NOA153" s="437"/>
      <c r="NOB153" s="438"/>
      <c r="NOC153" s="439"/>
      <c r="NOD153" s="460"/>
      <c r="NOE153" s="435"/>
      <c r="NOF153" s="434"/>
      <c r="NOG153" s="437"/>
      <c r="NOH153" s="438"/>
      <c r="NOI153" s="439"/>
      <c r="NOJ153" s="460"/>
      <c r="NOK153" s="435"/>
      <c r="NOL153" s="434"/>
      <c r="NOM153" s="437"/>
      <c r="NON153" s="438"/>
      <c r="NOO153" s="439"/>
      <c r="NOP153" s="460"/>
      <c r="NOQ153" s="435"/>
      <c r="NOR153" s="434"/>
      <c r="NOS153" s="437"/>
      <c r="NOT153" s="438"/>
      <c r="NOU153" s="439"/>
      <c r="NOV153" s="460"/>
      <c r="NOW153" s="435"/>
      <c r="NOX153" s="434"/>
      <c r="NOY153" s="437"/>
      <c r="NOZ153" s="438"/>
      <c r="NPA153" s="439"/>
      <c r="NPB153" s="460"/>
      <c r="NPC153" s="435"/>
      <c r="NPD153" s="434"/>
      <c r="NPE153" s="437"/>
      <c r="NPF153" s="438"/>
      <c r="NPG153" s="439"/>
      <c r="NPH153" s="460"/>
      <c r="NPI153" s="435"/>
      <c r="NPJ153" s="434"/>
      <c r="NPK153" s="437"/>
      <c r="NPL153" s="438"/>
      <c r="NPM153" s="439"/>
      <c r="NPN153" s="460"/>
      <c r="NPO153" s="435"/>
      <c r="NPP153" s="434"/>
      <c r="NPQ153" s="437"/>
      <c r="NPR153" s="438"/>
      <c r="NPS153" s="439"/>
      <c r="NPT153" s="460"/>
      <c r="NPU153" s="435"/>
      <c r="NPV153" s="434"/>
      <c r="NPW153" s="437"/>
      <c r="NPX153" s="438"/>
      <c r="NPY153" s="439"/>
      <c r="NPZ153" s="460"/>
      <c r="NQA153" s="435"/>
      <c r="NQB153" s="434"/>
      <c r="NQC153" s="437"/>
      <c r="NQD153" s="438"/>
      <c r="NQE153" s="439"/>
      <c r="NQF153" s="460"/>
      <c r="NQG153" s="435"/>
      <c r="NQH153" s="434"/>
      <c r="NQI153" s="437"/>
      <c r="NQJ153" s="438"/>
      <c r="NQK153" s="439"/>
      <c r="NQL153" s="460"/>
      <c r="NQM153" s="435"/>
      <c r="NQN153" s="434"/>
      <c r="NQO153" s="437"/>
      <c r="NQP153" s="438"/>
      <c r="NQQ153" s="439"/>
      <c r="NQR153" s="460"/>
      <c r="NQS153" s="435"/>
      <c r="NQT153" s="434"/>
      <c r="NQU153" s="437"/>
      <c r="NQV153" s="438"/>
      <c r="NQW153" s="439"/>
      <c r="NQX153" s="460"/>
      <c r="NQY153" s="435"/>
      <c r="NQZ153" s="434"/>
      <c r="NRA153" s="437"/>
      <c r="NRB153" s="438"/>
      <c r="NRC153" s="439"/>
      <c r="NRD153" s="460"/>
      <c r="NRE153" s="435"/>
      <c r="NRF153" s="434"/>
      <c r="NRG153" s="437"/>
      <c r="NRH153" s="438"/>
      <c r="NRI153" s="439"/>
      <c r="NRJ153" s="460"/>
      <c r="NRK153" s="435"/>
      <c r="NRL153" s="434"/>
      <c r="NRM153" s="437"/>
      <c r="NRN153" s="438"/>
      <c r="NRO153" s="439"/>
      <c r="NRP153" s="460"/>
      <c r="NRQ153" s="435"/>
      <c r="NRR153" s="434"/>
      <c r="NRS153" s="437"/>
      <c r="NRT153" s="438"/>
      <c r="NRU153" s="439"/>
      <c r="NRV153" s="460"/>
      <c r="NRW153" s="435"/>
      <c r="NRX153" s="434"/>
      <c r="NRY153" s="437"/>
      <c r="NRZ153" s="438"/>
      <c r="NSA153" s="439"/>
      <c r="NSB153" s="460"/>
      <c r="NSC153" s="435"/>
      <c r="NSD153" s="434"/>
      <c r="NSE153" s="437"/>
      <c r="NSF153" s="438"/>
      <c r="NSG153" s="439"/>
      <c r="NSH153" s="460"/>
      <c r="NSI153" s="435"/>
      <c r="NSJ153" s="434"/>
      <c r="NSK153" s="437"/>
      <c r="NSL153" s="438"/>
      <c r="NSM153" s="439"/>
      <c r="NSN153" s="460"/>
      <c r="NSO153" s="435"/>
      <c r="NSP153" s="434"/>
      <c r="NSQ153" s="437"/>
      <c r="NSR153" s="438"/>
      <c r="NSS153" s="439"/>
      <c r="NST153" s="460"/>
      <c r="NSU153" s="435"/>
      <c r="NSV153" s="434"/>
      <c r="NSW153" s="437"/>
      <c r="NSX153" s="438"/>
      <c r="NSY153" s="439"/>
      <c r="NSZ153" s="460"/>
      <c r="NTA153" s="435"/>
      <c r="NTB153" s="434"/>
      <c r="NTC153" s="437"/>
      <c r="NTD153" s="438"/>
      <c r="NTE153" s="439"/>
      <c r="NTF153" s="460"/>
      <c r="NTG153" s="435"/>
      <c r="NTH153" s="434"/>
      <c r="NTI153" s="437"/>
      <c r="NTJ153" s="438"/>
      <c r="NTK153" s="439"/>
      <c r="NTL153" s="460"/>
      <c r="NTM153" s="435"/>
      <c r="NTN153" s="434"/>
      <c r="NTO153" s="437"/>
      <c r="NTP153" s="438"/>
      <c r="NTQ153" s="439"/>
      <c r="NTR153" s="460"/>
      <c r="NTS153" s="435"/>
      <c r="NTT153" s="434"/>
      <c r="NTU153" s="437"/>
      <c r="NTV153" s="438"/>
      <c r="NTW153" s="439"/>
      <c r="NTX153" s="460"/>
      <c r="NTY153" s="435"/>
      <c r="NTZ153" s="434"/>
      <c r="NUA153" s="437"/>
      <c r="NUB153" s="438"/>
      <c r="NUC153" s="439"/>
      <c r="NUD153" s="460"/>
      <c r="NUE153" s="435"/>
      <c r="NUF153" s="434"/>
      <c r="NUG153" s="437"/>
      <c r="NUH153" s="438"/>
      <c r="NUI153" s="439"/>
      <c r="NUJ153" s="460"/>
      <c r="NUK153" s="435"/>
      <c r="NUL153" s="434"/>
      <c r="NUM153" s="437"/>
      <c r="NUN153" s="438"/>
      <c r="NUO153" s="439"/>
      <c r="NUP153" s="460"/>
      <c r="NUQ153" s="435"/>
      <c r="NUR153" s="434"/>
      <c r="NUS153" s="437"/>
      <c r="NUT153" s="438"/>
      <c r="NUU153" s="439"/>
      <c r="NUV153" s="460"/>
      <c r="NUW153" s="435"/>
      <c r="NUX153" s="434"/>
      <c r="NUY153" s="437"/>
      <c r="NUZ153" s="438"/>
      <c r="NVA153" s="439"/>
      <c r="NVB153" s="460"/>
      <c r="NVC153" s="435"/>
      <c r="NVD153" s="434"/>
      <c r="NVE153" s="437"/>
      <c r="NVF153" s="438"/>
      <c r="NVG153" s="439"/>
      <c r="NVH153" s="460"/>
      <c r="NVI153" s="435"/>
      <c r="NVJ153" s="434"/>
      <c r="NVK153" s="437"/>
      <c r="NVL153" s="438"/>
      <c r="NVM153" s="439"/>
      <c r="NVN153" s="460"/>
      <c r="NVO153" s="435"/>
      <c r="NVP153" s="434"/>
      <c r="NVQ153" s="437"/>
      <c r="NVR153" s="438"/>
      <c r="NVS153" s="439"/>
      <c r="NVT153" s="460"/>
      <c r="NVU153" s="435"/>
      <c r="NVV153" s="434"/>
      <c r="NVW153" s="437"/>
      <c r="NVX153" s="438"/>
      <c r="NVY153" s="439"/>
      <c r="NVZ153" s="460"/>
      <c r="NWA153" s="435"/>
      <c r="NWB153" s="434"/>
      <c r="NWC153" s="437"/>
      <c r="NWD153" s="438"/>
      <c r="NWE153" s="439"/>
      <c r="NWF153" s="460"/>
      <c r="NWG153" s="435"/>
      <c r="NWH153" s="434"/>
      <c r="NWI153" s="437"/>
      <c r="NWJ153" s="438"/>
      <c r="NWK153" s="439"/>
      <c r="NWL153" s="460"/>
      <c r="NWM153" s="435"/>
      <c r="NWN153" s="434"/>
      <c r="NWO153" s="437"/>
      <c r="NWP153" s="438"/>
      <c r="NWQ153" s="439"/>
      <c r="NWR153" s="460"/>
      <c r="NWS153" s="435"/>
      <c r="NWT153" s="434"/>
      <c r="NWU153" s="437"/>
      <c r="NWV153" s="438"/>
      <c r="NWW153" s="439"/>
      <c r="NWX153" s="460"/>
      <c r="NWY153" s="435"/>
      <c r="NWZ153" s="434"/>
      <c r="NXA153" s="437"/>
      <c r="NXB153" s="438"/>
      <c r="NXC153" s="439"/>
      <c r="NXD153" s="460"/>
      <c r="NXE153" s="435"/>
      <c r="NXF153" s="434"/>
      <c r="NXG153" s="437"/>
      <c r="NXH153" s="438"/>
      <c r="NXI153" s="439"/>
      <c r="NXJ153" s="460"/>
      <c r="NXK153" s="435"/>
      <c r="NXL153" s="434"/>
      <c r="NXM153" s="437"/>
      <c r="NXN153" s="438"/>
      <c r="NXO153" s="439"/>
      <c r="NXP153" s="460"/>
      <c r="NXQ153" s="435"/>
      <c r="NXR153" s="434"/>
      <c r="NXS153" s="437"/>
      <c r="NXT153" s="438"/>
      <c r="NXU153" s="439"/>
      <c r="NXV153" s="460"/>
      <c r="NXW153" s="435"/>
      <c r="NXX153" s="434"/>
      <c r="NXY153" s="437"/>
      <c r="NXZ153" s="438"/>
      <c r="NYA153" s="439"/>
      <c r="NYB153" s="460"/>
      <c r="NYC153" s="435"/>
      <c r="NYD153" s="434"/>
      <c r="NYE153" s="437"/>
      <c r="NYF153" s="438"/>
      <c r="NYG153" s="439"/>
      <c r="NYH153" s="460"/>
      <c r="NYI153" s="435"/>
      <c r="NYJ153" s="434"/>
      <c r="NYK153" s="437"/>
      <c r="NYL153" s="438"/>
      <c r="NYM153" s="439"/>
      <c r="NYN153" s="460"/>
      <c r="NYO153" s="435"/>
      <c r="NYP153" s="434"/>
      <c r="NYQ153" s="437"/>
      <c r="NYR153" s="438"/>
      <c r="NYS153" s="439"/>
      <c r="NYT153" s="460"/>
      <c r="NYU153" s="435"/>
      <c r="NYV153" s="434"/>
      <c r="NYW153" s="437"/>
      <c r="NYX153" s="438"/>
      <c r="NYY153" s="439"/>
      <c r="NYZ153" s="460"/>
      <c r="NZA153" s="435"/>
      <c r="NZB153" s="434"/>
      <c r="NZC153" s="437"/>
      <c r="NZD153" s="438"/>
      <c r="NZE153" s="439"/>
      <c r="NZF153" s="460"/>
      <c r="NZG153" s="435"/>
      <c r="NZH153" s="434"/>
      <c r="NZI153" s="437"/>
      <c r="NZJ153" s="438"/>
      <c r="NZK153" s="439"/>
      <c r="NZL153" s="460"/>
      <c r="NZM153" s="435"/>
      <c r="NZN153" s="434"/>
      <c r="NZO153" s="437"/>
      <c r="NZP153" s="438"/>
      <c r="NZQ153" s="439"/>
      <c r="NZR153" s="460"/>
      <c r="NZS153" s="435"/>
      <c r="NZT153" s="434"/>
      <c r="NZU153" s="437"/>
      <c r="NZV153" s="438"/>
      <c r="NZW153" s="439"/>
      <c r="NZX153" s="460"/>
      <c r="NZY153" s="435"/>
      <c r="NZZ153" s="434"/>
      <c r="OAA153" s="437"/>
      <c r="OAB153" s="438"/>
      <c r="OAC153" s="439"/>
      <c r="OAD153" s="460"/>
      <c r="OAE153" s="435"/>
      <c r="OAF153" s="434"/>
      <c r="OAG153" s="437"/>
      <c r="OAH153" s="438"/>
      <c r="OAI153" s="439"/>
      <c r="OAJ153" s="460"/>
      <c r="OAK153" s="435"/>
      <c r="OAL153" s="434"/>
      <c r="OAM153" s="437"/>
      <c r="OAN153" s="438"/>
      <c r="OAO153" s="439"/>
      <c r="OAP153" s="460"/>
      <c r="OAQ153" s="435"/>
      <c r="OAR153" s="434"/>
      <c r="OAS153" s="437"/>
      <c r="OAT153" s="438"/>
      <c r="OAU153" s="439"/>
      <c r="OAV153" s="460"/>
      <c r="OAW153" s="435"/>
      <c r="OAX153" s="434"/>
      <c r="OAY153" s="437"/>
      <c r="OAZ153" s="438"/>
      <c r="OBA153" s="439"/>
      <c r="OBB153" s="460"/>
      <c r="OBC153" s="435"/>
      <c r="OBD153" s="434"/>
      <c r="OBE153" s="437"/>
      <c r="OBF153" s="438"/>
      <c r="OBG153" s="439"/>
      <c r="OBH153" s="460"/>
      <c r="OBI153" s="435"/>
      <c r="OBJ153" s="434"/>
      <c r="OBK153" s="437"/>
      <c r="OBL153" s="438"/>
      <c r="OBM153" s="439"/>
      <c r="OBN153" s="460"/>
      <c r="OBO153" s="435"/>
      <c r="OBP153" s="434"/>
      <c r="OBQ153" s="437"/>
      <c r="OBR153" s="438"/>
      <c r="OBS153" s="439"/>
      <c r="OBT153" s="460"/>
      <c r="OBU153" s="435"/>
      <c r="OBV153" s="434"/>
      <c r="OBW153" s="437"/>
      <c r="OBX153" s="438"/>
      <c r="OBY153" s="439"/>
      <c r="OBZ153" s="460"/>
      <c r="OCA153" s="435"/>
      <c r="OCB153" s="434"/>
      <c r="OCC153" s="437"/>
      <c r="OCD153" s="438"/>
      <c r="OCE153" s="439"/>
      <c r="OCF153" s="460"/>
      <c r="OCG153" s="435"/>
      <c r="OCH153" s="434"/>
      <c r="OCI153" s="437"/>
      <c r="OCJ153" s="438"/>
      <c r="OCK153" s="439"/>
      <c r="OCL153" s="460"/>
      <c r="OCM153" s="435"/>
      <c r="OCN153" s="434"/>
      <c r="OCO153" s="437"/>
      <c r="OCP153" s="438"/>
      <c r="OCQ153" s="439"/>
      <c r="OCR153" s="460"/>
      <c r="OCS153" s="435"/>
      <c r="OCT153" s="434"/>
      <c r="OCU153" s="437"/>
      <c r="OCV153" s="438"/>
      <c r="OCW153" s="439"/>
      <c r="OCX153" s="460"/>
      <c r="OCY153" s="435"/>
      <c r="OCZ153" s="434"/>
      <c r="ODA153" s="437"/>
      <c r="ODB153" s="438"/>
      <c r="ODC153" s="439"/>
      <c r="ODD153" s="460"/>
      <c r="ODE153" s="435"/>
      <c r="ODF153" s="434"/>
      <c r="ODG153" s="437"/>
      <c r="ODH153" s="438"/>
      <c r="ODI153" s="439"/>
      <c r="ODJ153" s="460"/>
      <c r="ODK153" s="435"/>
      <c r="ODL153" s="434"/>
      <c r="ODM153" s="437"/>
      <c r="ODN153" s="438"/>
      <c r="ODO153" s="439"/>
      <c r="ODP153" s="460"/>
      <c r="ODQ153" s="435"/>
      <c r="ODR153" s="434"/>
      <c r="ODS153" s="437"/>
      <c r="ODT153" s="438"/>
      <c r="ODU153" s="439"/>
      <c r="ODV153" s="460"/>
      <c r="ODW153" s="435"/>
      <c r="ODX153" s="434"/>
      <c r="ODY153" s="437"/>
      <c r="ODZ153" s="438"/>
      <c r="OEA153" s="439"/>
      <c r="OEB153" s="460"/>
      <c r="OEC153" s="435"/>
      <c r="OED153" s="434"/>
      <c r="OEE153" s="437"/>
      <c r="OEF153" s="438"/>
      <c r="OEG153" s="439"/>
      <c r="OEH153" s="460"/>
      <c r="OEI153" s="435"/>
      <c r="OEJ153" s="434"/>
      <c r="OEK153" s="437"/>
      <c r="OEL153" s="438"/>
      <c r="OEM153" s="439"/>
      <c r="OEN153" s="460"/>
      <c r="OEO153" s="435"/>
      <c r="OEP153" s="434"/>
      <c r="OEQ153" s="437"/>
      <c r="OER153" s="438"/>
      <c r="OES153" s="439"/>
      <c r="OET153" s="460"/>
      <c r="OEU153" s="435"/>
      <c r="OEV153" s="434"/>
      <c r="OEW153" s="437"/>
      <c r="OEX153" s="438"/>
      <c r="OEY153" s="439"/>
      <c r="OEZ153" s="460"/>
      <c r="OFA153" s="435"/>
      <c r="OFB153" s="434"/>
      <c r="OFC153" s="437"/>
      <c r="OFD153" s="438"/>
      <c r="OFE153" s="439"/>
      <c r="OFF153" s="460"/>
      <c r="OFG153" s="435"/>
      <c r="OFH153" s="434"/>
      <c r="OFI153" s="437"/>
      <c r="OFJ153" s="438"/>
      <c r="OFK153" s="439"/>
      <c r="OFL153" s="460"/>
      <c r="OFM153" s="435"/>
      <c r="OFN153" s="434"/>
      <c r="OFO153" s="437"/>
      <c r="OFP153" s="438"/>
      <c r="OFQ153" s="439"/>
      <c r="OFR153" s="460"/>
      <c r="OFS153" s="435"/>
      <c r="OFT153" s="434"/>
      <c r="OFU153" s="437"/>
      <c r="OFV153" s="438"/>
      <c r="OFW153" s="439"/>
      <c r="OFX153" s="460"/>
      <c r="OFY153" s="435"/>
      <c r="OFZ153" s="434"/>
      <c r="OGA153" s="437"/>
      <c r="OGB153" s="438"/>
      <c r="OGC153" s="439"/>
      <c r="OGD153" s="460"/>
      <c r="OGE153" s="435"/>
      <c r="OGF153" s="434"/>
      <c r="OGG153" s="437"/>
      <c r="OGH153" s="438"/>
      <c r="OGI153" s="439"/>
      <c r="OGJ153" s="460"/>
      <c r="OGK153" s="435"/>
      <c r="OGL153" s="434"/>
      <c r="OGM153" s="437"/>
      <c r="OGN153" s="438"/>
      <c r="OGO153" s="439"/>
      <c r="OGP153" s="460"/>
      <c r="OGQ153" s="435"/>
      <c r="OGR153" s="434"/>
      <c r="OGS153" s="437"/>
      <c r="OGT153" s="438"/>
      <c r="OGU153" s="439"/>
      <c r="OGV153" s="460"/>
      <c r="OGW153" s="435"/>
      <c r="OGX153" s="434"/>
      <c r="OGY153" s="437"/>
      <c r="OGZ153" s="438"/>
      <c r="OHA153" s="439"/>
      <c r="OHB153" s="460"/>
      <c r="OHC153" s="435"/>
      <c r="OHD153" s="434"/>
      <c r="OHE153" s="437"/>
      <c r="OHF153" s="438"/>
      <c r="OHG153" s="439"/>
      <c r="OHH153" s="460"/>
      <c r="OHI153" s="435"/>
      <c r="OHJ153" s="434"/>
      <c r="OHK153" s="437"/>
      <c r="OHL153" s="438"/>
      <c r="OHM153" s="439"/>
      <c r="OHN153" s="460"/>
      <c r="OHO153" s="435"/>
      <c r="OHP153" s="434"/>
      <c r="OHQ153" s="437"/>
      <c r="OHR153" s="438"/>
      <c r="OHS153" s="439"/>
      <c r="OHT153" s="460"/>
      <c r="OHU153" s="435"/>
      <c r="OHV153" s="434"/>
      <c r="OHW153" s="437"/>
      <c r="OHX153" s="438"/>
      <c r="OHY153" s="439"/>
      <c r="OHZ153" s="460"/>
      <c r="OIA153" s="435"/>
      <c r="OIB153" s="434"/>
      <c r="OIC153" s="437"/>
      <c r="OID153" s="438"/>
      <c r="OIE153" s="439"/>
      <c r="OIF153" s="460"/>
      <c r="OIG153" s="435"/>
      <c r="OIH153" s="434"/>
      <c r="OII153" s="437"/>
      <c r="OIJ153" s="438"/>
      <c r="OIK153" s="439"/>
      <c r="OIL153" s="460"/>
      <c r="OIM153" s="435"/>
      <c r="OIN153" s="434"/>
      <c r="OIO153" s="437"/>
      <c r="OIP153" s="438"/>
      <c r="OIQ153" s="439"/>
      <c r="OIR153" s="460"/>
      <c r="OIS153" s="435"/>
      <c r="OIT153" s="434"/>
      <c r="OIU153" s="437"/>
      <c r="OIV153" s="438"/>
      <c r="OIW153" s="439"/>
      <c r="OIX153" s="460"/>
      <c r="OIY153" s="435"/>
      <c r="OIZ153" s="434"/>
      <c r="OJA153" s="437"/>
      <c r="OJB153" s="438"/>
      <c r="OJC153" s="439"/>
      <c r="OJD153" s="460"/>
      <c r="OJE153" s="435"/>
      <c r="OJF153" s="434"/>
      <c r="OJG153" s="437"/>
      <c r="OJH153" s="438"/>
      <c r="OJI153" s="439"/>
      <c r="OJJ153" s="460"/>
      <c r="OJK153" s="435"/>
      <c r="OJL153" s="434"/>
      <c r="OJM153" s="437"/>
      <c r="OJN153" s="438"/>
      <c r="OJO153" s="439"/>
      <c r="OJP153" s="460"/>
      <c r="OJQ153" s="435"/>
      <c r="OJR153" s="434"/>
      <c r="OJS153" s="437"/>
      <c r="OJT153" s="438"/>
      <c r="OJU153" s="439"/>
      <c r="OJV153" s="460"/>
      <c r="OJW153" s="435"/>
      <c r="OJX153" s="434"/>
      <c r="OJY153" s="437"/>
      <c r="OJZ153" s="438"/>
      <c r="OKA153" s="439"/>
      <c r="OKB153" s="460"/>
      <c r="OKC153" s="435"/>
      <c r="OKD153" s="434"/>
      <c r="OKE153" s="437"/>
      <c r="OKF153" s="438"/>
      <c r="OKG153" s="439"/>
      <c r="OKH153" s="460"/>
      <c r="OKI153" s="435"/>
      <c r="OKJ153" s="434"/>
      <c r="OKK153" s="437"/>
      <c r="OKL153" s="438"/>
      <c r="OKM153" s="439"/>
      <c r="OKN153" s="460"/>
      <c r="OKO153" s="435"/>
      <c r="OKP153" s="434"/>
      <c r="OKQ153" s="437"/>
      <c r="OKR153" s="438"/>
      <c r="OKS153" s="439"/>
      <c r="OKT153" s="460"/>
      <c r="OKU153" s="435"/>
      <c r="OKV153" s="434"/>
      <c r="OKW153" s="437"/>
      <c r="OKX153" s="438"/>
      <c r="OKY153" s="439"/>
      <c r="OKZ153" s="460"/>
      <c r="OLA153" s="435"/>
      <c r="OLB153" s="434"/>
      <c r="OLC153" s="437"/>
      <c r="OLD153" s="438"/>
      <c r="OLE153" s="439"/>
      <c r="OLF153" s="460"/>
      <c r="OLG153" s="435"/>
      <c r="OLH153" s="434"/>
      <c r="OLI153" s="437"/>
      <c r="OLJ153" s="438"/>
      <c r="OLK153" s="439"/>
      <c r="OLL153" s="460"/>
      <c r="OLM153" s="435"/>
      <c r="OLN153" s="434"/>
      <c r="OLO153" s="437"/>
      <c r="OLP153" s="438"/>
      <c r="OLQ153" s="439"/>
      <c r="OLR153" s="460"/>
      <c r="OLS153" s="435"/>
      <c r="OLT153" s="434"/>
      <c r="OLU153" s="437"/>
      <c r="OLV153" s="438"/>
      <c r="OLW153" s="439"/>
      <c r="OLX153" s="460"/>
      <c r="OLY153" s="435"/>
      <c r="OLZ153" s="434"/>
      <c r="OMA153" s="437"/>
      <c r="OMB153" s="438"/>
      <c r="OMC153" s="439"/>
      <c r="OMD153" s="460"/>
      <c r="OME153" s="435"/>
      <c r="OMF153" s="434"/>
      <c r="OMG153" s="437"/>
      <c r="OMH153" s="438"/>
      <c r="OMI153" s="439"/>
      <c r="OMJ153" s="460"/>
      <c r="OMK153" s="435"/>
      <c r="OML153" s="434"/>
      <c r="OMM153" s="437"/>
      <c r="OMN153" s="438"/>
      <c r="OMO153" s="439"/>
      <c r="OMP153" s="460"/>
      <c r="OMQ153" s="435"/>
      <c r="OMR153" s="434"/>
      <c r="OMS153" s="437"/>
      <c r="OMT153" s="438"/>
      <c r="OMU153" s="439"/>
      <c r="OMV153" s="460"/>
      <c r="OMW153" s="435"/>
      <c r="OMX153" s="434"/>
      <c r="OMY153" s="437"/>
      <c r="OMZ153" s="438"/>
      <c r="ONA153" s="439"/>
      <c r="ONB153" s="460"/>
      <c r="ONC153" s="435"/>
      <c r="OND153" s="434"/>
      <c r="ONE153" s="437"/>
      <c r="ONF153" s="438"/>
      <c r="ONG153" s="439"/>
      <c r="ONH153" s="460"/>
      <c r="ONI153" s="435"/>
      <c r="ONJ153" s="434"/>
      <c r="ONK153" s="437"/>
      <c r="ONL153" s="438"/>
      <c r="ONM153" s="439"/>
      <c r="ONN153" s="460"/>
      <c r="ONO153" s="435"/>
      <c r="ONP153" s="434"/>
      <c r="ONQ153" s="437"/>
      <c r="ONR153" s="438"/>
      <c r="ONS153" s="439"/>
      <c r="ONT153" s="460"/>
      <c r="ONU153" s="435"/>
      <c r="ONV153" s="434"/>
      <c r="ONW153" s="437"/>
      <c r="ONX153" s="438"/>
      <c r="ONY153" s="439"/>
      <c r="ONZ153" s="460"/>
      <c r="OOA153" s="435"/>
      <c r="OOB153" s="434"/>
      <c r="OOC153" s="437"/>
      <c r="OOD153" s="438"/>
      <c r="OOE153" s="439"/>
      <c r="OOF153" s="460"/>
      <c r="OOG153" s="435"/>
      <c r="OOH153" s="434"/>
      <c r="OOI153" s="437"/>
      <c r="OOJ153" s="438"/>
      <c r="OOK153" s="439"/>
      <c r="OOL153" s="460"/>
      <c r="OOM153" s="435"/>
      <c r="OON153" s="434"/>
      <c r="OOO153" s="437"/>
      <c r="OOP153" s="438"/>
      <c r="OOQ153" s="439"/>
      <c r="OOR153" s="460"/>
      <c r="OOS153" s="435"/>
      <c r="OOT153" s="434"/>
      <c r="OOU153" s="437"/>
      <c r="OOV153" s="438"/>
      <c r="OOW153" s="439"/>
      <c r="OOX153" s="460"/>
      <c r="OOY153" s="435"/>
      <c r="OOZ153" s="434"/>
      <c r="OPA153" s="437"/>
      <c r="OPB153" s="438"/>
      <c r="OPC153" s="439"/>
      <c r="OPD153" s="460"/>
      <c r="OPE153" s="435"/>
      <c r="OPF153" s="434"/>
      <c r="OPG153" s="437"/>
      <c r="OPH153" s="438"/>
      <c r="OPI153" s="439"/>
      <c r="OPJ153" s="460"/>
      <c r="OPK153" s="435"/>
      <c r="OPL153" s="434"/>
      <c r="OPM153" s="437"/>
      <c r="OPN153" s="438"/>
      <c r="OPO153" s="439"/>
      <c r="OPP153" s="460"/>
      <c r="OPQ153" s="435"/>
      <c r="OPR153" s="434"/>
      <c r="OPS153" s="437"/>
      <c r="OPT153" s="438"/>
      <c r="OPU153" s="439"/>
      <c r="OPV153" s="460"/>
      <c r="OPW153" s="435"/>
      <c r="OPX153" s="434"/>
      <c r="OPY153" s="437"/>
      <c r="OPZ153" s="438"/>
      <c r="OQA153" s="439"/>
      <c r="OQB153" s="460"/>
      <c r="OQC153" s="435"/>
      <c r="OQD153" s="434"/>
      <c r="OQE153" s="437"/>
      <c r="OQF153" s="438"/>
      <c r="OQG153" s="439"/>
      <c r="OQH153" s="460"/>
      <c r="OQI153" s="435"/>
      <c r="OQJ153" s="434"/>
      <c r="OQK153" s="437"/>
      <c r="OQL153" s="438"/>
      <c r="OQM153" s="439"/>
      <c r="OQN153" s="460"/>
      <c r="OQO153" s="435"/>
      <c r="OQP153" s="434"/>
      <c r="OQQ153" s="437"/>
      <c r="OQR153" s="438"/>
      <c r="OQS153" s="439"/>
      <c r="OQT153" s="460"/>
      <c r="OQU153" s="435"/>
      <c r="OQV153" s="434"/>
      <c r="OQW153" s="437"/>
      <c r="OQX153" s="438"/>
      <c r="OQY153" s="439"/>
      <c r="OQZ153" s="460"/>
      <c r="ORA153" s="435"/>
      <c r="ORB153" s="434"/>
      <c r="ORC153" s="437"/>
      <c r="ORD153" s="438"/>
      <c r="ORE153" s="439"/>
      <c r="ORF153" s="460"/>
      <c r="ORG153" s="435"/>
      <c r="ORH153" s="434"/>
      <c r="ORI153" s="437"/>
      <c r="ORJ153" s="438"/>
      <c r="ORK153" s="439"/>
      <c r="ORL153" s="460"/>
      <c r="ORM153" s="435"/>
      <c r="ORN153" s="434"/>
      <c r="ORO153" s="437"/>
      <c r="ORP153" s="438"/>
      <c r="ORQ153" s="439"/>
      <c r="ORR153" s="460"/>
      <c r="ORS153" s="435"/>
      <c r="ORT153" s="434"/>
      <c r="ORU153" s="437"/>
      <c r="ORV153" s="438"/>
      <c r="ORW153" s="439"/>
      <c r="ORX153" s="460"/>
      <c r="ORY153" s="435"/>
      <c r="ORZ153" s="434"/>
      <c r="OSA153" s="437"/>
      <c r="OSB153" s="438"/>
      <c r="OSC153" s="439"/>
      <c r="OSD153" s="460"/>
      <c r="OSE153" s="435"/>
      <c r="OSF153" s="434"/>
      <c r="OSG153" s="437"/>
      <c r="OSH153" s="438"/>
      <c r="OSI153" s="439"/>
      <c r="OSJ153" s="460"/>
      <c r="OSK153" s="435"/>
      <c r="OSL153" s="434"/>
      <c r="OSM153" s="437"/>
      <c r="OSN153" s="438"/>
      <c r="OSO153" s="439"/>
      <c r="OSP153" s="460"/>
      <c r="OSQ153" s="435"/>
      <c r="OSR153" s="434"/>
      <c r="OSS153" s="437"/>
      <c r="OST153" s="438"/>
      <c r="OSU153" s="439"/>
      <c r="OSV153" s="460"/>
      <c r="OSW153" s="435"/>
      <c r="OSX153" s="434"/>
      <c r="OSY153" s="437"/>
      <c r="OSZ153" s="438"/>
      <c r="OTA153" s="439"/>
      <c r="OTB153" s="460"/>
      <c r="OTC153" s="435"/>
      <c r="OTD153" s="434"/>
      <c r="OTE153" s="437"/>
      <c r="OTF153" s="438"/>
      <c r="OTG153" s="439"/>
      <c r="OTH153" s="460"/>
      <c r="OTI153" s="435"/>
      <c r="OTJ153" s="434"/>
      <c r="OTK153" s="437"/>
      <c r="OTL153" s="438"/>
      <c r="OTM153" s="439"/>
      <c r="OTN153" s="460"/>
      <c r="OTO153" s="435"/>
      <c r="OTP153" s="434"/>
      <c r="OTQ153" s="437"/>
      <c r="OTR153" s="438"/>
      <c r="OTS153" s="439"/>
      <c r="OTT153" s="460"/>
      <c r="OTU153" s="435"/>
      <c r="OTV153" s="434"/>
      <c r="OTW153" s="437"/>
      <c r="OTX153" s="438"/>
      <c r="OTY153" s="439"/>
      <c r="OTZ153" s="460"/>
      <c r="OUA153" s="435"/>
      <c r="OUB153" s="434"/>
      <c r="OUC153" s="437"/>
      <c r="OUD153" s="438"/>
      <c r="OUE153" s="439"/>
      <c r="OUF153" s="460"/>
      <c r="OUG153" s="435"/>
      <c r="OUH153" s="434"/>
      <c r="OUI153" s="437"/>
      <c r="OUJ153" s="438"/>
      <c r="OUK153" s="439"/>
      <c r="OUL153" s="460"/>
      <c r="OUM153" s="435"/>
      <c r="OUN153" s="434"/>
      <c r="OUO153" s="437"/>
      <c r="OUP153" s="438"/>
      <c r="OUQ153" s="439"/>
      <c r="OUR153" s="460"/>
      <c r="OUS153" s="435"/>
      <c r="OUT153" s="434"/>
      <c r="OUU153" s="437"/>
      <c r="OUV153" s="438"/>
      <c r="OUW153" s="439"/>
      <c r="OUX153" s="460"/>
      <c r="OUY153" s="435"/>
      <c r="OUZ153" s="434"/>
      <c r="OVA153" s="437"/>
      <c r="OVB153" s="438"/>
      <c r="OVC153" s="439"/>
      <c r="OVD153" s="460"/>
      <c r="OVE153" s="435"/>
      <c r="OVF153" s="434"/>
      <c r="OVG153" s="437"/>
      <c r="OVH153" s="438"/>
      <c r="OVI153" s="439"/>
      <c r="OVJ153" s="460"/>
      <c r="OVK153" s="435"/>
      <c r="OVL153" s="434"/>
      <c r="OVM153" s="437"/>
      <c r="OVN153" s="438"/>
      <c r="OVO153" s="439"/>
      <c r="OVP153" s="460"/>
      <c r="OVQ153" s="435"/>
      <c r="OVR153" s="434"/>
      <c r="OVS153" s="437"/>
      <c r="OVT153" s="438"/>
      <c r="OVU153" s="439"/>
      <c r="OVV153" s="460"/>
      <c r="OVW153" s="435"/>
      <c r="OVX153" s="434"/>
      <c r="OVY153" s="437"/>
      <c r="OVZ153" s="438"/>
      <c r="OWA153" s="439"/>
      <c r="OWB153" s="460"/>
      <c r="OWC153" s="435"/>
      <c r="OWD153" s="434"/>
      <c r="OWE153" s="437"/>
      <c r="OWF153" s="438"/>
      <c r="OWG153" s="439"/>
      <c r="OWH153" s="460"/>
      <c r="OWI153" s="435"/>
      <c r="OWJ153" s="434"/>
      <c r="OWK153" s="437"/>
      <c r="OWL153" s="438"/>
      <c r="OWM153" s="439"/>
      <c r="OWN153" s="460"/>
      <c r="OWO153" s="435"/>
      <c r="OWP153" s="434"/>
      <c r="OWQ153" s="437"/>
      <c r="OWR153" s="438"/>
      <c r="OWS153" s="439"/>
      <c r="OWT153" s="460"/>
      <c r="OWU153" s="435"/>
      <c r="OWV153" s="434"/>
      <c r="OWW153" s="437"/>
      <c r="OWX153" s="438"/>
      <c r="OWY153" s="439"/>
      <c r="OWZ153" s="460"/>
      <c r="OXA153" s="435"/>
      <c r="OXB153" s="434"/>
      <c r="OXC153" s="437"/>
      <c r="OXD153" s="438"/>
      <c r="OXE153" s="439"/>
      <c r="OXF153" s="460"/>
      <c r="OXG153" s="435"/>
      <c r="OXH153" s="434"/>
      <c r="OXI153" s="437"/>
      <c r="OXJ153" s="438"/>
      <c r="OXK153" s="439"/>
      <c r="OXL153" s="460"/>
      <c r="OXM153" s="435"/>
      <c r="OXN153" s="434"/>
      <c r="OXO153" s="437"/>
      <c r="OXP153" s="438"/>
      <c r="OXQ153" s="439"/>
      <c r="OXR153" s="460"/>
      <c r="OXS153" s="435"/>
      <c r="OXT153" s="434"/>
      <c r="OXU153" s="437"/>
      <c r="OXV153" s="438"/>
      <c r="OXW153" s="439"/>
      <c r="OXX153" s="460"/>
      <c r="OXY153" s="435"/>
      <c r="OXZ153" s="434"/>
      <c r="OYA153" s="437"/>
      <c r="OYB153" s="438"/>
      <c r="OYC153" s="439"/>
      <c r="OYD153" s="460"/>
      <c r="OYE153" s="435"/>
      <c r="OYF153" s="434"/>
      <c r="OYG153" s="437"/>
      <c r="OYH153" s="438"/>
      <c r="OYI153" s="439"/>
      <c r="OYJ153" s="460"/>
      <c r="OYK153" s="435"/>
      <c r="OYL153" s="434"/>
      <c r="OYM153" s="437"/>
      <c r="OYN153" s="438"/>
      <c r="OYO153" s="439"/>
      <c r="OYP153" s="460"/>
      <c r="OYQ153" s="435"/>
      <c r="OYR153" s="434"/>
      <c r="OYS153" s="437"/>
      <c r="OYT153" s="438"/>
      <c r="OYU153" s="439"/>
      <c r="OYV153" s="460"/>
      <c r="OYW153" s="435"/>
      <c r="OYX153" s="434"/>
      <c r="OYY153" s="437"/>
      <c r="OYZ153" s="438"/>
      <c r="OZA153" s="439"/>
      <c r="OZB153" s="460"/>
      <c r="OZC153" s="435"/>
      <c r="OZD153" s="434"/>
      <c r="OZE153" s="437"/>
      <c r="OZF153" s="438"/>
      <c r="OZG153" s="439"/>
      <c r="OZH153" s="460"/>
      <c r="OZI153" s="435"/>
      <c r="OZJ153" s="434"/>
      <c r="OZK153" s="437"/>
      <c r="OZL153" s="438"/>
      <c r="OZM153" s="439"/>
      <c r="OZN153" s="460"/>
      <c r="OZO153" s="435"/>
      <c r="OZP153" s="434"/>
      <c r="OZQ153" s="437"/>
      <c r="OZR153" s="438"/>
      <c r="OZS153" s="439"/>
      <c r="OZT153" s="460"/>
      <c r="OZU153" s="435"/>
      <c r="OZV153" s="434"/>
      <c r="OZW153" s="437"/>
      <c r="OZX153" s="438"/>
      <c r="OZY153" s="439"/>
      <c r="OZZ153" s="460"/>
      <c r="PAA153" s="435"/>
      <c r="PAB153" s="434"/>
      <c r="PAC153" s="437"/>
      <c r="PAD153" s="438"/>
      <c r="PAE153" s="439"/>
      <c r="PAF153" s="460"/>
      <c r="PAG153" s="435"/>
      <c r="PAH153" s="434"/>
      <c r="PAI153" s="437"/>
      <c r="PAJ153" s="438"/>
      <c r="PAK153" s="439"/>
      <c r="PAL153" s="460"/>
      <c r="PAM153" s="435"/>
      <c r="PAN153" s="434"/>
      <c r="PAO153" s="437"/>
      <c r="PAP153" s="438"/>
      <c r="PAQ153" s="439"/>
      <c r="PAR153" s="460"/>
      <c r="PAS153" s="435"/>
      <c r="PAT153" s="434"/>
      <c r="PAU153" s="437"/>
      <c r="PAV153" s="438"/>
      <c r="PAW153" s="439"/>
      <c r="PAX153" s="460"/>
      <c r="PAY153" s="435"/>
      <c r="PAZ153" s="434"/>
      <c r="PBA153" s="437"/>
      <c r="PBB153" s="438"/>
      <c r="PBC153" s="439"/>
      <c r="PBD153" s="460"/>
      <c r="PBE153" s="435"/>
      <c r="PBF153" s="434"/>
      <c r="PBG153" s="437"/>
      <c r="PBH153" s="438"/>
      <c r="PBI153" s="439"/>
      <c r="PBJ153" s="460"/>
      <c r="PBK153" s="435"/>
      <c r="PBL153" s="434"/>
      <c r="PBM153" s="437"/>
      <c r="PBN153" s="438"/>
      <c r="PBO153" s="439"/>
      <c r="PBP153" s="460"/>
      <c r="PBQ153" s="435"/>
      <c r="PBR153" s="434"/>
      <c r="PBS153" s="437"/>
      <c r="PBT153" s="438"/>
      <c r="PBU153" s="439"/>
      <c r="PBV153" s="460"/>
      <c r="PBW153" s="435"/>
      <c r="PBX153" s="434"/>
      <c r="PBY153" s="437"/>
      <c r="PBZ153" s="438"/>
      <c r="PCA153" s="439"/>
      <c r="PCB153" s="460"/>
      <c r="PCC153" s="435"/>
      <c r="PCD153" s="434"/>
      <c r="PCE153" s="437"/>
      <c r="PCF153" s="438"/>
      <c r="PCG153" s="439"/>
      <c r="PCH153" s="460"/>
      <c r="PCI153" s="435"/>
      <c r="PCJ153" s="434"/>
      <c r="PCK153" s="437"/>
      <c r="PCL153" s="438"/>
      <c r="PCM153" s="439"/>
      <c r="PCN153" s="460"/>
      <c r="PCO153" s="435"/>
      <c r="PCP153" s="434"/>
      <c r="PCQ153" s="437"/>
      <c r="PCR153" s="438"/>
      <c r="PCS153" s="439"/>
      <c r="PCT153" s="460"/>
      <c r="PCU153" s="435"/>
      <c r="PCV153" s="434"/>
      <c r="PCW153" s="437"/>
      <c r="PCX153" s="438"/>
      <c r="PCY153" s="439"/>
      <c r="PCZ153" s="460"/>
      <c r="PDA153" s="435"/>
      <c r="PDB153" s="434"/>
      <c r="PDC153" s="437"/>
      <c r="PDD153" s="438"/>
      <c r="PDE153" s="439"/>
      <c r="PDF153" s="460"/>
      <c r="PDG153" s="435"/>
      <c r="PDH153" s="434"/>
      <c r="PDI153" s="437"/>
      <c r="PDJ153" s="438"/>
      <c r="PDK153" s="439"/>
      <c r="PDL153" s="460"/>
      <c r="PDM153" s="435"/>
      <c r="PDN153" s="434"/>
      <c r="PDO153" s="437"/>
      <c r="PDP153" s="438"/>
      <c r="PDQ153" s="439"/>
      <c r="PDR153" s="460"/>
      <c r="PDS153" s="435"/>
      <c r="PDT153" s="434"/>
      <c r="PDU153" s="437"/>
      <c r="PDV153" s="438"/>
      <c r="PDW153" s="439"/>
      <c r="PDX153" s="460"/>
      <c r="PDY153" s="435"/>
      <c r="PDZ153" s="434"/>
      <c r="PEA153" s="437"/>
      <c r="PEB153" s="438"/>
      <c r="PEC153" s="439"/>
      <c r="PED153" s="460"/>
      <c r="PEE153" s="435"/>
      <c r="PEF153" s="434"/>
      <c r="PEG153" s="437"/>
      <c r="PEH153" s="438"/>
      <c r="PEI153" s="439"/>
      <c r="PEJ153" s="460"/>
      <c r="PEK153" s="435"/>
      <c r="PEL153" s="434"/>
      <c r="PEM153" s="437"/>
      <c r="PEN153" s="438"/>
      <c r="PEO153" s="439"/>
      <c r="PEP153" s="460"/>
      <c r="PEQ153" s="435"/>
      <c r="PER153" s="434"/>
      <c r="PES153" s="437"/>
      <c r="PET153" s="438"/>
      <c r="PEU153" s="439"/>
      <c r="PEV153" s="460"/>
      <c r="PEW153" s="435"/>
      <c r="PEX153" s="434"/>
      <c r="PEY153" s="437"/>
      <c r="PEZ153" s="438"/>
      <c r="PFA153" s="439"/>
      <c r="PFB153" s="460"/>
      <c r="PFC153" s="435"/>
      <c r="PFD153" s="434"/>
      <c r="PFE153" s="437"/>
      <c r="PFF153" s="438"/>
      <c r="PFG153" s="439"/>
      <c r="PFH153" s="460"/>
      <c r="PFI153" s="435"/>
      <c r="PFJ153" s="434"/>
      <c r="PFK153" s="437"/>
      <c r="PFL153" s="438"/>
      <c r="PFM153" s="439"/>
      <c r="PFN153" s="460"/>
      <c r="PFO153" s="435"/>
      <c r="PFP153" s="434"/>
      <c r="PFQ153" s="437"/>
      <c r="PFR153" s="438"/>
      <c r="PFS153" s="439"/>
      <c r="PFT153" s="460"/>
      <c r="PFU153" s="435"/>
      <c r="PFV153" s="434"/>
      <c r="PFW153" s="437"/>
      <c r="PFX153" s="438"/>
      <c r="PFY153" s="439"/>
      <c r="PFZ153" s="460"/>
      <c r="PGA153" s="435"/>
      <c r="PGB153" s="434"/>
      <c r="PGC153" s="437"/>
      <c r="PGD153" s="438"/>
      <c r="PGE153" s="439"/>
      <c r="PGF153" s="460"/>
      <c r="PGG153" s="435"/>
      <c r="PGH153" s="434"/>
      <c r="PGI153" s="437"/>
      <c r="PGJ153" s="438"/>
      <c r="PGK153" s="439"/>
      <c r="PGL153" s="460"/>
      <c r="PGM153" s="435"/>
      <c r="PGN153" s="434"/>
      <c r="PGO153" s="437"/>
      <c r="PGP153" s="438"/>
      <c r="PGQ153" s="439"/>
      <c r="PGR153" s="460"/>
      <c r="PGS153" s="435"/>
      <c r="PGT153" s="434"/>
      <c r="PGU153" s="437"/>
      <c r="PGV153" s="438"/>
      <c r="PGW153" s="439"/>
      <c r="PGX153" s="460"/>
      <c r="PGY153" s="435"/>
      <c r="PGZ153" s="434"/>
      <c r="PHA153" s="437"/>
      <c r="PHB153" s="438"/>
      <c r="PHC153" s="439"/>
      <c r="PHD153" s="460"/>
      <c r="PHE153" s="435"/>
      <c r="PHF153" s="434"/>
      <c r="PHG153" s="437"/>
      <c r="PHH153" s="438"/>
      <c r="PHI153" s="439"/>
      <c r="PHJ153" s="460"/>
      <c r="PHK153" s="435"/>
      <c r="PHL153" s="434"/>
      <c r="PHM153" s="437"/>
      <c r="PHN153" s="438"/>
      <c r="PHO153" s="439"/>
      <c r="PHP153" s="460"/>
      <c r="PHQ153" s="435"/>
      <c r="PHR153" s="434"/>
      <c r="PHS153" s="437"/>
      <c r="PHT153" s="438"/>
      <c r="PHU153" s="439"/>
      <c r="PHV153" s="460"/>
      <c r="PHW153" s="435"/>
      <c r="PHX153" s="434"/>
      <c r="PHY153" s="437"/>
      <c r="PHZ153" s="438"/>
      <c r="PIA153" s="439"/>
      <c r="PIB153" s="460"/>
      <c r="PIC153" s="435"/>
      <c r="PID153" s="434"/>
      <c r="PIE153" s="437"/>
      <c r="PIF153" s="438"/>
      <c r="PIG153" s="439"/>
      <c r="PIH153" s="460"/>
      <c r="PII153" s="435"/>
      <c r="PIJ153" s="434"/>
      <c r="PIK153" s="437"/>
      <c r="PIL153" s="438"/>
      <c r="PIM153" s="439"/>
      <c r="PIN153" s="460"/>
      <c r="PIO153" s="435"/>
      <c r="PIP153" s="434"/>
      <c r="PIQ153" s="437"/>
      <c r="PIR153" s="438"/>
      <c r="PIS153" s="439"/>
      <c r="PIT153" s="460"/>
      <c r="PIU153" s="435"/>
      <c r="PIV153" s="434"/>
      <c r="PIW153" s="437"/>
      <c r="PIX153" s="438"/>
      <c r="PIY153" s="439"/>
      <c r="PIZ153" s="460"/>
      <c r="PJA153" s="435"/>
      <c r="PJB153" s="434"/>
      <c r="PJC153" s="437"/>
      <c r="PJD153" s="438"/>
      <c r="PJE153" s="439"/>
      <c r="PJF153" s="460"/>
      <c r="PJG153" s="435"/>
      <c r="PJH153" s="434"/>
      <c r="PJI153" s="437"/>
      <c r="PJJ153" s="438"/>
      <c r="PJK153" s="439"/>
      <c r="PJL153" s="460"/>
      <c r="PJM153" s="435"/>
      <c r="PJN153" s="434"/>
      <c r="PJO153" s="437"/>
      <c r="PJP153" s="438"/>
      <c r="PJQ153" s="439"/>
      <c r="PJR153" s="460"/>
      <c r="PJS153" s="435"/>
      <c r="PJT153" s="434"/>
      <c r="PJU153" s="437"/>
      <c r="PJV153" s="438"/>
      <c r="PJW153" s="439"/>
      <c r="PJX153" s="460"/>
      <c r="PJY153" s="435"/>
      <c r="PJZ153" s="434"/>
      <c r="PKA153" s="437"/>
      <c r="PKB153" s="438"/>
      <c r="PKC153" s="439"/>
      <c r="PKD153" s="460"/>
      <c r="PKE153" s="435"/>
      <c r="PKF153" s="434"/>
      <c r="PKG153" s="437"/>
      <c r="PKH153" s="438"/>
      <c r="PKI153" s="439"/>
      <c r="PKJ153" s="460"/>
      <c r="PKK153" s="435"/>
      <c r="PKL153" s="434"/>
      <c r="PKM153" s="437"/>
      <c r="PKN153" s="438"/>
      <c r="PKO153" s="439"/>
      <c r="PKP153" s="460"/>
      <c r="PKQ153" s="435"/>
      <c r="PKR153" s="434"/>
      <c r="PKS153" s="437"/>
      <c r="PKT153" s="438"/>
      <c r="PKU153" s="439"/>
      <c r="PKV153" s="460"/>
      <c r="PKW153" s="435"/>
      <c r="PKX153" s="434"/>
      <c r="PKY153" s="437"/>
      <c r="PKZ153" s="438"/>
      <c r="PLA153" s="439"/>
      <c r="PLB153" s="460"/>
      <c r="PLC153" s="435"/>
      <c r="PLD153" s="434"/>
      <c r="PLE153" s="437"/>
      <c r="PLF153" s="438"/>
      <c r="PLG153" s="439"/>
      <c r="PLH153" s="460"/>
      <c r="PLI153" s="435"/>
      <c r="PLJ153" s="434"/>
      <c r="PLK153" s="437"/>
      <c r="PLL153" s="438"/>
      <c r="PLM153" s="439"/>
      <c r="PLN153" s="460"/>
      <c r="PLO153" s="435"/>
      <c r="PLP153" s="434"/>
      <c r="PLQ153" s="437"/>
      <c r="PLR153" s="438"/>
      <c r="PLS153" s="439"/>
      <c r="PLT153" s="460"/>
      <c r="PLU153" s="435"/>
      <c r="PLV153" s="434"/>
      <c r="PLW153" s="437"/>
      <c r="PLX153" s="438"/>
      <c r="PLY153" s="439"/>
      <c r="PLZ153" s="460"/>
      <c r="PMA153" s="435"/>
      <c r="PMB153" s="434"/>
      <c r="PMC153" s="437"/>
      <c r="PMD153" s="438"/>
      <c r="PME153" s="439"/>
      <c r="PMF153" s="460"/>
      <c r="PMG153" s="435"/>
      <c r="PMH153" s="434"/>
      <c r="PMI153" s="437"/>
      <c r="PMJ153" s="438"/>
      <c r="PMK153" s="439"/>
      <c r="PML153" s="460"/>
      <c r="PMM153" s="435"/>
      <c r="PMN153" s="434"/>
      <c r="PMO153" s="437"/>
      <c r="PMP153" s="438"/>
      <c r="PMQ153" s="439"/>
      <c r="PMR153" s="460"/>
      <c r="PMS153" s="435"/>
      <c r="PMT153" s="434"/>
      <c r="PMU153" s="437"/>
      <c r="PMV153" s="438"/>
      <c r="PMW153" s="439"/>
      <c r="PMX153" s="460"/>
      <c r="PMY153" s="435"/>
      <c r="PMZ153" s="434"/>
      <c r="PNA153" s="437"/>
      <c r="PNB153" s="438"/>
      <c r="PNC153" s="439"/>
      <c r="PND153" s="460"/>
      <c r="PNE153" s="435"/>
      <c r="PNF153" s="434"/>
      <c r="PNG153" s="437"/>
      <c r="PNH153" s="438"/>
      <c r="PNI153" s="439"/>
      <c r="PNJ153" s="460"/>
      <c r="PNK153" s="435"/>
      <c r="PNL153" s="434"/>
      <c r="PNM153" s="437"/>
      <c r="PNN153" s="438"/>
      <c r="PNO153" s="439"/>
      <c r="PNP153" s="460"/>
      <c r="PNQ153" s="435"/>
      <c r="PNR153" s="434"/>
      <c r="PNS153" s="437"/>
      <c r="PNT153" s="438"/>
      <c r="PNU153" s="439"/>
      <c r="PNV153" s="460"/>
      <c r="PNW153" s="435"/>
      <c r="PNX153" s="434"/>
      <c r="PNY153" s="437"/>
      <c r="PNZ153" s="438"/>
      <c r="POA153" s="439"/>
      <c r="POB153" s="460"/>
      <c r="POC153" s="435"/>
      <c r="POD153" s="434"/>
      <c r="POE153" s="437"/>
      <c r="POF153" s="438"/>
      <c r="POG153" s="439"/>
      <c r="POH153" s="460"/>
      <c r="POI153" s="435"/>
      <c r="POJ153" s="434"/>
      <c r="POK153" s="437"/>
      <c r="POL153" s="438"/>
      <c r="POM153" s="439"/>
      <c r="PON153" s="460"/>
      <c r="POO153" s="435"/>
      <c r="POP153" s="434"/>
      <c r="POQ153" s="437"/>
      <c r="POR153" s="438"/>
      <c r="POS153" s="439"/>
      <c r="POT153" s="460"/>
      <c r="POU153" s="435"/>
      <c r="POV153" s="434"/>
      <c r="POW153" s="437"/>
      <c r="POX153" s="438"/>
      <c r="POY153" s="439"/>
      <c r="POZ153" s="460"/>
      <c r="PPA153" s="435"/>
      <c r="PPB153" s="434"/>
      <c r="PPC153" s="437"/>
      <c r="PPD153" s="438"/>
      <c r="PPE153" s="439"/>
      <c r="PPF153" s="460"/>
      <c r="PPG153" s="435"/>
      <c r="PPH153" s="434"/>
      <c r="PPI153" s="437"/>
      <c r="PPJ153" s="438"/>
      <c r="PPK153" s="439"/>
      <c r="PPL153" s="460"/>
      <c r="PPM153" s="435"/>
      <c r="PPN153" s="434"/>
      <c r="PPO153" s="437"/>
      <c r="PPP153" s="438"/>
      <c r="PPQ153" s="439"/>
      <c r="PPR153" s="460"/>
      <c r="PPS153" s="435"/>
      <c r="PPT153" s="434"/>
      <c r="PPU153" s="437"/>
      <c r="PPV153" s="438"/>
      <c r="PPW153" s="439"/>
      <c r="PPX153" s="460"/>
      <c r="PPY153" s="435"/>
      <c r="PPZ153" s="434"/>
      <c r="PQA153" s="437"/>
      <c r="PQB153" s="438"/>
      <c r="PQC153" s="439"/>
      <c r="PQD153" s="460"/>
      <c r="PQE153" s="435"/>
      <c r="PQF153" s="434"/>
      <c r="PQG153" s="437"/>
      <c r="PQH153" s="438"/>
      <c r="PQI153" s="439"/>
      <c r="PQJ153" s="460"/>
      <c r="PQK153" s="435"/>
      <c r="PQL153" s="434"/>
      <c r="PQM153" s="437"/>
      <c r="PQN153" s="438"/>
      <c r="PQO153" s="439"/>
      <c r="PQP153" s="460"/>
      <c r="PQQ153" s="435"/>
      <c r="PQR153" s="434"/>
      <c r="PQS153" s="437"/>
      <c r="PQT153" s="438"/>
      <c r="PQU153" s="439"/>
      <c r="PQV153" s="460"/>
      <c r="PQW153" s="435"/>
      <c r="PQX153" s="434"/>
      <c r="PQY153" s="437"/>
      <c r="PQZ153" s="438"/>
      <c r="PRA153" s="439"/>
      <c r="PRB153" s="460"/>
      <c r="PRC153" s="435"/>
      <c r="PRD153" s="434"/>
      <c r="PRE153" s="437"/>
      <c r="PRF153" s="438"/>
      <c r="PRG153" s="439"/>
      <c r="PRH153" s="460"/>
      <c r="PRI153" s="435"/>
      <c r="PRJ153" s="434"/>
      <c r="PRK153" s="437"/>
      <c r="PRL153" s="438"/>
      <c r="PRM153" s="439"/>
      <c r="PRN153" s="460"/>
      <c r="PRO153" s="435"/>
      <c r="PRP153" s="434"/>
      <c r="PRQ153" s="437"/>
      <c r="PRR153" s="438"/>
      <c r="PRS153" s="439"/>
      <c r="PRT153" s="460"/>
      <c r="PRU153" s="435"/>
      <c r="PRV153" s="434"/>
      <c r="PRW153" s="437"/>
      <c r="PRX153" s="438"/>
      <c r="PRY153" s="439"/>
      <c r="PRZ153" s="460"/>
      <c r="PSA153" s="435"/>
      <c r="PSB153" s="434"/>
      <c r="PSC153" s="437"/>
      <c r="PSD153" s="438"/>
      <c r="PSE153" s="439"/>
      <c r="PSF153" s="460"/>
      <c r="PSG153" s="435"/>
      <c r="PSH153" s="434"/>
      <c r="PSI153" s="437"/>
      <c r="PSJ153" s="438"/>
      <c r="PSK153" s="439"/>
      <c r="PSL153" s="460"/>
      <c r="PSM153" s="435"/>
      <c r="PSN153" s="434"/>
      <c r="PSO153" s="437"/>
      <c r="PSP153" s="438"/>
      <c r="PSQ153" s="439"/>
      <c r="PSR153" s="460"/>
      <c r="PSS153" s="435"/>
      <c r="PST153" s="434"/>
      <c r="PSU153" s="437"/>
      <c r="PSV153" s="438"/>
      <c r="PSW153" s="439"/>
      <c r="PSX153" s="460"/>
      <c r="PSY153" s="435"/>
      <c r="PSZ153" s="434"/>
      <c r="PTA153" s="437"/>
      <c r="PTB153" s="438"/>
      <c r="PTC153" s="439"/>
      <c r="PTD153" s="460"/>
      <c r="PTE153" s="435"/>
      <c r="PTF153" s="434"/>
      <c r="PTG153" s="437"/>
      <c r="PTH153" s="438"/>
      <c r="PTI153" s="439"/>
      <c r="PTJ153" s="460"/>
      <c r="PTK153" s="435"/>
      <c r="PTL153" s="434"/>
      <c r="PTM153" s="437"/>
      <c r="PTN153" s="438"/>
      <c r="PTO153" s="439"/>
      <c r="PTP153" s="460"/>
      <c r="PTQ153" s="435"/>
      <c r="PTR153" s="434"/>
      <c r="PTS153" s="437"/>
      <c r="PTT153" s="438"/>
      <c r="PTU153" s="439"/>
      <c r="PTV153" s="460"/>
      <c r="PTW153" s="435"/>
      <c r="PTX153" s="434"/>
      <c r="PTY153" s="437"/>
      <c r="PTZ153" s="438"/>
      <c r="PUA153" s="439"/>
      <c r="PUB153" s="460"/>
      <c r="PUC153" s="435"/>
      <c r="PUD153" s="434"/>
      <c r="PUE153" s="437"/>
      <c r="PUF153" s="438"/>
      <c r="PUG153" s="439"/>
      <c r="PUH153" s="460"/>
      <c r="PUI153" s="435"/>
      <c r="PUJ153" s="434"/>
      <c r="PUK153" s="437"/>
      <c r="PUL153" s="438"/>
      <c r="PUM153" s="439"/>
      <c r="PUN153" s="460"/>
      <c r="PUO153" s="435"/>
      <c r="PUP153" s="434"/>
      <c r="PUQ153" s="437"/>
      <c r="PUR153" s="438"/>
      <c r="PUS153" s="439"/>
      <c r="PUT153" s="460"/>
      <c r="PUU153" s="435"/>
      <c r="PUV153" s="434"/>
      <c r="PUW153" s="437"/>
      <c r="PUX153" s="438"/>
      <c r="PUY153" s="439"/>
      <c r="PUZ153" s="460"/>
      <c r="PVA153" s="435"/>
      <c r="PVB153" s="434"/>
      <c r="PVC153" s="437"/>
      <c r="PVD153" s="438"/>
      <c r="PVE153" s="439"/>
      <c r="PVF153" s="460"/>
      <c r="PVG153" s="435"/>
      <c r="PVH153" s="434"/>
      <c r="PVI153" s="437"/>
      <c r="PVJ153" s="438"/>
      <c r="PVK153" s="439"/>
      <c r="PVL153" s="460"/>
      <c r="PVM153" s="435"/>
      <c r="PVN153" s="434"/>
      <c r="PVO153" s="437"/>
      <c r="PVP153" s="438"/>
      <c r="PVQ153" s="439"/>
      <c r="PVR153" s="460"/>
      <c r="PVS153" s="435"/>
      <c r="PVT153" s="434"/>
      <c r="PVU153" s="437"/>
      <c r="PVV153" s="438"/>
      <c r="PVW153" s="439"/>
      <c r="PVX153" s="460"/>
      <c r="PVY153" s="435"/>
      <c r="PVZ153" s="434"/>
      <c r="PWA153" s="437"/>
      <c r="PWB153" s="438"/>
      <c r="PWC153" s="439"/>
      <c r="PWD153" s="460"/>
      <c r="PWE153" s="435"/>
      <c r="PWF153" s="434"/>
      <c r="PWG153" s="437"/>
      <c r="PWH153" s="438"/>
      <c r="PWI153" s="439"/>
      <c r="PWJ153" s="460"/>
      <c r="PWK153" s="435"/>
      <c r="PWL153" s="434"/>
      <c r="PWM153" s="437"/>
      <c r="PWN153" s="438"/>
      <c r="PWO153" s="439"/>
      <c r="PWP153" s="460"/>
      <c r="PWQ153" s="435"/>
      <c r="PWR153" s="434"/>
      <c r="PWS153" s="437"/>
      <c r="PWT153" s="438"/>
      <c r="PWU153" s="439"/>
      <c r="PWV153" s="460"/>
      <c r="PWW153" s="435"/>
      <c r="PWX153" s="434"/>
      <c r="PWY153" s="437"/>
      <c r="PWZ153" s="438"/>
      <c r="PXA153" s="439"/>
      <c r="PXB153" s="460"/>
      <c r="PXC153" s="435"/>
      <c r="PXD153" s="434"/>
      <c r="PXE153" s="437"/>
      <c r="PXF153" s="438"/>
      <c r="PXG153" s="439"/>
      <c r="PXH153" s="460"/>
      <c r="PXI153" s="435"/>
      <c r="PXJ153" s="434"/>
      <c r="PXK153" s="437"/>
      <c r="PXL153" s="438"/>
      <c r="PXM153" s="439"/>
      <c r="PXN153" s="460"/>
      <c r="PXO153" s="435"/>
      <c r="PXP153" s="434"/>
      <c r="PXQ153" s="437"/>
      <c r="PXR153" s="438"/>
      <c r="PXS153" s="439"/>
      <c r="PXT153" s="460"/>
      <c r="PXU153" s="435"/>
      <c r="PXV153" s="434"/>
      <c r="PXW153" s="437"/>
      <c r="PXX153" s="438"/>
      <c r="PXY153" s="439"/>
      <c r="PXZ153" s="460"/>
      <c r="PYA153" s="435"/>
      <c r="PYB153" s="434"/>
      <c r="PYC153" s="437"/>
      <c r="PYD153" s="438"/>
      <c r="PYE153" s="439"/>
      <c r="PYF153" s="460"/>
      <c r="PYG153" s="435"/>
      <c r="PYH153" s="434"/>
      <c r="PYI153" s="437"/>
      <c r="PYJ153" s="438"/>
      <c r="PYK153" s="439"/>
      <c r="PYL153" s="460"/>
      <c r="PYM153" s="435"/>
      <c r="PYN153" s="434"/>
      <c r="PYO153" s="437"/>
      <c r="PYP153" s="438"/>
      <c r="PYQ153" s="439"/>
      <c r="PYR153" s="460"/>
      <c r="PYS153" s="435"/>
      <c r="PYT153" s="434"/>
      <c r="PYU153" s="437"/>
      <c r="PYV153" s="438"/>
      <c r="PYW153" s="439"/>
      <c r="PYX153" s="460"/>
      <c r="PYY153" s="435"/>
      <c r="PYZ153" s="434"/>
      <c r="PZA153" s="437"/>
      <c r="PZB153" s="438"/>
      <c r="PZC153" s="439"/>
      <c r="PZD153" s="460"/>
      <c r="PZE153" s="435"/>
      <c r="PZF153" s="434"/>
      <c r="PZG153" s="437"/>
      <c r="PZH153" s="438"/>
      <c r="PZI153" s="439"/>
      <c r="PZJ153" s="460"/>
      <c r="PZK153" s="435"/>
      <c r="PZL153" s="434"/>
      <c r="PZM153" s="437"/>
      <c r="PZN153" s="438"/>
      <c r="PZO153" s="439"/>
      <c r="PZP153" s="460"/>
      <c r="PZQ153" s="435"/>
      <c r="PZR153" s="434"/>
      <c r="PZS153" s="437"/>
      <c r="PZT153" s="438"/>
      <c r="PZU153" s="439"/>
      <c r="PZV153" s="460"/>
      <c r="PZW153" s="435"/>
      <c r="PZX153" s="434"/>
      <c r="PZY153" s="437"/>
      <c r="PZZ153" s="438"/>
      <c r="QAA153" s="439"/>
      <c r="QAB153" s="460"/>
      <c r="QAC153" s="435"/>
      <c r="QAD153" s="434"/>
      <c r="QAE153" s="437"/>
      <c r="QAF153" s="438"/>
      <c r="QAG153" s="439"/>
      <c r="QAH153" s="460"/>
      <c r="QAI153" s="435"/>
      <c r="QAJ153" s="434"/>
      <c r="QAK153" s="437"/>
      <c r="QAL153" s="438"/>
      <c r="QAM153" s="439"/>
      <c r="QAN153" s="460"/>
      <c r="QAO153" s="435"/>
      <c r="QAP153" s="434"/>
      <c r="QAQ153" s="437"/>
      <c r="QAR153" s="438"/>
      <c r="QAS153" s="439"/>
      <c r="QAT153" s="460"/>
      <c r="QAU153" s="435"/>
      <c r="QAV153" s="434"/>
      <c r="QAW153" s="437"/>
      <c r="QAX153" s="438"/>
      <c r="QAY153" s="439"/>
      <c r="QAZ153" s="460"/>
      <c r="QBA153" s="435"/>
      <c r="QBB153" s="434"/>
      <c r="QBC153" s="437"/>
      <c r="QBD153" s="438"/>
      <c r="QBE153" s="439"/>
      <c r="QBF153" s="460"/>
      <c r="QBG153" s="435"/>
      <c r="QBH153" s="434"/>
      <c r="QBI153" s="437"/>
      <c r="QBJ153" s="438"/>
      <c r="QBK153" s="439"/>
      <c r="QBL153" s="460"/>
      <c r="QBM153" s="435"/>
      <c r="QBN153" s="434"/>
      <c r="QBO153" s="437"/>
      <c r="QBP153" s="438"/>
      <c r="QBQ153" s="439"/>
      <c r="QBR153" s="460"/>
      <c r="QBS153" s="435"/>
      <c r="QBT153" s="434"/>
      <c r="QBU153" s="437"/>
      <c r="QBV153" s="438"/>
      <c r="QBW153" s="439"/>
      <c r="QBX153" s="460"/>
      <c r="QBY153" s="435"/>
      <c r="QBZ153" s="434"/>
      <c r="QCA153" s="437"/>
      <c r="QCB153" s="438"/>
      <c r="QCC153" s="439"/>
      <c r="QCD153" s="460"/>
      <c r="QCE153" s="435"/>
      <c r="QCF153" s="434"/>
      <c r="QCG153" s="437"/>
      <c r="QCH153" s="438"/>
      <c r="QCI153" s="439"/>
      <c r="QCJ153" s="460"/>
      <c r="QCK153" s="435"/>
      <c r="QCL153" s="434"/>
      <c r="QCM153" s="437"/>
      <c r="QCN153" s="438"/>
      <c r="QCO153" s="439"/>
      <c r="QCP153" s="460"/>
      <c r="QCQ153" s="435"/>
      <c r="QCR153" s="434"/>
      <c r="QCS153" s="437"/>
      <c r="QCT153" s="438"/>
      <c r="QCU153" s="439"/>
      <c r="QCV153" s="460"/>
      <c r="QCW153" s="435"/>
      <c r="QCX153" s="434"/>
      <c r="QCY153" s="437"/>
      <c r="QCZ153" s="438"/>
      <c r="QDA153" s="439"/>
      <c r="QDB153" s="460"/>
      <c r="QDC153" s="435"/>
      <c r="QDD153" s="434"/>
      <c r="QDE153" s="437"/>
      <c r="QDF153" s="438"/>
      <c r="QDG153" s="439"/>
      <c r="QDH153" s="460"/>
      <c r="QDI153" s="435"/>
      <c r="QDJ153" s="434"/>
      <c r="QDK153" s="437"/>
      <c r="QDL153" s="438"/>
      <c r="QDM153" s="439"/>
      <c r="QDN153" s="460"/>
      <c r="QDO153" s="435"/>
      <c r="QDP153" s="434"/>
      <c r="QDQ153" s="437"/>
      <c r="QDR153" s="438"/>
      <c r="QDS153" s="439"/>
      <c r="QDT153" s="460"/>
      <c r="QDU153" s="435"/>
      <c r="QDV153" s="434"/>
      <c r="QDW153" s="437"/>
      <c r="QDX153" s="438"/>
      <c r="QDY153" s="439"/>
      <c r="QDZ153" s="460"/>
      <c r="QEA153" s="435"/>
      <c r="QEB153" s="434"/>
      <c r="QEC153" s="437"/>
      <c r="QED153" s="438"/>
      <c r="QEE153" s="439"/>
      <c r="QEF153" s="460"/>
      <c r="QEG153" s="435"/>
      <c r="QEH153" s="434"/>
      <c r="QEI153" s="437"/>
      <c r="QEJ153" s="438"/>
      <c r="QEK153" s="439"/>
      <c r="QEL153" s="460"/>
      <c r="QEM153" s="435"/>
      <c r="QEN153" s="434"/>
      <c r="QEO153" s="437"/>
      <c r="QEP153" s="438"/>
      <c r="QEQ153" s="439"/>
      <c r="QER153" s="460"/>
      <c r="QES153" s="435"/>
      <c r="QET153" s="434"/>
      <c r="QEU153" s="437"/>
      <c r="QEV153" s="438"/>
      <c r="QEW153" s="439"/>
      <c r="QEX153" s="460"/>
      <c r="QEY153" s="435"/>
      <c r="QEZ153" s="434"/>
      <c r="QFA153" s="437"/>
      <c r="QFB153" s="438"/>
      <c r="QFC153" s="439"/>
      <c r="QFD153" s="460"/>
      <c r="QFE153" s="435"/>
      <c r="QFF153" s="434"/>
      <c r="QFG153" s="437"/>
      <c r="QFH153" s="438"/>
      <c r="QFI153" s="439"/>
      <c r="QFJ153" s="460"/>
      <c r="QFK153" s="435"/>
      <c r="QFL153" s="434"/>
      <c r="QFM153" s="437"/>
      <c r="QFN153" s="438"/>
      <c r="QFO153" s="439"/>
      <c r="QFP153" s="460"/>
      <c r="QFQ153" s="435"/>
      <c r="QFR153" s="434"/>
      <c r="QFS153" s="437"/>
      <c r="QFT153" s="438"/>
      <c r="QFU153" s="439"/>
      <c r="QFV153" s="460"/>
      <c r="QFW153" s="435"/>
      <c r="QFX153" s="434"/>
      <c r="QFY153" s="437"/>
      <c r="QFZ153" s="438"/>
      <c r="QGA153" s="439"/>
      <c r="QGB153" s="460"/>
      <c r="QGC153" s="435"/>
      <c r="QGD153" s="434"/>
      <c r="QGE153" s="437"/>
      <c r="QGF153" s="438"/>
      <c r="QGG153" s="439"/>
      <c r="QGH153" s="460"/>
      <c r="QGI153" s="435"/>
      <c r="QGJ153" s="434"/>
      <c r="QGK153" s="437"/>
      <c r="QGL153" s="438"/>
      <c r="QGM153" s="439"/>
      <c r="QGN153" s="460"/>
      <c r="QGO153" s="435"/>
      <c r="QGP153" s="434"/>
      <c r="QGQ153" s="437"/>
      <c r="QGR153" s="438"/>
      <c r="QGS153" s="439"/>
      <c r="QGT153" s="460"/>
      <c r="QGU153" s="435"/>
      <c r="QGV153" s="434"/>
      <c r="QGW153" s="437"/>
      <c r="QGX153" s="438"/>
      <c r="QGY153" s="439"/>
      <c r="QGZ153" s="460"/>
      <c r="QHA153" s="435"/>
      <c r="QHB153" s="434"/>
      <c r="QHC153" s="437"/>
      <c r="QHD153" s="438"/>
      <c r="QHE153" s="439"/>
      <c r="QHF153" s="460"/>
      <c r="QHG153" s="435"/>
      <c r="QHH153" s="434"/>
      <c r="QHI153" s="437"/>
      <c r="QHJ153" s="438"/>
      <c r="QHK153" s="439"/>
      <c r="QHL153" s="460"/>
      <c r="QHM153" s="435"/>
      <c r="QHN153" s="434"/>
      <c r="QHO153" s="437"/>
      <c r="QHP153" s="438"/>
      <c r="QHQ153" s="439"/>
      <c r="QHR153" s="460"/>
      <c r="QHS153" s="435"/>
      <c r="QHT153" s="434"/>
      <c r="QHU153" s="437"/>
      <c r="QHV153" s="438"/>
      <c r="QHW153" s="439"/>
      <c r="QHX153" s="460"/>
      <c r="QHY153" s="435"/>
      <c r="QHZ153" s="434"/>
      <c r="QIA153" s="437"/>
      <c r="QIB153" s="438"/>
      <c r="QIC153" s="439"/>
      <c r="QID153" s="460"/>
      <c r="QIE153" s="435"/>
      <c r="QIF153" s="434"/>
      <c r="QIG153" s="437"/>
      <c r="QIH153" s="438"/>
      <c r="QII153" s="439"/>
      <c r="QIJ153" s="460"/>
      <c r="QIK153" s="435"/>
      <c r="QIL153" s="434"/>
      <c r="QIM153" s="437"/>
      <c r="QIN153" s="438"/>
      <c r="QIO153" s="439"/>
      <c r="QIP153" s="460"/>
      <c r="QIQ153" s="435"/>
      <c r="QIR153" s="434"/>
      <c r="QIS153" s="437"/>
      <c r="QIT153" s="438"/>
      <c r="QIU153" s="439"/>
      <c r="QIV153" s="460"/>
      <c r="QIW153" s="435"/>
      <c r="QIX153" s="434"/>
      <c r="QIY153" s="437"/>
      <c r="QIZ153" s="438"/>
      <c r="QJA153" s="439"/>
      <c r="QJB153" s="460"/>
      <c r="QJC153" s="435"/>
      <c r="QJD153" s="434"/>
      <c r="QJE153" s="437"/>
      <c r="QJF153" s="438"/>
      <c r="QJG153" s="439"/>
      <c r="QJH153" s="460"/>
      <c r="QJI153" s="435"/>
      <c r="QJJ153" s="434"/>
      <c r="QJK153" s="437"/>
      <c r="QJL153" s="438"/>
      <c r="QJM153" s="439"/>
      <c r="QJN153" s="460"/>
      <c r="QJO153" s="435"/>
      <c r="QJP153" s="434"/>
      <c r="QJQ153" s="437"/>
      <c r="QJR153" s="438"/>
      <c r="QJS153" s="439"/>
      <c r="QJT153" s="460"/>
      <c r="QJU153" s="435"/>
      <c r="QJV153" s="434"/>
      <c r="QJW153" s="437"/>
      <c r="QJX153" s="438"/>
      <c r="QJY153" s="439"/>
      <c r="QJZ153" s="460"/>
      <c r="QKA153" s="435"/>
      <c r="QKB153" s="434"/>
      <c r="QKC153" s="437"/>
      <c r="QKD153" s="438"/>
      <c r="QKE153" s="439"/>
      <c r="QKF153" s="460"/>
      <c r="QKG153" s="435"/>
      <c r="QKH153" s="434"/>
      <c r="QKI153" s="437"/>
      <c r="QKJ153" s="438"/>
      <c r="QKK153" s="439"/>
      <c r="QKL153" s="460"/>
      <c r="QKM153" s="435"/>
      <c r="QKN153" s="434"/>
      <c r="QKO153" s="437"/>
      <c r="QKP153" s="438"/>
      <c r="QKQ153" s="439"/>
      <c r="QKR153" s="460"/>
      <c r="QKS153" s="435"/>
      <c r="QKT153" s="434"/>
      <c r="QKU153" s="437"/>
      <c r="QKV153" s="438"/>
      <c r="QKW153" s="439"/>
      <c r="QKX153" s="460"/>
      <c r="QKY153" s="435"/>
      <c r="QKZ153" s="434"/>
      <c r="QLA153" s="437"/>
      <c r="QLB153" s="438"/>
      <c r="QLC153" s="439"/>
      <c r="QLD153" s="460"/>
      <c r="QLE153" s="435"/>
      <c r="QLF153" s="434"/>
      <c r="QLG153" s="437"/>
      <c r="QLH153" s="438"/>
      <c r="QLI153" s="439"/>
      <c r="QLJ153" s="460"/>
      <c r="QLK153" s="435"/>
      <c r="QLL153" s="434"/>
      <c r="QLM153" s="437"/>
      <c r="QLN153" s="438"/>
      <c r="QLO153" s="439"/>
      <c r="QLP153" s="460"/>
      <c r="QLQ153" s="435"/>
      <c r="QLR153" s="434"/>
      <c r="QLS153" s="437"/>
      <c r="QLT153" s="438"/>
      <c r="QLU153" s="439"/>
      <c r="QLV153" s="460"/>
      <c r="QLW153" s="435"/>
      <c r="QLX153" s="434"/>
      <c r="QLY153" s="437"/>
      <c r="QLZ153" s="438"/>
      <c r="QMA153" s="439"/>
      <c r="QMB153" s="460"/>
      <c r="QMC153" s="435"/>
      <c r="QMD153" s="434"/>
      <c r="QME153" s="437"/>
      <c r="QMF153" s="438"/>
      <c r="QMG153" s="439"/>
      <c r="QMH153" s="460"/>
      <c r="QMI153" s="435"/>
      <c r="QMJ153" s="434"/>
      <c r="QMK153" s="437"/>
      <c r="QML153" s="438"/>
      <c r="QMM153" s="439"/>
      <c r="QMN153" s="460"/>
      <c r="QMO153" s="435"/>
      <c r="QMP153" s="434"/>
      <c r="QMQ153" s="437"/>
      <c r="QMR153" s="438"/>
      <c r="QMS153" s="439"/>
      <c r="QMT153" s="460"/>
      <c r="QMU153" s="435"/>
      <c r="QMV153" s="434"/>
      <c r="QMW153" s="437"/>
      <c r="QMX153" s="438"/>
      <c r="QMY153" s="439"/>
      <c r="QMZ153" s="460"/>
      <c r="QNA153" s="435"/>
      <c r="QNB153" s="434"/>
      <c r="QNC153" s="437"/>
      <c r="QND153" s="438"/>
      <c r="QNE153" s="439"/>
      <c r="QNF153" s="460"/>
      <c r="QNG153" s="435"/>
      <c r="QNH153" s="434"/>
      <c r="QNI153" s="437"/>
      <c r="QNJ153" s="438"/>
      <c r="QNK153" s="439"/>
      <c r="QNL153" s="460"/>
      <c r="QNM153" s="435"/>
      <c r="QNN153" s="434"/>
      <c r="QNO153" s="437"/>
      <c r="QNP153" s="438"/>
      <c r="QNQ153" s="439"/>
      <c r="QNR153" s="460"/>
      <c r="QNS153" s="435"/>
      <c r="QNT153" s="434"/>
      <c r="QNU153" s="437"/>
      <c r="QNV153" s="438"/>
      <c r="QNW153" s="439"/>
      <c r="QNX153" s="460"/>
      <c r="QNY153" s="435"/>
      <c r="QNZ153" s="434"/>
      <c r="QOA153" s="437"/>
      <c r="QOB153" s="438"/>
      <c r="QOC153" s="439"/>
      <c r="QOD153" s="460"/>
      <c r="QOE153" s="435"/>
      <c r="QOF153" s="434"/>
      <c r="QOG153" s="437"/>
      <c r="QOH153" s="438"/>
      <c r="QOI153" s="439"/>
      <c r="QOJ153" s="460"/>
      <c r="QOK153" s="435"/>
      <c r="QOL153" s="434"/>
      <c r="QOM153" s="437"/>
      <c r="QON153" s="438"/>
      <c r="QOO153" s="439"/>
      <c r="QOP153" s="460"/>
      <c r="QOQ153" s="435"/>
      <c r="QOR153" s="434"/>
      <c r="QOS153" s="437"/>
      <c r="QOT153" s="438"/>
      <c r="QOU153" s="439"/>
      <c r="QOV153" s="460"/>
      <c r="QOW153" s="435"/>
      <c r="QOX153" s="434"/>
      <c r="QOY153" s="437"/>
      <c r="QOZ153" s="438"/>
      <c r="QPA153" s="439"/>
      <c r="QPB153" s="460"/>
      <c r="QPC153" s="435"/>
      <c r="QPD153" s="434"/>
      <c r="QPE153" s="437"/>
      <c r="QPF153" s="438"/>
      <c r="QPG153" s="439"/>
      <c r="QPH153" s="460"/>
      <c r="QPI153" s="435"/>
      <c r="QPJ153" s="434"/>
      <c r="QPK153" s="437"/>
      <c r="QPL153" s="438"/>
      <c r="QPM153" s="439"/>
      <c r="QPN153" s="460"/>
      <c r="QPO153" s="435"/>
      <c r="QPP153" s="434"/>
      <c r="QPQ153" s="437"/>
      <c r="QPR153" s="438"/>
      <c r="QPS153" s="439"/>
      <c r="QPT153" s="460"/>
      <c r="QPU153" s="435"/>
      <c r="QPV153" s="434"/>
      <c r="QPW153" s="437"/>
      <c r="QPX153" s="438"/>
      <c r="QPY153" s="439"/>
      <c r="QPZ153" s="460"/>
      <c r="QQA153" s="435"/>
      <c r="QQB153" s="434"/>
      <c r="QQC153" s="437"/>
      <c r="QQD153" s="438"/>
      <c r="QQE153" s="439"/>
      <c r="QQF153" s="460"/>
      <c r="QQG153" s="435"/>
      <c r="QQH153" s="434"/>
      <c r="QQI153" s="437"/>
      <c r="QQJ153" s="438"/>
      <c r="QQK153" s="439"/>
      <c r="QQL153" s="460"/>
      <c r="QQM153" s="435"/>
      <c r="QQN153" s="434"/>
      <c r="QQO153" s="437"/>
      <c r="QQP153" s="438"/>
      <c r="QQQ153" s="439"/>
      <c r="QQR153" s="460"/>
      <c r="QQS153" s="435"/>
      <c r="QQT153" s="434"/>
      <c r="QQU153" s="437"/>
      <c r="QQV153" s="438"/>
      <c r="QQW153" s="439"/>
      <c r="QQX153" s="460"/>
      <c r="QQY153" s="435"/>
      <c r="QQZ153" s="434"/>
      <c r="QRA153" s="437"/>
      <c r="QRB153" s="438"/>
      <c r="QRC153" s="439"/>
      <c r="QRD153" s="460"/>
      <c r="QRE153" s="435"/>
      <c r="QRF153" s="434"/>
      <c r="QRG153" s="437"/>
      <c r="QRH153" s="438"/>
      <c r="QRI153" s="439"/>
      <c r="QRJ153" s="460"/>
      <c r="QRK153" s="435"/>
      <c r="QRL153" s="434"/>
      <c r="QRM153" s="437"/>
      <c r="QRN153" s="438"/>
      <c r="QRO153" s="439"/>
      <c r="QRP153" s="460"/>
      <c r="QRQ153" s="435"/>
      <c r="QRR153" s="434"/>
      <c r="QRS153" s="437"/>
      <c r="QRT153" s="438"/>
      <c r="QRU153" s="439"/>
      <c r="QRV153" s="460"/>
      <c r="QRW153" s="435"/>
      <c r="QRX153" s="434"/>
      <c r="QRY153" s="437"/>
      <c r="QRZ153" s="438"/>
      <c r="QSA153" s="439"/>
      <c r="QSB153" s="460"/>
      <c r="QSC153" s="435"/>
      <c r="QSD153" s="434"/>
      <c r="QSE153" s="437"/>
      <c r="QSF153" s="438"/>
      <c r="QSG153" s="439"/>
      <c r="QSH153" s="460"/>
      <c r="QSI153" s="435"/>
      <c r="QSJ153" s="434"/>
      <c r="QSK153" s="437"/>
      <c r="QSL153" s="438"/>
      <c r="QSM153" s="439"/>
      <c r="QSN153" s="460"/>
      <c r="QSO153" s="435"/>
      <c r="QSP153" s="434"/>
      <c r="QSQ153" s="437"/>
      <c r="QSR153" s="438"/>
      <c r="QSS153" s="439"/>
      <c r="QST153" s="460"/>
      <c r="QSU153" s="435"/>
      <c r="QSV153" s="434"/>
      <c r="QSW153" s="437"/>
      <c r="QSX153" s="438"/>
      <c r="QSY153" s="439"/>
      <c r="QSZ153" s="460"/>
      <c r="QTA153" s="435"/>
      <c r="QTB153" s="434"/>
      <c r="QTC153" s="437"/>
      <c r="QTD153" s="438"/>
      <c r="QTE153" s="439"/>
      <c r="QTF153" s="460"/>
      <c r="QTG153" s="435"/>
      <c r="QTH153" s="434"/>
      <c r="QTI153" s="437"/>
      <c r="QTJ153" s="438"/>
      <c r="QTK153" s="439"/>
      <c r="QTL153" s="460"/>
      <c r="QTM153" s="435"/>
      <c r="QTN153" s="434"/>
      <c r="QTO153" s="437"/>
      <c r="QTP153" s="438"/>
      <c r="QTQ153" s="439"/>
      <c r="QTR153" s="460"/>
      <c r="QTS153" s="435"/>
      <c r="QTT153" s="434"/>
      <c r="QTU153" s="437"/>
      <c r="QTV153" s="438"/>
      <c r="QTW153" s="439"/>
      <c r="QTX153" s="460"/>
      <c r="QTY153" s="435"/>
      <c r="QTZ153" s="434"/>
      <c r="QUA153" s="437"/>
      <c r="QUB153" s="438"/>
      <c r="QUC153" s="439"/>
      <c r="QUD153" s="460"/>
      <c r="QUE153" s="435"/>
      <c r="QUF153" s="434"/>
      <c r="QUG153" s="437"/>
      <c r="QUH153" s="438"/>
      <c r="QUI153" s="439"/>
      <c r="QUJ153" s="460"/>
      <c r="QUK153" s="435"/>
      <c r="QUL153" s="434"/>
      <c r="QUM153" s="437"/>
      <c r="QUN153" s="438"/>
      <c r="QUO153" s="439"/>
      <c r="QUP153" s="460"/>
      <c r="QUQ153" s="435"/>
      <c r="QUR153" s="434"/>
      <c r="QUS153" s="437"/>
      <c r="QUT153" s="438"/>
      <c r="QUU153" s="439"/>
      <c r="QUV153" s="460"/>
      <c r="QUW153" s="435"/>
      <c r="QUX153" s="434"/>
      <c r="QUY153" s="437"/>
      <c r="QUZ153" s="438"/>
      <c r="QVA153" s="439"/>
      <c r="QVB153" s="460"/>
      <c r="QVC153" s="435"/>
      <c r="QVD153" s="434"/>
      <c r="QVE153" s="437"/>
      <c r="QVF153" s="438"/>
      <c r="QVG153" s="439"/>
      <c r="QVH153" s="460"/>
      <c r="QVI153" s="435"/>
      <c r="QVJ153" s="434"/>
      <c r="QVK153" s="437"/>
      <c r="QVL153" s="438"/>
      <c r="QVM153" s="439"/>
      <c r="QVN153" s="460"/>
      <c r="QVO153" s="435"/>
      <c r="QVP153" s="434"/>
      <c r="QVQ153" s="437"/>
      <c r="QVR153" s="438"/>
      <c r="QVS153" s="439"/>
      <c r="QVT153" s="460"/>
      <c r="QVU153" s="435"/>
      <c r="QVV153" s="434"/>
      <c r="QVW153" s="437"/>
      <c r="QVX153" s="438"/>
      <c r="QVY153" s="439"/>
      <c r="QVZ153" s="460"/>
      <c r="QWA153" s="435"/>
      <c r="QWB153" s="434"/>
      <c r="QWC153" s="437"/>
      <c r="QWD153" s="438"/>
      <c r="QWE153" s="439"/>
      <c r="QWF153" s="460"/>
      <c r="QWG153" s="435"/>
      <c r="QWH153" s="434"/>
      <c r="QWI153" s="437"/>
      <c r="QWJ153" s="438"/>
      <c r="QWK153" s="439"/>
      <c r="QWL153" s="460"/>
      <c r="QWM153" s="435"/>
      <c r="QWN153" s="434"/>
      <c r="QWO153" s="437"/>
      <c r="QWP153" s="438"/>
      <c r="QWQ153" s="439"/>
      <c r="QWR153" s="460"/>
      <c r="QWS153" s="435"/>
      <c r="QWT153" s="434"/>
      <c r="QWU153" s="437"/>
      <c r="QWV153" s="438"/>
      <c r="QWW153" s="439"/>
      <c r="QWX153" s="460"/>
      <c r="QWY153" s="435"/>
      <c r="QWZ153" s="434"/>
      <c r="QXA153" s="437"/>
      <c r="QXB153" s="438"/>
      <c r="QXC153" s="439"/>
      <c r="QXD153" s="460"/>
      <c r="QXE153" s="435"/>
      <c r="QXF153" s="434"/>
      <c r="QXG153" s="437"/>
      <c r="QXH153" s="438"/>
      <c r="QXI153" s="439"/>
      <c r="QXJ153" s="460"/>
      <c r="QXK153" s="435"/>
      <c r="QXL153" s="434"/>
      <c r="QXM153" s="437"/>
      <c r="QXN153" s="438"/>
      <c r="QXO153" s="439"/>
      <c r="QXP153" s="460"/>
      <c r="QXQ153" s="435"/>
      <c r="QXR153" s="434"/>
      <c r="QXS153" s="437"/>
      <c r="QXT153" s="438"/>
      <c r="QXU153" s="439"/>
      <c r="QXV153" s="460"/>
      <c r="QXW153" s="435"/>
      <c r="QXX153" s="434"/>
      <c r="QXY153" s="437"/>
      <c r="QXZ153" s="438"/>
      <c r="QYA153" s="439"/>
      <c r="QYB153" s="460"/>
      <c r="QYC153" s="435"/>
      <c r="QYD153" s="434"/>
      <c r="QYE153" s="437"/>
      <c r="QYF153" s="438"/>
      <c r="QYG153" s="439"/>
      <c r="QYH153" s="460"/>
      <c r="QYI153" s="435"/>
      <c r="QYJ153" s="434"/>
      <c r="QYK153" s="437"/>
      <c r="QYL153" s="438"/>
      <c r="QYM153" s="439"/>
      <c r="QYN153" s="460"/>
      <c r="QYO153" s="435"/>
      <c r="QYP153" s="434"/>
      <c r="QYQ153" s="437"/>
      <c r="QYR153" s="438"/>
      <c r="QYS153" s="439"/>
      <c r="QYT153" s="460"/>
      <c r="QYU153" s="435"/>
      <c r="QYV153" s="434"/>
      <c r="QYW153" s="437"/>
      <c r="QYX153" s="438"/>
      <c r="QYY153" s="439"/>
      <c r="QYZ153" s="460"/>
      <c r="QZA153" s="435"/>
      <c r="QZB153" s="434"/>
      <c r="QZC153" s="437"/>
      <c r="QZD153" s="438"/>
      <c r="QZE153" s="439"/>
      <c r="QZF153" s="460"/>
      <c r="QZG153" s="435"/>
      <c r="QZH153" s="434"/>
      <c r="QZI153" s="437"/>
      <c r="QZJ153" s="438"/>
      <c r="QZK153" s="439"/>
      <c r="QZL153" s="460"/>
      <c r="QZM153" s="435"/>
      <c r="QZN153" s="434"/>
      <c r="QZO153" s="437"/>
      <c r="QZP153" s="438"/>
      <c r="QZQ153" s="439"/>
      <c r="QZR153" s="460"/>
      <c r="QZS153" s="435"/>
      <c r="QZT153" s="434"/>
      <c r="QZU153" s="437"/>
      <c r="QZV153" s="438"/>
      <c r="QZW153" s="439"/>
      <c r="QZX153" s="460"/>
      <c r="QZY153" s="435"/>
      <c r="QZZ153" s="434"/>
      <c r="RAA153" s="437"/>
      <c r="RAB153" s="438"/>
      <c r="RAC153" s="439"/>
      <c r="RAD153" s="460"/>
      <c r="RAE153" s="435"/>
      <c r="RAF153" s="434"/>
      <c r="RAG153" s="437"/>
      <c r="RAH153" s="438"/>
      <c r="RAI153" s="439"/>
      <c r="RAJ153" s="460"/>
      <c r="RAK153" s="435"/>
      <c r="RAL153" s="434"/>
      <c r="RAM153" s="437"/>
      <c r="RAN153" s="438"/>
      <c r="RAO153" s="439"/>
      <c r="RAP153" s="460"/>
      <c r="RAQ153" s="435"/>
      <c r="RAR153" s="434"/>
      <c r="RAS153" s="437"/>
      <c r="RAT153" s="438"/>
      <c r="RAU153" s="439"/>
      <c r="RAV153" s="460"/>
      <c r="RAW153" s="435"/>
      <c r="RAX153" s="434"/>
      <c r="RAY153" s="437"/>
      <c r="RAZ153" s="438"/>
      <c r="RBA153" s="439"/>
      <c r="RBB153" s="460"/>
      <c r="RBC153" s="435"/>
      <c r="RBD153" s="434"/>
      <c r="RBE153" s="437"/>
      <c r="RBF153" s="438"/>
      <c r="RBG153" s="439"/>
      <c r="RBH153" s="460"/>
      <c r="RBI153" s="435"/>
      <c r="RBJ153" s="434"/>
      <c r="RBK153" s="437"/>
      <c r="RBL153" s="438"/>
      <c r="RBM153" s="439"/>
      <c r="RBN153" s="460"/>
      <c r="RBO153" s="435"/>
      <c r="RBP153" s="434"/>
      <c r="RBQ153" s="437"/>
      <c r="RBR153" s="438"/>
      <c r="RBS153" s="439"/>
      <c r="RBT153" s="460"/>
      <c r="RBU153" s="435"/>
      <c r="RBV153" s="434"/>
      <c r="RBW153" s="437"/>
      <c r="RBX153" s="438"/>
      <c r="RBY153" s="439"/>
      <c r="RBZ153" s="460"/>
      <c r="RCA153" s="435"/>
      <c r="RCB153" s="434"/>
      <c r="RCC153" s="437"/>
      <c r="RCD153" s="438"/>
      <c r="RCE153" s="439"/>
      <c r="RCF153" s="460"/>
      <c r="RCG153" s="435"/>
      <c r="RCH153" s="434"/>
      <c r="RCI153" s="437"/>
      <c r="RCJ153" s="438"/>
      <c r="RCK153" s="439"/>
      <c r="RCL153" s="460"/>
      <c r="RCM153" s="435"/>
      <c r="RCN153" s="434"/>
      <c r="RCO153" s="437"/>
      <c r="RCP153" s="438"/>
      <c r="RCQ153" s="439"/>
      <c r="RCR153" s="460"/>
      <c r="RCS153" s="435"/>
      <c r="RCT153" s="434"/>
      <c r="RCU153" s="437"/>
      <c r="RCV153" s="438"/>
      <c r="RCW153" s="439"/>
      <c r="RCX153" s="460"/>
      <c r="RCY153" s="435"/>
      <c r="RCZ153" s="434"/>
      <c r="RDA153" s="437"/>
      <c r="RDB153" s="438"/>
      <c r="RDC153" s="439"/>
      <c r="RDD153" s="460"/>
      <c r="RDE153" s="435"/>
      <c r="RDF153" s="434"/>
      <c r="RDG153" s="437"/>
      <c r="RDH153" s="438"/>
      <c r="RDI153" s="439"/>
      <c r="RDJ153" s="460"/>
      <c r="RDK153" s="435"/>
      <c r="RDL153" s="434"/>
      <c r="RDM153" s="437"/>
      <c r="RDN153" s="438"/>
      <c r="RDO153" s="439"/>
      <c r="RDP153" s="460"/>
      <c r="RDQ153" s="435"/>
      <c r="RDR153" s="434"/>
      <c r="RDS153" s="437"/>
      <c r="RDT153" s="438"/>
      <c r="RDU153" s="439"/>
      <c r="RDV153" s="460"/>
      <c r="RDW153" s="435"/>
      <c r="RDX153" s="434"/>
      <c r="RDY153" s="437"/>
      <c r="RDZ153" s="438"/>
      <c r="REA153" s="439"/>
      <c r="REB153" s="460"/>
      <c r="REC153" s="435"/>
      <c r="RED153" s="434"/>
      <c r="REE153" s="437"/>
      <c r="REF153" s="438"/>
      <c r="REG153" s="439"/>
      <c r="REH153" s="460"/>
      <c r="REI153" s="435"/>
      <c r="REJ153" s="434"/>
      <c r="REK153" s="437"/>
      <c r="REL153" s="438"/>
      <c r="REM153" s="439"/>
      <c r="REN153" s="460"/>
      <c r="REO153" s="435"/>
      <c r="REP153" s="434"/>
      <c r="REQ153" s="437"/>
      <c r="RER153" s="438"/>
      <c r="RES153" s="439"/>
      <c r="RET153" s="460"/>
      <c r="REU153" s="435"/>
      <c r="REV153" s="434"/>
      <c r="REW153" s="437"/>
      <c r="REX153" s="438"/>
      <c r="REY153" s="439"/>
      <c r="REZ153" s="460"/>
      <c r="RFA153" s="435"/>
      <c r="RFB153" s="434"/>
      <c r="RFC153" s="437"/>
      <c r="RFD153" s="438"/>
      <c r="RFE153" s="439"/>
      <c r="RFF153" s="460"/>
      <c r="RFG153" s="435"/>
      <c r="RFH153" s="434"/>
      <c r="RFI153" s="437"/>
      <c r="RFJ153" s="438"/>
      <c r="RFK153" s="439"/>
      <c r="RFL153" s="460"/>
      <c r="RFM153" s="435"/>
      <c r="RFN153" s="434"/>
      <c r="RFO153" s="437"/>
      <c r="RFP153" s="438"/>
      <c r="RFQ153" s="439"/>
      <c r="RFR153" s="460"/>
      <c r="RFS153" s="435"/>
      <c r="RFT153" s="434"/>
      <c r="RFU153" s="437"/>
      <c r="RFV153" s="438"/>
      <c r="RFW153" s="439"/>
      <c r="RFX153" s="460"/>
      <c r="RFY153" s="435"/>
      <c r="RFZ153" s="434"/>
      <c r="RGA153" s="437"/>
      <c r="RGB153" s="438"/>
      <c r="RGC153" s="439"/>
      <c r="RGD153" s="460"/>
      <c r="RGE153" s="435"/>
      <c r="RGF153" s="434"/>
      <c r="RGG153" s="437"/>
      <c r="RGH153" s="438"/>
      <c r="RGI153" s="439"/>
      <c r="RGJ153" s="460"/>
      <c r="RGK153" s="435"/>
      <c r="RGL153" s="434"/>
      <c r="RGM153" s="437"/>
      <c r="RGN153" s="438"/>
      <c r="RGO153" s="439"/>
      <c r="RGP153" s="460"/>
      <c r="RGQ153" s="435"/>
      <c r="RGR153" s="434"/>
      <c r="RGS153" s="437"/>
      <c r="RGT153" s="438"/>
      <c r="RGU153" s="439"/>
      <c r="RGV153" s="460"/>
      <c r="RGW153" s="435"/>
      <c r="RGX153" s="434"/>
      <c r="RGY153" s="437"/>
      <c r="RGZ153" s="438"/>
      <c r="RHA153" s="439"/>
      <c r="RHB153" s="460"/>
      <c r="RHC153" s="435"/>
      <c r="RHD153" s="434"/>
      <c r="RHE153" s="437"/>
      <c r="RHF153" s="438"/>
      <c r="RHG153" s="439"/>
      <c r="RHH153" s="460"/>
      <c r="RHI153" s="435"/>
      <c r="RHJ153" s="434"/>
      <c r="RHK153" s="437"/>
      <c r="RHL153" s="438"/>
      <c r="RHM153" s="439"/>
      <c r="RHN153" s="460"/>
      <c r="RHO153" s="435"/>
      <c r="RHP153" s="434"/>
      <c r="RHQ153" s="437"/>
      <c r="RHR153" s="438"/>
      <c r="RHS153" s="439"/>
      <c r="RHT153" s="460"/>
      <c r="RHU153" s="435"/>
      <c r="RHV153" s="434"/>
      <c r="RHW153" s="437"/>
      <c r="RHX153" s="438"/>
      <c r="RHY153" s="439"/>
      <c r="RHZ153" s="460"/>
      <c r="RIA153" s="435"/>
      <c r="RIB153" s="434"/>
      <c r="RIC153" s="437"/>
      <c r="RID153" s="438"/>
      <c r="RIE153" s="439"/>
      <c r="RIF153" s="460"/>
      <c r="RIG153" s="435"/>
      <c r="RIH153" s="434"/>
      <c r="RII153" s="437"/>
      <c r="RIJ153" s="438"/>
      <c r="RIK153" s="439"/>
      <c r="RIL153" s="460"/>
      <c r="RIM153" s="435"/>
      <c r="RIN153" s="434"/>
      <c r="RIO153" s="437"/>
      <c r="RIP153" s="438"/>
      <c r="RIQ153" s="439"/>
      <c r="RIR153" s="460"/>
      <c r="RIS153" s="435"/>
      <c r="RIT153" s="434"/>
      <c r="RIU153" s="437"/>
      <c r="RIV153" s="438"/>
      <c r="RIW153" s="439"/>
      <c r="RIX153" s="460"/>
      <c r="RIY153" s="435"/>
      <c r="RIZ153" s="434"/>
      <c r="RJA153" s="437"/>
      <c r="RJB153" s="438"/>
      <c r="RJC153" s="439"/>
      <c r="RJD153" s="460"/>
      <c r="RJE153" s="435"/>
      <c r="RJF153" s="434"/>
      <c r="RJG153" s="437"/>
      <c r="RJH153" s="438"/>
      <c r="RJI153" s="439"/>
      <c r="RJJ153" s="460"/>
      <c r="RJK153" s="435"/>
      <c r="RJL153" s="434"/>
      <c r="RJM153" s="437"/>
      <c r="RJN153" s="438"/>
      <c r="RJO153" s="439"/>
      <c r="RJP153" s="460"/>
      <c r="RJQ153" s="435"/>
      <c r="RJR153" s="434"/>
      <c r="RJS153" s="437"/>
      <c r="RJT153" s="438"/>
      <c r="RJU153" s="439"/>
      <c r="RJV153" s="460"/>
      <c r="RJW153" s="435"/>
      <c r="RJX153" s="434"/>
      <c r="RJY153" s="437"/>
      <c r="RJZ153" s="438"/>
      <c r="RKA153" s="439"/>
      <c r="RKB153" s="460"/>
      <c r="RKC153" s="435"/>
      <c r="RKD153" s="434"/>
      <c r="RKE153" s="437"/>
      <c r="RKF153" s="438"/>
      <c r="RKG153" s="439"/>
      <c r="RKH153" s="460"/>
      <c r="RKI153" s="435"/>
      <c r="RKJ153" s="434"/>
      <c r="RKK153" s="437"/>
      <c r="RKL153" s="438"/>
      <c r="RKM153" s="439"/>
      <c r="RKN153" s="460"/>
      <c r="RKO153" s="435"/>
      <c r="RKP153" s="434"/>
      <c r="RKQ153" s="437"/>
      <c r="RKR153" s="438"/>
      <c r="RKS153" s="439"/>
      <c r="RKT153" s="460"/>
      <c r="RKU153" s="435"/>
      <c r="RKV153" s="434"/>
      <c r="RKW153" s="437"/>
      <c r="RKX153" s="438"/>
      <c r="RKY153" s="439"/>
      <c r="RKZ153" s="460"/>
      <c r="RLA153" s="435"/>
      <c r="RLB153" s="434"/>
      <c r="RLC153" s="437"/>
      <c r="RLD153" s="438"/>
      <c r="RLE153" s="439"/>
      <c r="RLF153" s="460"/>
      <c r="RLG153" s="435"/>
      <c r="RLH153" s="434"/>
      <c r="RLI153" s="437"/>
      <c r="RLJ153" s="438"/>
      <c r="RLK153" s="439"/>
      <c r="RLL153" s="460"/>
      <c r="RLM153" s="435"/>
      <c r="RLN153" s="434"/>
      <c r="RLO153" s="437"/>
      <c r="RLP153" s="438"/>
      <c r="RLQ153" s="439"/>
      <c r="RLR153" s="460"/>
      <c r="RLS153" s="435"/>
      <c r="RLT153" s="434"/>
      <c r="RLU153" s="437"/>
      <c r="RLV153" s="438"/>
      <c r="RLW153" s="439"/>
      <c r="RLX153" s="460"/>
      <c r="RLY153" s="435"/>
      <c r="RLZ153" s="434"/>
      <c r="RMA153" s="437"/>
      <c r="RMB153" s="438"/>
      <c r="RMC153" s="439"/>
      <c r="RMD153" s="460"/>
      <c r="RME153" s="435"/>
      <c r="RMF153" s="434"/>
      <c r="RMG153" s="437"/>
      <c r="RMH153" s="438"/>
      <c r="RMI153" s="439"/>
      <c r="RMJ153" s="460"/>
      <c r="RMK153" s="435"/>
      <c r="RML153" s="434"/>
      <c r="RMM153" s="437"/>
      <c r="RMN153" s="438"/>
      <c r="RMO153" s="439"/>
      <c r="RMP153" s="460"/>
      <c r="RMQ153" s="435"/>
      <c r="RMR153" s="434"/>
      <c r="RMS153" s="437"/>
      <c r="RMT153" s="438"/>
      <c r="RMU153" s="439"/>
      <c r="RMV153" s="460"/>
      <c r="RMW153" s="435"/>
      <c r="RMX153" s="434"/>
      <c r="RMY153" s="437"/>
      <c r="RMZ153" s="438"/>
      <c r="RNA153" s="439"/>
      <c r="RNB153" s="460"/>
      <c r="RNC153" s="435"/>
      <c r="RND153" s="434"/>
      <c r="RNE153" s="437"/>
      <c r="RNF153" s="438"/>
      <c r="RNG153" s="439"/>
      <c r="RNH153" s="460"/>
      <c r="RNI153" s="435"/>
      <c r="RNJ153" s="434"/>
      <c r="RNK153" s="437"/>
      <c r="RNL153" s="438"/>
      <c r="RNM153" s="439"/>
      <c r="RNN153" s="460"/>
      <c r="RNO153" s="435"/>
      <c r="RNP153" s="434"/>
      <c r="RNQ153" s="437"/>
      <c r="RNR153" s="438"/>
      <c r="RNS153" s="439"/>
      <c r="RNT153" s="460"/>
      <c r="RNU153" s="435"/>
      <c r="RNV153" s="434"/>
      <c r="RNW153" s="437"/>
      <c r="RNX153" s="438"/>
      <c r="RNY153" s="439"/>
      <c r="RNZ153" s="460"/>
      <c r="ROA153" s="435"/>
      <c r="ROB153" s="434"/>
      <c r="ROC153" s="437"/>
      <c r="ROD153" s="438"/>
      <c r="ROE153" s="439"/>
      <c r="ROF153" s="460"/>
      <c r="ROG153" s="435"/>
      <c r="ROH153" s="434"/>
      <c r="ROI153" s="437"/>
      <c r="ROJ153" s="438"/>
      <c r="ROK153" s="439"/>
      <c r="ROL153" s="460"/>
      <c r="ROM153" s="435"/>
      <c r="RON153" s="434"/>
      <c r="ROO153" s="437"/>
      <c r="ROP153" s="438"/>
      <c r="ROQ153" s="439"/>
      <c r="ROR153" s="460"/>
      <c r="ROS153" s="435"/>
      <c r="ROT153" s="434"/>
      <c r="ROU153" s="437"/>
      <c r="ROV153" s="438"/>
      <c r="ROW153" s="439"/>
      <c r="ROX153" s="460"/>
      <c r="ROY153" s="435"/>
      <c r="ROZ153" s="434"/>
      <c r="RPA153" s="437"/>
      <c r="RPB153" s="438"/>
      <c r="RPC153" s="439"/>
      <c r="RPD153" s="460"/>
      <c r="RPE153" s="435"/>
      <c r="RPF153" s="434"/>
      <c r="RPG153" s="437"/>
      <c r="RPH153" s="438"/>
      <c r="RPI153" s="439"/>
      <c r="RPJ153" s="460"/>
      <c r="RPK153" s="435"/>
      <c r="RPL153" s="434"/>
      <c r="RPM153" s="437"/>
      <c r="RPN153" s="438"/>
      <c r="RPO153" s="439"/>
      <c r="RPP153" s="460"/>
      <c r="RPQ153" s="435"/>
      <c r="RPR153" s="434"/>
      <c r="RPS153" s="437"/>
      <c r="RPT153" s="438"/>
      <c r="RPU153" s="439"/>
      <c r="RPV153" s="460"/>
      <c r="RPW153" s="435"/>
      <c r="RPX153" s="434"/>
      <c r="RPY153" s="437"/>
      <c r="RPZ153" s="438"/>
      <c r="RQA153" s="439"/>
      <c r="RQB153" s="460"/>
      <c r="RQC153" s="435"/>
      <c r="RQD153" s="434"/>
      <c r="RQE153" s="437"/>
      <c r="RQF153" s="438"/>
      <c r="RQG153" s="439"/>
      <c r="RQH153" s="460"/>
      <c r="RQI153" s="435"/>
      <c r="RQJ153" s="434"/>
      <c r="RQK153" s="437"/>
      <c r="RQL153" s="438"/>
      <c r="RQM153" s="439"/>
      <c r="RQN153" s="460"/>
      <c r="RQO153" s="435"/>
      <c r="RQP153" s="434"/>
      <c r="RQQ153" s="437"/>
      <c r="RQR153" s="438"/>
      <c r="RQS153" s="439"/>
      <c r="RQT153" s="460"/>
      <c r="RQU153" s="435"/>
      <c r="RQV153" s="434"/>
      <c r="RQW153" s="437"/>
      <c r="RQX153" s="438"/>
      <c r="RQY153" s="439"/>
      <c r="RQZ153" s="460"/>
      <c r="RRA153" s="435"/>
      <c r="RRB153" s="434"/>
      <c r="RRC153" s="437"/>
      <c r="RRD153" s="438"/>
      <c r="RRE153" s="439"/>
      <c r="RRF153" s="460"/>
      <c r="RRG153" s="435"/>
      <c r="RRH153" s="434"/>
      <c r="RRI153" s="437"/>
      <c r="RRJ153" s="438"/>
      <c r="RRK153" s="439"/>
      <c r="RRL153" s="460"/>
      <c r="RRM153" s="435"/>
      <c r="RRN153" s="434"/>
      <c r="RRO153" s="437"/>
      <c r="RRP153" s="438"/>
      <c r="RRQ153" s="439"/>
      <c r="RRR153" s="460"/>
      <c r="RRS153" s="435"/>
      <c r="RRT153" s="434"/>
      <c r="RRU153" s="437"/>
      <c r="RRV153" s="438"/>
      <c r="RRW153" s="439"/>
      <c r="RRX153" s="460"/>
      <c r="RRY153" s="435"/>
      <c r="RRZ153" s="434"/>
      <c r="RSA153" s="437"/>
      <c r="RSB153" s="438"/>
      <c r="RSC153" s="439"/>
      <c r="RSD153" s="460"/>
      <c r="RSE153" s="435"/>
      <c r="RSF153" s="434"/>
      <c r="RSG153" s="437"/>
      <c r="RSH153" s="438"/>
      <c r="RSI153" s="439"/>
      <c r="RSJ153" s="460"/>
      <c r="RSK153" s="435"/>
      <c r="RSL153" s="434"/>
      <c r="RSM153" s="437"/>
      <c r="RSN153" s="438"/>
      <c r="RSO153" s="439"/>
      <c r="RSP153" s="460"/>
      <c r="RSQ153" s="435"/>
      <c r="RSR153" s="434"/>
      <c r="RSS153" s="437"/>
      <c r="RST153" s="438"/>
      <c r="RSU153" s="439"/>
      <c r="RSV153" s="460"/>
      <c r="RSW153" s="435"/>
      <c r="RSX153" s="434"/>
      <c r="RSY153" s="437"/>
      <c r="RSZ153" s="438"/>
      <c r="RTA153" s="439"/>
      <c r="RTB153" s="460"/>
      <c r="RTC153" s="435"/>
      <c r="RTD153" s="434"/>
      <c r="RTE153" s="437"/>
      <c r="RTF153" s="438"/>
      <c r="RTG153" s="439"/>
      <c r="RTH153" s="460"/>
      <c r="RTI153" s="435"/>
      <c r="RTJ153" s="434"/>
      <c r="RTK153" s="437"/>
      <c r="RTL153" s="438"/>
      <c r="RTM153" s="439"/>
      <c r="RTN153" s="460"/>
      <c r="RTO153" s="435"/>
      <c r="RTP153" s="434"/>
      <c r="RTQ153" s="437"/>
      <c r="RTR153" s="438"/>
      <c r="RTS153" s="439"/>
      <c r="RTT153" s="460"/>
      <c r="RTU153" s="435"/>
      <c r="RTV153" s="434"/>
      <c r="RTW153" s="437"/>
      <c r="RTX153" s="438"/>
      <c r="RTY153" s="439"/>
      <c r="RTZ153" s="460"/>
      <c r="RUA153" s="435"/>
      <c r="RUB153" s="434"/>
      <c r="RUC153" s="437"/>
      <c r="RUD153" s="438"/>
      <c r="RUE153" s="439"/>
      <c r="RUF153" s="460"/>
      <c r="RUG153" s="435"/>
      <c r="RUH153" s="434"/>
      <c r="RUI153" s="437"/>
      <c r="RUJ153" s="438"/>
      <c r="RUK153" s="439"/>
      <c r="RUL153" s="460"/>
      <c r="RUM153" s="435"/>
      <c r="RUN153" s="434"/>
      <c r="RUO153" s="437"/>
      <c r="RUP153" s="438"/>
      <c r="RUQ153" s="439"/>
      <c r="RUR153" s="460"/>
      <c r="RUS153" s="435"/>
      <c r="RUT153" s="434"/>
      <c r="RUU153" s="437"/>
      <c r="RUV153" s="438"/>
      <c r="RUW153" s="439"/>
      <c r="RUX153" s="460"/>
      <c r="RUY153" s="435"/>
      <c r="RUZ153" s="434"/>
      <c r="RVA153" s="437"/>
      <c r="RVB153" s="438"/>
      <c r="RVC153" s="439"/>
      <c r="RVD153" s="460"/>
      <c r="RVE153" s="435"/>
      <c r="RVF153" s="434"/>
      <c r="RVG153" s="437"/>
      <c r="RVH153" s="438"/>
      <c r="RVI153" s="439"/>
      <c r="RVJ153" s="460"/>
      <c r="RVK153" s="435"/>
      <c r="RVL153" s="434"/>
      <c r="RVM153" s="437"/>
      <c r="RVN153" s="438"/>
      <c r="RVO153" s="439"/>
      <c r="RVP153" s="460"/>
      <c r="RVQ153" s="435"/>
      <c r="RVR153" s="434"/>
      <c r="RVS153" s="437"/>
      <c r="RVT153" s="438"/>
      <c r="RVU153" s="439"/>
      <c r="RVV153" s="460"/>
      <c r="RVW153" s="435"/>
      <c r="RVX153" s="434"/>
      <c r="RVY153" s="437"/>
      <c r="RVZ153" s="438"/>
      <c r="RWA153" s="439"/>
      <c r="RWB153" s="460"/>
      <c r="RWC153" s="435"/>
      <c r="RWD153" s="434"/>
      <c r="RWE153" s="437"/>
      <c r="RWF153" s="438"/>
      <c r="RWG153" s="439"/>
      <c r="RWH153" s="460"/>
      <c r="RWI153" s="435"/>
      <c r="RWJ153" s="434"/>
      <c r="RWK153" s="437"/>
      <c r="RWL153" s="438"/>
      <c r="RWM153" s="439"/>
      <c r="RWN153" s="460"/>
      <c r="RWO153" s="435"/>
      <c r="RWP153" s="434"/>
      <c r="RWQ153" s="437"/>
      <c r="RWR153" s="438"/>
      <c r="RWS153" s="439"/>
      <c r="RWT153" s="460"/>
      <c r="RWU153" s="435"/>
      <c r="RWV153" s="434"/>
      <c r="RWW153" s="437"/>
      <c r="RWX153" s="438"/>
      <c r="RWY153" s="439"/>
      <c r="RWZ153" s="460"/>
      <c r="RXA153" s="435"/>
      <c r="RXB153" s="434"/>
      <c r="RXC153" s="437"/>
      <c r="RXD153" s="438"/>
      <c r="RXE153" s="439"/>
      <c r="RXF153" s="460"/>
      <c r="RXG153" s="435"/>
      <c r="RXH153" s="434"/>
      <c r="RXI153" s="437"/>
      <c r="RXJ153" s="438"/>
      <c r="RXK153" s="439"/>
      <c r="RXL153" s="460"/>
      <c r="RXM153" s="435"/>
      <c r="RXN153" s="434"/>
      <c r="RXO153" s="437"/>
      <c r="RXP153" s="438"/>
      <c r="RXQ153" s="439"/>
      <c r="RXR153" s="460"/>
      <c r="RXS153" s="435"/>
      <c r="RXT153" s="434"/>
      <c r="RXU153" s="437"/>
      <c r="RXV153" s="438"/>
      <c r="RXW153" s="439"/>
      <c r="RXX153" s="460"/>
      <c r="RXY153" s="435"/>
      <c r="RXZ153" s="434"/>
      <c r="RYA153" s="437"/>
      <c r="RYB153" s="438"/>
      <c r="RYC153" s="439"/>
      <c r="RYD153" s="460"/>
      <c r="RYE153" s="435"/>
      <c r="RYF153" s="434"/>
      <c r="RYG153" s="437"/>
      <c r="RYH153" s="438"/>
      <c r="RYI153" s="439"/>
      <c r="RYJ153" s="460"/>
      <c r="RYK153" s="435"/>
      <c r="RYL153" s="434"/>
      <c r="RYM153" s="437"/>
      <c r="RYN153" s="438"/>
      <c r="RYO153" s="439"/>
      <c r="RYP153" s="460"/>
      <c r="RYQ153" s="435"/>
      <c r="RYR153" s="434"/>
      <c r="RYS153" s="437"/>
      <c r="RYT153" s="438"/>
      <c r="RYU153" s="439"/>
      <c r="RYV153" s="460"/>
      <c r="RYW153" s="435"/>
      <c r="RYX153" s="434"/>
      <c r="RYY153" s="437"/>
      <c r="RYZ153" s="438"/>
      <c r="RZA153" s="439"/>
      <c r="RZB153" s="460"/>
      <c r="RZC153" s="435"/>
      <c r="RZD153" s="434"/>
      <c r="RZE153" s="437"/>
      <c r="RZF153" s="438"/>
      <c r="RZG153" s="439"/>
      <c r="RZH153" s="460"/>
      <c r="RZI153" s="435"/>
      <c r="RZJ153" s="434"/>
      <c r="RZK153" s="437"/>
      <c r="RZL153" s="438"/>
      <c r="RZM153" s="439"/>
      <c r="RZN153" s="460"/>
      <c r="RZO153" s="435"/>
      <c r="RZP153" s="434"/>
      <c r="RZQ153" s="437"/>
      <c r="RZR153" s="438"/>
      <c r="RZS153" s="439"/>
      <c r="RZT153" s="460"/>
      <c r="RZU153" s="435"/>
      <c r="RZV153" s="434"/>
      <c r="RZW153" s="437"/>
      <c r="RZX153" s="438"/>
      <c r="RZY153" s="439"/>
      <c r="RZZ153" s="460"/>
      <c r="SAA153" s="435"/>
      <c r="SAB153" s="434"/>
      <c r="SAC153" s="437"/>
      <c r="SAD153" s="438"/>
      <c r="SAE153" s="439"/>
      <c r="SAF153" s="460"/>
      <c r="SAG153" s="435"/>
      <c r="SAH153" s="434"/>
      <c r="SAI153" s="437"/>
      <c r="SAJ153" s="438"/>
      <c r="SAK153" s="439"/>
      <c r="SAL153" s="460"/>
      <c r="SAM153" s="435"/>
      <c r="SAN153" s="434"/>
      <c r="SAO153" s="437"/>
      <c r="SAP153" s="438"/>
      <c r="SAQ153" s="439"/>
      <c r="SAR153" s="460"/>
      <c r="SAS153" s="435"/>
      <c r="SAT153" s="434"/>
      <c r="SAU153" s="437"/>
      <c r="SAV153" s="438"/>
      <c r="SAW153" s="439"/>
      <c r="SAX153" s="460"/>
      <c r="SAY153" s="435"/>
      <c r="SAZ153" s="434"/>
      <c r="SBA153" s="437"/>
      <c r="SBB153" s="438"/>
      <c r="SBC153" s="439"/>
      <c r="SBD153" s="460"/>
      <c r="SBE153" s="435"/>
      <c r="SBF153" s="434"/>
      <c r="SBG153" s="437"/>
      <c r="SBH153" s="438"/>
      <c r="SBI153" s="439"/>
      <c r="SBJ153" s="460"/>
      <c r="SBK153" s="435"/>
      <c r="SBL153" s="434"/>
      <c r="SBM153" s="437"/>
      <c r="SBN153" s="438"/>
      <c r="SBO153" s="439"/>
      <c r="SBP153" s="460"/>
      <c r="SBQ153" s="435"/>
      <c r="SBR153" s="434"/>
      <c r="SBS153" s="437"/>
      <c r="SBT153" s="438"/>
      <c r="SBU153" s="439"/>
      <c r="SBV153" s="460"/>
      <c r="SBW153" s="435"/>
      <c r="SBX153" s="434"/>
      <c r="SBY153" s="437"/>
      <c r="SBZ153" s="438"/>
      <c r="SCA153" s="439"/>
      <c r="SCB153" s="460"/>
      <c r="SCC153" s="435"/>
      <c r="SCD153" s="434"/>
      <c r="SCE153" s="437"/>
      <c r="SCF153" s="438"/>
      <c r="SCG153" s="439"/>
      <c r="SCH153" s="460"/>
      <c r="SCI153" s="435"/>
      <c r="SCJ153" s="434"/>
      <c r="SCK153" s="437"/>
      <c r="SCL153" s="438"/>
      <c r="SCM153" s="439"/>
      <c r="SCN153" s="460"/>
      <c r="SCO153" s="435"/>
      <c r="SCP153" s="434"/>
      <c r="SCQ153" s="437"/>
      <c r="SCR153" s="438"/>
      <c r="SCS153" s="439"/>
      <c r="SCT153" s="460"/>
      <c r="SCU153" s="435"/>
      <c r="SCV153" s="434"/>
      <c r="SCW153" s="437"/>
      <c r="SCX153" s="438"/>
      <c r="SCY153" s="439"/>
      <c r="SCZ153" s="460"/>
      <c r="SDA153" s="435"/>
      <c r="SDB153" s="434"/>
      <c r="SDC153" s="437"/>
      <c r="SDD153" s="438"/>
      <c r="SDE153" s="439"/>
      <c r="SDF153" s="460"/>
      <c r="SDG153" s="435"/>
      <c r="SDH153" s="434"/>
      <c r="SDI153" s="437"/>
      <c r="SDJ153" s="438"/>
      <c r="SDK153" s="439"/>
      <c r="SDL153" s="460"/>
      <c r="SDM153" s="435"/>
      <c r="SDN153" s="434"/>
      <c r="SDO153" s="437"/>
      <c r="SDP153" s="438"/>
      <c r="SDQ153" s="439"/>
      <c r="SDR153" s="460"/>
      <c r="SDS153" s="435"/>
      <c r="SDT153" s="434"/>
      <c r="SDU153" s="437"/>
      <c r="SDV153" s="438"/>
      <c r="SDW153" s="439"/>
      <c r="SDX153" s="460"/>
      <c r="SDY153" s="435"/>
      <c r="SDZ153" s="434"/>
      <c r="SEA153" s="437"/>
      <c r="SEB153" s="438"/>
      <c r="SEC153" s="439"/>
      <c r="SED153" s="460"/>
      <c r="SEE153" s="435"/>
      <c r="SEF153" s="434"/>
      <c r="SEG153" s="437"/>
      <c r="SEH153" s="438"/>
      <c r="SEI153" s="439"/>
      <c r="SEJ153" s="460"/>
      <c r="SEK153" s="435"/>
      <c r="SEL153" s="434"/>
      <c r="SEM153" s="437"/>
      <c r="SEN153" s="438"/>
      <c r="SEO153" s="439"/>
      <c r="SEP153" s="460"/>
      <c r="SEQ153" s="435"/>
      <c r="SER153" s="434"/>
      <c r="SES153" s="437"/>
      <c r="SET153" s="438"/>
      <c r="SEU153" s="439"/>
      <c r="SEV153" s="460"/>
      <c r="SEW153" s="435"/>
      <c r="SEX153" s="434"/>
      <c r="SEY153" s="437"/>
      <c r="SEZ153" s="438"/>
      <c r="SFA153" s="439"/>
      <c r="SFB153" s="460"/>
      <c r="SFC153" s="435"/>
      <c r="SFD153" s="434"/>
      <c r="SFE153" s="437"/>
      <c r="SFF153" s="438"/>
      <c r="SFG153" s="439"/>
      <c r="SFH153" s="460"/>
      <c r="SFI153" s="435"/>
      <c r="SFJ153" s="434"/>
      <c r="SFK153" s="437"/>
      <c r="SFL153" s="438"/>
      <c r="SFM153" s="439"/>
      <c r="SFN153" s="460"/>
      <c r="SFO153" s="435"/>
      <c r="SFP153" s="434"/>
      <c r="SFQ153" s="437"/>
      <c r="SFR153" s="438"/>
      <c r="SFS153" s="439"/>
      <c r="SFT153" s="460"/>
      <c r="SFU153" s="435"/>
      <c r="SFV153" s="434"/>
      <c r="SFW153" s="437"/>
      <c r="SFX153" s="438"/>
      <c r="SFY153" s="439"/>
      <c r="SFZ153" s="460"/>
      <c r="SGA153" s="435"/>
      <c r="SGB153" s="434"/>
      <c r="SGC153" s="437"/>
      <c r="SGD153" s="438"/>
      <c r="SGE153" s="439"/>
      <c r="SGF153" s="460"/>
      <c r="SGG153" s="435"/>
      <c r="SGH153" s="434"/>
      <c r="SGI153" s="437"/>
      <c r="SGJ153" s="438"/>
      <c r="SGK153" s="439"/>
      <c r="SGL153" s="460"/>
      <c r="SGM153" s="435"/>
      <c r="SGN153" s="434"/>
      <c r="SGO153" s="437"/>
      <c r="SGP153" s="438"/>
      <c r="SGQ153" s="439"/>
      <c r="SGR153" s="460"/>
      <c r="SGS153" s="435"/>
      <c r="SGT153" s="434"/>
      <c r="SGU153" s="437"/>
      <c r="SGV153" s="438"/>
      <c r="SGW153" s="439"/>
      <c r="SGX153" s="460"/>
      <c r="SGY153" s="435"/>
      <c r="SGZ153" s="434"/>
      <c r="SHA153" s="437"/>
      <c r="SHB153" s="438"/>
      <c r="SHC153" s="439"/>
      <c r="SHD153" s="460"/>
      <c r="SHE153" s="435"/>
      <c r="SHF153" s="434"/>
      <c r="SHG153" s="437"/>
      <c r="SHH153" s="438"/>
      <c r="SHI153" s="439"/>
      <c r="SHJ153" s="460"/>
      <c r="SHK153" s="435"/>
      <c r="SHL153" s="434"/>
      <c r="SHM153" s="437"/>
      <c r="SHN153" s="438"/>
      <c r="SHO153" s="439"/>
      <c r="SHP153" s="460"/>
      <c r="SHQ153" s="435"/>
      <c r="SHR153" s="434"/>
      <c r="SHS153" s="437"/>
      <c r="SHT153" s="438"/>
      <c r="SHU153" s="439"/>
      <c r="SHV153" s="460"/>
      <c r="SHW153" s="435"/>
      <c r="SHX153" s="434"/>
      <c r="SHY153" s="437"/>
      <c r="SHZ153" s="438"/>
      <c r="SIA153" s="439"/>
      <c r="SIB153" s="460"/>
      <c r="SIC153" s="435"/>
      <c r="SID153" s="434"/>
      <c r="SIE153" s="437"/>
      <c r="SIF153" s="438"/>
      <c r="SIG153" s="439"/>
      <c r="SIH153" s="460"/>
      <c r="SII153" s="435"/>
      <c r="SIJ153" s="434"/>
      <c r="SIK153" s="437"/>
      <c r="SIL153" s="438"/>
      <c r="SIM153" s="439"/>
      <c r="SIN153" s="460"/>
      <c r="SIO153" s="435"/>
      <c r="SIP153" s="434"/>
      <c r="SIQ153" s="437"/>
      <c r="SIR153" s="438"/>
      <c r="SIS153" s="439"/>
      <c r="SIT153" s="460"/>
      <c r="SIU153" s="435"/>
      <c r="SIV153" s="434"/>
      <c r="SIW153" s="437"/>
      <c r="SIX153" s="438"/>
      <c r="SIY153" s="439"/>
      <c r="SIZ153" s="460"/>
      <c r="SJA153" s="435"/>
      <c r="SJB153" s="434"/>
      <c r="SJC153" s="437"/>
      <c r="SJD153" s="438"/>
      <c r="SJE153" s="439"/>
      <c r="SJF153" s="460"/>
      <c r="SJG153" s="435"/>
      <c r="SJH153" s="434"/>
      <c r="SJI153" s="437"/>
      <c r="SJJ153" s="438"/>
      <c r="SJK153" s="439"/>
      <c r="SJL153" s="460"/>
      <c r="SJM153" s="435"/>
      <c r="SJN153" s="434"/>
      <c r="SJO153" s="437"/>
      <c r="SJP153" s="438"/>
      <c r="SJQ153" s="439"/>
      <c r="SJR153" s="460"/>
      <c r="SJS153" s="435"/>
      <c r="SJT153" s="434"/>
      <c r="SJU153" s="437"/>
      <c r="SJV153" s="438"/>
      <c r="SJW153" s="439"/>
      <c r="SJX153" s="460"/>
      <c r="SJY153" s="435"/>
      <c r="SJZ153" s="434"/>
      <c r="SKA153" s="437"/>
      <c r="SKB153" s="438"/>
      <c r="SKC153" s="439"/>
      <c r="SKD153" s="460"/>
      <c r="SKE153" s="435"/>
      <c r="SKF153" s="434"/>
      <c r="SKG153" s="437"/>
      <c r="SKH153" s="438"/>
      <c r="SKI153" s="439"/>
      <c r="SKJ153" s="460"/>
      <c r="SKK153" s="435"/>
      <c r="SKL153" s="434"/>
      <c r="SKM153" s="437"/>
      <c r="SKN153" s="438"/>
      <c r="SKO153" s="439"/>
      <c r="SKP153" s="460"/>
      <c r="SKQ153" s="435"/>
      <c r="SKR153" s="434"/>
      <c r="SKS153" s="437"/>
      <c r="SKT153" s="438"/>
      <c r="SKU153" s="439"/>
      <c r="SKV153" s="460"/>
      <c r="SKW153" s="435"/>
      <c r="SKX153" s="434"/>
      <c r="SKY153" s="437"/>
      <c r="SKZ153" s="438"/>
      <c r="SLA153" s="439"/>
      <c r="SLB153" s="460"/>
      <c r="SLC153" s="435"/>
      <c r="SLD153" s="434"/>
      <c r="SLE153" s="437"/>
      <c r="SLF153" s="438"/>
      <c r="SLG153" s="439"/>
      <c r="SLH153" s="460"/>
      <c r="SLI153" s="435"/>
      <c r="SLJ153" s="434"/>
      <c r="SLK153" s="437"/>
      <c r="SLL153" s="438"/>
      <c r="SLM153" s="439"/>
      <c r="SLN153" s="460"/>
      <c r="SLO153" s="435"/>
      <c r="SLP153" s="434"/>
      <c r="SLQ153" s="437"/>
      <c r="SLR153" s="438"/>
      <c r="SLS153" s="439"/>
      <c r="SLT153" s="460"/>
      <c r="SLU153" s="435"/>
      <c r="SLV153" s="434"/>
      <c r="SLW153" s="437"/>
      <c r="SLX153" s="438"/>
      <c r="SLY153" s="439"/>
      <c r="SLZ153" s="460"/>
      <c r="SMA153" s="435"/>
      <c r="SMB153" s="434"/>
      <c r="SMC153" s="437"/>
      <c r="SMD153" s="438"/>
      <c r="SME153" s="439"/>
      <c r="SMF153" s="460"/>
      <c r="SMG153" s="435"/>
      <c r="SMH153" s="434"/>
      <c r="SMI153" s="437"/>
      <c r="SMJ153" s="438"/>
      <c r="SMK153" s="439"/>
      <c r="SML153" s="460"/>
      <c r="SMM153" s="435"/>
      <c r="SMN153" s="434"/>
      <c r="SMO153" s="437"/>
      <c r="SMP153" s="438"/>
      <c r="SMQ153" s="439"/>
      <c r="SMR153" s="460"/>
      <c r="SMS153" s="435"/>
      <c r="SMT153" s="434"/>
      <c r="SMU153" s="437"/>
      <c r="SMV153" s="438"/>
      <c r="SMW153" s="439"/>
      <c r="SMX153" s="460"/>
      <c r="SMY153" s="435"/>
      <c r="SMZ153" s="434"/>
      <c r="SNA153" s="437"/>
      <c r="SNB153" s="438"/>
      <c r="SNC153" s="439"/>
      <c r="SND153" s="460"/>
      <c r="SNE153" s="435"/>
      <c r="SNF153" s="434"/>
      <c r="SNG153" s="437"/>
      <c r="SNH153" s="438"/>
      <c r="SNI153" s="439"/>
      <c r="SNJ153" s="460"/>
      <c r="SNK153" s="435"/>
      <c r="SNL153" s="434"/>
      <c r="SNM153" s="437"/>
      <c r="SNN153" s="438"/>
      <c r="SNO153" s="439"/>
      <c r="SNP153" s="460"/>
      <c r="SNQ153" s="435"/>
      <c r="SNR153" s="434"/>
      <c r="SNS153" s="437"/>
      <c r="SNT153" s="438"/>
      <c r="SNU153" s="439"/>
      <c r="SNV153" s="460"/>
      <c r="SNW153" s="435"/>
      <c r="SNX153" s="434"/>
      <c r="SNY153" s="437"/>
      <c r="SNZ153" s="438"/>
      <c r="SOA153" s="439"/>
      <c r="SOB153" s="460"/>
      <c r="SOC153" s="435"/>
      <c r="SOD153" s="434"/>
      <c r="SOE153" s="437"/>
      <c r="SOF153" s="438"/>
      <c r="SOG153" s="439"/>
      <c r="SOH153" s="460"/>
      <c r="SOI153" s="435"/>
      <c r="SOJ153" s="434"/>
      <c r="SOK153" s="437"/>
      <c r="SOL153" s="438"/>
      <c r="SOM153" s="439"/>
      <c r="SON153" s="460"/>
      <c r="SOO153" s="435"/>
      <c r="SOP153" s="434"/>
      <c r="SOQ153" s="437"/>
      <c r="SOR153" s="438"/>
      <c r="SOS153" s="439"/>
      <c r="SOT153" s="460"/>
      <c r="SOU153" s="435"/>
      <c r="SOV153" s="434"/>
      <c r="SOW153" s="437"/>
      <c r="SOX153" s="438"/>
      <c r="SOY153" s="439"/>
      <c r="SOZ153" s="460"/>
      <c r="SPA153" s="435"/>
      <c r="SPB153" s="434"/>
      <c r="SPC153" s="437"/>
      <c r="SPD153" s="438"/>
      <c r="SPE153" s="439"/>
      <c r="SPF153" s="460"/>
      <c r="SPG153" s="435"/>
      <c r="SPH153" s="434"/>
      <c r="SPI153" s="437"/>
      <c r="SPJ153" s="438"/>
      <c r="SPK153" s="439"/>
      <c r="SPL153" s="460"/>
      <c r="SPM153" s="435"/>
      <c r="SPN153" s="434"/>
      <c r="SPO153" s="437"/>
      <c r="SPP153" s="438"/>
      <c r="SPQ153" s="439"/>
      <c r="SPR153" s="460"/>
      <c r="SPS153" s="435"/>
      <c r="SPT153" s="434"/>
      <c r="SPU153" s="437"/>
      <c r="SPV153" s="438"/>
      <c r="SPW153" s="439"/>
      <c r="SPX153" s="460"/>
      <c r="SPY153" s="435"/>
      <c r="SPZ153" s="434"/>
      <c r="SQA153" s="437"/>
      <c r="SQB153" s="438"/>
      <c r="SQC153" s="439"/>
      <c r="SQD153" s="460"/>
      <c r="SQE153" s="435"/>
      <c r="SQF153" s="434"/>
      <c r="SQG153" s="437"/>
      <c r="SQH153" s="438"/>
      <c r="SQI153" s="439"/>
      <c r="SQJ153" s="460"/>
      <c r="SQK153" s="435"/>
      <c r="SQL153" s="434"/>
      <c r="SQM153" s="437"/>
      <c r="SQN153" s="438"/>
      <c r="SQO153" s="439"/>
      <c r="SQP153" s="460"/>
      <c r="SQQ153" s="435"/>
      <c r="SQR153" s="434"/>
      <c r="SQS153" s="437"/>
      <c r="SQT153" s="438"/>
      <c r="SQU153" s="439"/>
      <c r="SQV153" s="460"/>
      <c r="SQW153" s="435"/>
      <c r="SQX153" s="434"/>
      <c r="SQY153" s="437"/>
      <c r="SQZ153" s="438"/>
      <c r="SRA153" s="439"/>
      <c r="SRB153" s="460"/>
      <c r="SRC153" s="435"/>
      <c r="SRD153" s="434"/>
      <c r="SRE153" s="437"/>
      <c r="SRF153" s="438"/>
      <c r="SRG153" s="439"/>
      <c r="SRH153" s="460"/>
      <c r="SRI153" s="435"/>
      <c r="SRJ153" s="434"/>
      <c r="SRK153" s="437"/>
      <c r="SRL153" s="438"/>
      <c r="SRM153" s="439"/>
      <c r="SRN153" s="460"/>
      <c r="SRO153" s="435"/>
      <c r="SRP153" s="434"/>
      <c r="SRQ153" s="437"/>
      <c r="SRR153" s="438"/>
      <c r="SRS153" s="439"/>
      <c r="SRT153" s="460"/>
      <c r="SRU153" s="435"/>
      <c r="SRV153" s="434"/>
      <c r="SRW153" s="437"/>
      <c r="SRX153" s="438"/>
      <c r="SRY153" s="439"/>
      <c r="SRZ153" s="460"/>
      <c r="SSA153" s="435"/>
      <c r="SSB153" s="434"/>
      <c r="SSC153" s="437"/>
      <c r="SSD153" s="438"/>
      <c r="SSE153" s="439"/>
      <c r="SSF153" s="460"/>
      <c r="SSG153" s="435"/>
      <c r="SSH153" s="434"/>
      <c r="SSI153" s="437"/>
      <c r="SSJ153" s="438"/>
      <c r="SSK153" s="439"/>
      <c r="SSL153" s="460"/>
      <c r="SSM153" s="435"/>
      <c r="SSN153" s="434"/>
      <c r="SSO153" s="437"/>
      <c r="SSP153" s="438"/>
      <c r="SSQ153" s="439"/>
      <c r="SSR153" s="460"/>
      <c r="SSS153" s="435"/>
      <c r="SST153" s="434"/>
      <c r="SSU153" s="437"/>
      <c r="SSV153" s="438"/>
      <c r="SSW153" s="439"/>
      <c r="SSX153" s="460"/>
      <c r="SSY153" s="435"/>
      <c r="SSZ153" s="434"/>
      <c r="STA153" s="437"/>
      <c r="STB153" s="438"/>
      <c r="STC153" s="439"/>
      <c r="STD153" s="460"/>
      <c r="STE153" s="435"/>
      <c r="STF153" s="434"/>
      <c r="STG153" s="437"/>
      <c r="STH153" s="438"/>
      <c r="STI153" s="439"/>
      <c r="STJ153" s="460"/>
      <c r="STK153" s="435"/>
      <c r="STL153" s="434"/>
      <c r="STM153" s="437"/>
      <c r="STN153" s="438"/>
      <c r="STO153" s="439"/>
      <c r="STP153" s="460"/>
      <c r="STQ153" s="435"/>
      <c r="STR153" s="434"/>
      <c r="STS153" s="437"/>
      <c r="STT153" s="438"/>
      <c r="STU153" s="439"/>
      <c r="STV153" s="460"/>
      <c r="STW153" s="435"/>
      <c r="STX153" s="434"/>
      <c r="STY153" s="437"/>
      <c r="STZ153" s="438"/>
      <c r="SUA153" s="439"/>
      <c r="SUB153" s="460"/>
      <c r="SUC153" s="435"/>
      <c r="SUD153" s="434"/>
      <c r="SUE153" s="437"/>
      <c r="SUF153" s="438"/>
      <c r="SUG153" s="439"/>
      <c r="SUH153" s="460"/>
      <c r="SUI153" s="435"/>
      <c r="SUJ153" s="434"/>
      <c r="SUK153" s="437"/>
      <c r="SUL153" s="438"/>
      <c r="SUM153" s="439"/>
      <c r="SUN153" s="460"/>
      <c r="SUO153" s="435"/>
      <c r="SUP153" s="434"/>
      <c r="SUQ153" s="437"/>
      <c r="SUR153" s="438"/>
      <c r="SUS153" s="439"/>
      <c r="SUT153" s="460"/>
      <c r="SUU153" s="435"/>
      <c r="SUV153" s="434"/>
      <c r="SUW153" s="437"/>
      <c r="SUX153" s="438"/>
      <c r="SUY153" s="439"/>
      <c r="SUZ153" s="460"/>
      <c r="SVA153" s="435"/>
      <c r="SVB153" s="434"/>
      <c r="SVC153" s="437"/>
      <c r="SVD153" s="438"/>
      <c r="SVE153" s="439"/>
      <c r="SVF153" s="460"/>
      <c r="SVG153" s="435"/>
      <c r="SVH153" s="434"/>
      <c r="SVI153" s="437"/>
      <c r="SVJ153" s="438"/>
      <c r="SVK153" s="439"/>
      <c r="SVL153" s="460"/>
      <c r="SVM153" s="435"/>
      <c r="SVN153" s="434"/>
      <c r="SVO153" s="437"/>
      <c r="SVP153" s="438"/>
      <c r="SVQ153" s="439"/>
      <c r="SVR153" s="460"/>
      <c r="SVS153" s="435"/>
      <c r="SVT153" s="434"/>
      <c r="SVU153" s="437"/>
      <c r="SVV153" s="438"/>
      <c r="SVW153" s="439"/>
      <c r="SVX153" s="460"/>
      <c r="SVY153" s="435"/>
      <c r="SVZ153" s="434"/>
      <c r="SWA153" s="437"/>
      <c r="SWB153" s="438"/>
      <c r="SWC153" s="439"/>
      <c r="SWD153" s="460"/>
      <c r="SWE153" s="435"/>
      <c r="SWF153" s="434"/>
      <c r="SWG153" s="437"/>
      <c r="SWH153" s="438"/>
      <c r="SWI153" s="439"/>
      <c r="SWJ153" s="460"/>
      <c r="SWK153" s="435"/>
      <c r="SWL153" s="434"/>
      <c r="SWM153" s="437"/>
      <c r="SWN153" s="438"/>
      <c r="SWO153" s="439"/>
      <c r="SWP153" s="460"/>
      <c r="SWQ153" s="435"/>
      <c r="SWR153" s="434"/>
      <c r="SWS153" s="437"/>
      <c r="SWT153" s="438"/>
      <c r="SWU153" s="439"/>
      <c r="SWV153" s="460"/>
      <c r="SWW153" s="435"/>
      <c r="SWX153" s="434"/>
      <c r="SWY153" s="437"/>
      <c r="SWZ153" s="438"/>
      <c r="SXA153" s="439"/>
      <c r="SXB153" s="460"/>
      <c r="SXC153" s="435"/>
      <c r="SXD153" s="434"/>
      <c r="SXE153" s="437"/>
      <c r="SXF153" s="438"/>
      <c r="SXG153" s="439"/>
      <c r="SXH153" s="460"/>
      <c r="SXI153" s="435"/>
      <c r="SXJ153" s="434"/>
      <c r="SXK153" s="437"/>
      <c r="SXL153" s="438"/>
      <c r="SXM153" s="439"/>
      <c r="SXN153" s="460"/>
      <c r="SXO153" s="435"/>
      <c r="SXP153" s="434"/>
      <c r="SXQ153" s="437"/>
      <c r="SXR153" s="438"/>
      <c r="SXS153" s="439"/>
      <c r="SXT153" s="460"/>
      <c r="SXU153" s="435"/>
      <c r="SXV153" s="434"/>
      <c r="SXW153" s="437"/>
      <c r="SXX153" s="438"/>
      <c r="SXY153" s="439"/>
      <c r="SXZ153" s="460"/>
      <c r="SYA153" s="435"/>
      <c r="SYB153" s="434"/>
      <c r="SYC153" s="437"/>
      <c r="SYD153" s="438"/>
      <c r="SYE153" s="439"/>
      <c r="SYF153" s="460"/>
      <c r="SYG153" s="435"/>
      <c r="SYH153" s="434"/>
      <c r="SYI153" s="437"/>
      <c r="SYJ153" s="438"/>
      <c r="SYK153" s="439"/>
      <c r="SYL153" s="460"/>
      <c r="SYM153" s="435"/>
      <c r="SYN153" s="434"/>
      <c r="SYO153" s="437"/>
      <c r="SYP153" s="438"/>
      <c r="SYQ153" s="439"/>
      <c r="SYR153" s="460"/>
      <c r="SYS153" s="435"/>
      <c r="SYT153" s="434"/>
      <c r="SYU153" s="437"/>
      <c r="SYV153" s="438"/>
      <c r="SYW153" s="439"/>
      <c r="SYX153" s="460"/>
      <c r="SYY153" s="435"/>
      <c r="SYZ153" s="434"/>
      <c r="SZA153" s="437"/>
      <c r="SZB153" s="438"/>
      <c r="SZC153" s="439"/>
      <c r="SZD153" s="460"/>
      <c r="SZE153" s="435"/>
      <c r="SZF153" s="434"/>
      <c r="SZG153" s="437"/>
      <c r="SZH153" s="438"/>
      <c r="SZI153" s="439"/>
      <c r="SZJ153" s="460"/>
      <c r="SZK153" s="435"/>
      <c r="SZL153" s="434"/>
      <c r="SZM153" s="437"/>
      <c r="SZN153" s="438"/>
      <c r="SZO153" s="439"/>
      <c r="SZP153" s="460"/>
      <c r="SZQ153" s="435"/>
      <c r="SZR153" s="434"/>
      <c r="SZS153" s="437"/>
      <c r="SZT153" s="438"/>
      <c r="SZU153" s="439"/>
      <c r="SZV153" s="460"/>
      <c r="SZW153" s="435"/>
      <c r="SZX153" s="434"/>
      <c r="SZY153" s="437"/>
      <c r="SZZ153" s="438"/>
      <c r="TAA153" s="439"/>
      <c r="TAB153" s="460"/>
      <c r="TAC153" s="435"/>
      <c r="TAD153" s="434"/>
      <c r="TAE153" s="437"/>
      <c r="TAF153" s="438"/>
      <c r="TAG153" s="439"/>
      <c r="TAH153" s="460"/>
      <c r="TAI153" s="435"/>
      <c r="TAJ153" s="434"/>
      <c r="TAK153" s="437"/>
      <c r="TAL153" s="438"/>
      <c r="TAM153" s="439"/>
      <c r="TAN153" s="460"/>
      <c r="TAO153" s="435"/>
      <c r="TAP153" s="434"/>
      <c r="TAQ153" s="437"/>
      <c r="TAR153" s="438"/>
      <c r="TAS153" s="439"/>
      <c r="TAT153" s="460"/>
      <c r="TAU153" s="435"/>
      <c r="TAV153" s="434"/>
      <c r="TAW153" s="437"/>
      <c r="TAX153" s="438"/>
      <c r="TAY153" s="439"/>
      <c r="TAZ153" s="460"/>
      <c r="TBA153" s="435"/>
      <c r="TBB153" s="434"/>
      <c r="TBC153" s="437"/>
      <c r="TBD153" s="438"/>
      <c r="TBE153" s="439"/>
      <c r="TBF153" s="460"/>
      <c r="TBG153" s="435"/>
      <c r="TBH153" s="434"/>
      <c r="TBI153" s="437"/>
      <c r="TBJ153" s="438"/>
      <c r="TBK153" s="439"/>
      <c r="TBL153" s="460"/>
      <c r="TBM153" s="435"/>
      <c r="TBN153" s="434"/>
      <c r="TBO153" s="437"/>
      <c r="TBP153" s="438"/>
      <c r="TBQ153" s="439"/>
      <c r="TBR153" s="460"/>
      <c r="TBS153" s="435"/>
      <c r="TBT153" s="434"/>
      <c r="TBU153" s="437"/>
      <c r="TBV153" s="438"/>
      <c r="TBW153" s="439"/>
      <c r="TBX153" s="460"/>
      <c r="TBY153" s="435"/>
      <c r="TBZ153" s="434"/>
      <c r="TCA153" s="437"/>
      <c r="TCB153" s="438"/>
      <c r="TCC153" s="439"/>
      <c r="TCD153" s="460"/>
      <c r="TCE153" s="435"/>
      <c r="TCF153" s="434"/>
      <c r="TCG153" s="437"/>
      <c r="TCH153" s="438"/>
      <c r="TCI153" s="439"/>
      <c r="TCJ153" s="460"/>
      <c r="TCK153" s="435"/>
      <c r="TCL153" s="434"/>
      <c r="TCM153" s="437"/>
      <c r="TCN153" s="438"/>
      <c r="TCO153" s="439"/>
      <c r="TCP153" s="460"/>
      <c r="TCQ153" s="435"/>
      <c r="TCR153" s="434"/>
      <c r="TCS153" s="437"/>
      <c r="TCT153" s="438"/>
      <c r="TCU153" s="439"/>
      <c r="TCV153" s="460"/>
      <c r="TCW153" s="435"/>
      <c r="TCX153" s="434"/>
      <c r="TCY153" s="437"/>
      <c r="TCZ153" s="438"/>
      <c r="TDA153" s="439"/>
      <c r="TDB153" s="460"/>
      <c r="TDC153" s="435"/>
      <c r="TDD153" s="434"/>
      <c r="TDE153" s="437"/>
      <c r="TDF153" s="438"/>
      <c r="TDG153" s="439"/>
      <c r="TDH153" s="460"/>
      <c r="TDI153" s="435"/>
      <c r="TDJ153" s="434"/>
      <c r="TDK153" s="437"/>
      <c r="TDL153" s="438"/>
      <c r="TDM153" s="439"/>
      <c r="TDN153" s="460"/>
      <c r="TDO153" s="435"/>
      <c r="TDP153" s="434"/>
      <c r="TDQ153" s="437"/>
      <c r="TDR153" s="438"/>
      <c r="TDS153" s="439"/>
      <c r="TDT153" s="460"/>
      <c r="TDU153" s="435"/>
      <c r="TDV153" s="434"/>
      <c r="TDW153" s="437"/>
      <c r="TDX153" s="438"/>
      <c r="TDY153" s="439"/>
      <c r="TDZ153" s="460"/>
      <c r="TEA153" s="435"/>
      <c r="TEB153" s="434"/>
      <c r="TEC153" s="437"/>
      <c r="TED153" s="438"/>
      <c r="TEE153" s="439"/>
      <c r="TEF153" s="460"/>
      <c r="TEG153" s="435"/>
      <c r="TEH153" s="434"/>
      <c r="TEI153" s="437"/>
      <c r="TEJ153" s="438"/>
      <c r="TEK153" s="439"/>
      <c r="TEL153" s="460"/>
      <c r="TEM153" s="435"/>
      <c r="TEN153" s="434"/>
      <c r="TEO153" s="437"/>
      <c r="TEP153" s="438"/>
      <c r="TEQ153" s="439"/>
      <c r="TER153" s="460"/>
      <c r="TES153" s="435"/>
      <c r="TET153" s="434"/>
      <c r="TEU153" s="437"/>
      <c r="TEV153" s="438"/>
      <c r="TEW153" s="439"/>
      <c r="TEX153" s="460"/>
      <c r="TEY153" s="435"/>
      <c r="TEZ153" s="434"/>
      <c r="TFA153" s="437"/>
      <c r="TFB153" s="438"/>
      <c r="TFC153" s="439"/>
      <c r="TFD153" s="460"/>
      <c r="TFE153" s="435"/>
      <c r="TFF153" s="434"/>
      <c r="TFG153" s="437"/>
      <c r="TFH153" s="438"/>
      <c r="TFI153" s="439"/>
      <c r="TFJ153" s="460"/>
      <c r="TFK153" s="435"/>
      <c r="TFL153" s="434"/>
      <c r="TFM153" s="437"/>
      <c r="TFN153" s="438"/>
      <c r="TFO153" s="439"/>
      <c r="TFP153" s="460"/>
      <c r="TFQ153" s="435"/>
      <c r="TFR153" s="434"/>
      <c r="TFS153" s="437"/>
      <c r="TFT153" s="438"/>
      <c r="TFU153" s="439"/>
      <c r="TFV153" s="460"/>
      <c r="TFW153" s="435"/>
      <c r="TFX153" s="434"/>
      <c r="TFY153" s="437"/>
      <c r="TFZ153" s="438"/>
      <c r="TGA153" s="439"/>
      <c r="TGB153" s="460"/>
      <c r="TGC153" s="435"/>
      <c r="TGD153" s="434"/>
      <c r="TGE153" s="437"/>
      <c r="TGF153" s="438"/>
      <c r="TGG153" s="439"/>
      <c r="TGH153" s="460"/>
      <c r="TGI153" s="435"/>
      <c r="TGJ153" s="434"/>
      <c r="TGK153" s="437"/>
      <c r="TGL153" s="438"/>
      <c r="TGM153" s="439"/>
      <c r="TGN153" s="460"/>
      <c r="TGO153" s="435"/>
      <c r="TGP153" s="434"/>
      <c r="TGQ153" s="437"/>
      <c r="TGR153" s="438"/>
      <c r="TGS153" s="439"/>
      <c r="TGT153" s="460"/>
      <c r="TGU153" s="435"/>
      <c r="TGV153" s="434"/>
      <c r="TGW153" s="437"/>
      <c r="TGX153" s="438"/>
      <c r="TGY153" s="439"/>
      <c r="TGZ153" s="460"/>
      <c r="THA153" s="435"/>
      <c r="THB153" s="434"/>
      <c r="THC153" s="437"/>
      <c r="THD153" s="438"/>
      <c r="THE153" s="439"/>
      <c r="THF153" s="460"/>
      <c r="THG153" s="435"/>
      <c r="THH153" s="434"/>
      <c r="THI153" s="437"/>
      <c r="THJ153" s="438"/>
      <c r="THK153" s="439"/>
      <c r="THL153" s="460"/>
      <c r="THM153" s="435"/>
      <c r="THN153" s="434"/>
      <c r="THO153" s="437"/>
      <c r="THP153" s="438"/>
      <c r="THQ153" s="439"/>
      <c r="THR153" s="460"/>
      <c r="THS153" s="435"/>
      <c r="THT153" s="434"/>
      <c r="THU153" s="437"/>
      <c r="THV153" s="438"/>
      <c r="THW153" s="439"/>
      <c r="THX153" s="460"/>
      <c r="THY153" s="435"/>
      <c r="THZ153" s="434"/>
      <c r="TIA153" s="437"/>
      <c r="TIB153" s="438"/>
      <c r="TIC153" s="439"/>
      <c r="TID153" s="460"/>
      <c r="TIE153" s="435"/>
      <c r="TIF153" s="434"/>
      <c r="TIG153" s="437"/>
      <c r="TIH153" s="438"/>
      <c r="TII153" s="439"/>
      <c r="TIJ153" s="460"/>
      <c r="TIK153" s="435"/>
      <c r="TIL153" s="434"/>
      <c r="TIM153" s="437"/>
      <c r="TIN153" s="438"/>
      <c r="TIO153" s="439"/>
      <c r="TIP153" s="460"/>
      <c r="TIQ153" s="435"/>
      <c r="TIR153" s="434"/>
      <c r="TIS153" s="437"/>
      <c r="TIT153" s="438"/>
      <c r="TIU153" s="439"/>
      <c r="TIV153" s="460"/>
      <c r="TIW153" s="435"/>
      <c r="TIX153" s="434"/>
      <c r="TIY153" s="437"/>
      <c r="TIZ153" s="438"/>
      <c r="TJA153" s="439"/>
      <c r="TJB153" s="460"/>
      <c r="TJC153" s="435"/>
      <c r="TJD153" s="434"/>
      <c r="TJE153" s="437"/>
      <c r="TJF153" s="438"/>
      <c r="TJG153" s="439"/>
      <c r="TJH153" s="460"/>
      <c r="TJI153" s="435"/>
      <c r="TJJ153" s="434"/>
      <c r="TJK153" s="437"/>
      <c r="TJL153" s="438"/>
      <c r="TJM153" s="439"/>
      <c r="TJN153" s="460"/>
      <c r="TJO153" s="435"/>
      <c r="TJP153" s="434"/>
      <c r="TJQ153" s="437"/>
      <c r="TJR153" s="438"/>
      <c r="TJS153" s="439"/>
      <c r="TJT153" s="460"/>
      <c r="TJU153" s="435"/>
      <c r="TJV153" s="434"/>
      <c r="TJW153" s="437"/>
      <c r="TJX153" s="438"/>
      <c r="TJY153" s="439"/>
      <c r="TJZ153" s="460"/>
      <c r="TKA153" s="435"/>
      <c r="TKB153" s="434"/>
      <c r="TKC153" s="437"/>
      <c r="TKD153" s="438"/>
      <c r="TKE153" s="439"/>
      <c r="TKF153" s="460"/>
      <c r="TKG153" s="435"/>
      <c r="TKH153" s="434"/>
      <c r="TKI153" s="437"/>
      <c r="TKJ153" s="438"/>
      <c r="TKK153" s="439"/>
      <c r="TKL153" s="460"/>
      <c r="TKM153" s="435"/>
      <c r="TKN153" s="434"/>
      <c r="TKO153" s="437"/>
      <c r="TKP153" s="438"/>
      <c r="TKQ153" s="439"/>
      <c r="TKR153" s="460"/>
      <c r="TKS153" s="435"/>
      <c r="TKT153" s="434"/>
      <c r="TKU153" s="437"/>
      <c r="TKV153" s="438"/>
      <c r="TKW153" s="439"/>
      <c r="TKX153" s="460"/>
      <c r="TKY153" s="435"/>
      <c r="TKZ153" s="434"/>
      <c r="TLA153" s="437"/>
      <c r="TLB153" s="438"/>
      <c r="TLC153" s="439"/>
      <c r="TLD153" s="460"/>
      <c r="TLE153" s="435"/>
      <c r="TLF153" s="434"/>
      <c r="TLG153" s="437"/>
      <c r="TLH153" s="438"/>
      <c r="TLI153" s="439"/>
      <c r="TLJ153" s="460"/>
      <c r="TLK153" s="435"/>
      <c r="TLL153" s="434"/>
      <c r="TLM153" s="437"/>
      <c r="TLN153" s="438"/>
      <c r="TLO153" s="439"/>
      <c r="TLP153" s="460"/>
      <c r="TLQ153" s="435"/>
      <c r="TLR153" s="434"/>
      <c r="TLS153" s="437"/>
      <c r="TLT153" s="438"/>
      <c r="TLU153" s="439"/>
      <c r="TLV153" s="460"/>
      <c r="TLW153" s="435"/>
      <c r="TLX153" s="434"/>
      <c r="TLY153" s="437"/>
      <c r="TLZ153" s="438"/>
      <c r="TMA153" s="439"/>
      <c r="TMB153" s="460"/>
      <c r="TMC153" s="435"/>
      <c r="TMD153" s="434"/>
      <c r="TME153" s="437"/>
      <c r="TMF153" s="438"/>
      <c r="TMG153" s="439"/>
      <c r="TMH153" s="460"/>
      <c r="TMI153" s="435"/>
      <c r="TMJ153" s="434"/>
      <c r="TMK153" s="437"/>
      <c r="TML153" s="438"/>
      <c r="TMM153" s="439"/>
      <c r="TMN153" s="460"/>
      <c r="TMO153" s="435"/>
      <c r="TMP153" s="434"/>
      <c r="TMQ153" s="437"/>
      <c r="TMR153" s="438"/>
      <c r="TMS153" s="439"/>
      <c r="TMT153" s="460"/>
      <c r="TMU153" s="435"/>
      <c r="TMV153" s="434"/>
      <c r="TMW153" s="437"/>
      <c r="TMX153" s="438"/>
      <c r="TMY153" s="439"/>
      <c r="TMZ153" s="460"/>
      <c r="TNA153" s="435"/>
      <c r="TNB153" s="434"/>
      <c r="TNC153" s="437"/>
      <c r="TND153" s="438"/>
      <c r="TNE153" s="439"/>
      <c r="TNF153" s="460"/>
      <c r="TNG153" s="435"/>
      <c r="TNH153" s="434"/>
      <c r="TNI153" s="437"/>
      <c r="TNJ153" s="438"/>
      <c r="TNK153" s="439"/>
      <c r="TNL153" s="460"/>
      <c r="TNM153" s="435"/>
      <c r="TNN153" s="434"/>
      <c r="TNO153" s="437"/>
      <c r="TNP153" s="438"/>
      <c r="TNQ153" s="439"/>
      <c r="TNR153" s="460"/>
      <c r="TNS153" s="435"/>
      <c r="TNT153" s="434"/>
      <c r="TNU153" s="437"/>
      <c r="TNV153" s="438"/>
      <c r="TNW153" s="439"/>
      <c r="TNX153" s="460"/>
      <c r="TNY153" s="435"/>
      <c r="TNZ153" s="434"/>
      <c r="TOA153" s="437"/>
      <c r="TOB153" s="438"/>
      <c r="TOC153" s="439"/>
      <c r="TOD153" s="460"/>
      <c r="TOE153" s="435"/>
      <c r="TOF153" s="434"/>
      <c r="TOG153" s="437"/>
      <c r="TOH153" s="438"/>
      <c r="TOI153" s="439"/>
      <c r="TOJ153" s="460"/>
      <c r="TOK153" s="435"/>
      <c r="TOL153" s="434"/>
      <c r="TOM153" s="437"/>
      <c r="TON153" s="438"/>
      <c r="TOO153" s="439"/>
      <c r="TOP153" s="460"/>
      <c r="TOQ153" s="435"/>
      <c r="TOR153" s="434"/>
      <c r="TOS153" s="437"/>
      <c r="TOT153" s="438"/>
      <c r="TOU153" s="439"/>
      <c r="TOV153" s="460"/>
      <c r="TOW153" s="435"/>
      <c r="TOX153" s="434"/>
      <c r="TOY153" s="437"/>
      <c r="TOZ153" s="438"/>
      <c r="TPA153" s="439"/>
      <c r="TPB153" s="460"/>
      <c r="TPC153" s="435"/>
      <c r="TPD153" s="434"/>
      <c r="TPE153" s="437"/>
      <c r="TPF153" s="438"/>
      <c r="TPG153" s="439"/>
      <c r="TPH153" s="460"/>
      <c r="TPI153" s="435"/>
      <c r="TPJ153" s="434"/>
      <c r="TPK153" s="437"/>
      <c r="TPL153" s="438"/>
      <c r="TPM153" s="439"/>
      <c r="TPN153" s="460"/>
      <c r="TPO153" s="435"/>
      <c r="TPP153" s="434"/>
      <c r="TPQ153" s="437"/>
      <c r="TPR153" s="438"/>
      <c r="TPS153" s="439"/>
      <c r="TPT153" s="460"/>
      <c r="TPU153" s="435"/>
      <c r="TPV153" s="434"/>
      <c r="TPW153" s="437"/>
      <c r="TPX153" s="438"/>
      <c r="TPY153" s="439"/>
      <c r="TPZ153" s="460"/>
      <c r="TQA153" s="435"/>
      <c r="TQB153" s="434"/>
      <c r="TQC153" s="437"/>
      <c r="TQD153" s="438"/>
      <c r="TQE153" s="439"/>
      <c r="TQF153" s="460"/>
      <c r="TQG153" s="435"/>
      <c r="TQH153" s="434"/>
      <c r="TQI153" s="437"/>
      <c r="TQJ153" s="438"/>
      <c r="TQK153" s="439"/>
      <c r="TQL153" s="460"/>
      <c r="TQM153" s="435"/>
      <c r="TQN153" s="434"/>
      <c r="TQO153" s="437"/>
      <c r="TQP153" s="438"/>
      <c r="TQQ153" s="439"/>
      <c r="TQR153" s="460"/>
      <c r="TQS153" s="435"/>
      <c r="TQT153" s="434"/>
      <c r="TQU153" s="437"/>
      <c r="TQV153" s="438"/>
      <c r="TQW153" s="439"/>
      <c r="TQX153" s="460"/>
      <c r="TQY153" s="435"/>
      <c r="TQZ153" s="434"/>
      <c r="TRA153" s="437"/>
      <c r="TRB153" s="438"/>
      <c r="TRC153" s="439"/>
      <c r="TRD153" s="460"/>
      <c r="TRE153" s="435"/>
      <c r="TRF153" s="434"/>
      <c r="TRG153" s="437"/>
      <c r="TRH153" s="438"/>
      <c r="TRI153" s="439"/>
      <c r="TRJ153" s="460"/>
      <c r="TRK153" s="435"/>
      <c r="TRL153" s="434"/>
      <c r="TRM153" s="437"/>
      <c r="TRN153" s="438"/>
      <c r="TRO153" s="439"/>
      <c r="TRP153" s="460"/>
      <c r="TRQ153" s="435"/>
      <c r="TRR153" s="434"/>
      <c r="TRS153" s="437"/>
      <c r="TRT153" s="438"/>
      <c r="TRU153" s="439"/>
      <c r="TRV153" s="460"/>
      <c r="TRW153" s="435"/>
      <c r="TRX153" s="434"/>
      <c r="TRY153" s="437"/>
      <c r="TRZ153" s="438"/>
      <c r="TSA153" s="439"/>
      <c r="TSB153" s="460"/>
      <c r="TSC153" s="435"/>
      <c r="TSD153" s="434"/>
      <c r="TSE153" s="437"/>
      <c r="TSF153" s="438"/>
      <c r="TSG153" s="439"/>
      <c r="TSH153" s="460"/>
      <c r="TSI153" s="435"/>
      <c r="TSJ153" s="434"/>
      <c r="TSK153" s="437"/>
      <c r="TSL153" s="438"/>
      <c r="TSM153" s="439"/>
      <c r="TSN153" s="460"/>
      <c r="TSO153" s="435"/>
      <c r="TSP153" s="434"/>
      <c r="TSQ153" s="437"/>
      <c r="TSR153" s="438"/>
      <c r="TSS153" s="439"/>
      <c r="TST153" s="460"/>
      <c r="TSU153" s="435"/>
      <c r="TSV153" s="434"/>
      <c r="TSW153" s="437"/>
      <c r="TSX153" s="438"/>
      <c r="TSY153" s="439"/>
      <c r="TSZ153" s="460"/>
      <c r="TTA153" s="435"/>
      <c r="TTB153" s="434"/>
      <c r="TTC153" s="437"/>
      <c r="TTD153" s="438"/>
      <c r="TTE153" s="439"/>
      <c r="TTF153" s="460"/>
      <c r="TTG153" s="435"/>
      <c r="TTH153" s="434"/>
      <c r="TTI153" s="437"/>
      <c r="TTJ153" s="438"/>
      <c r="TTK153" s="439"/>
      <c r="TTL153" s="460"/>
      <c r="TTM153" s="435"/>
      <c r="TTN153" s="434"/>
      <c r="TTO153" s="437"/>
      <c r="TTP153" s="438"/>
      <c r="TTQ153" s="439"/>
      <c r="TTR153" s="460"/>
      <c r="TTS153" s="435"/>
      <c r="TTT153" s="434"/>
      <c r="TTU153" s="437"/>
      <c r="TTV153" s="438"/>
      <c r="TTW153" s="439"/>
      <c r="TTX153" s="460"/>
      <c r="TTY153" s="435"/>
      <c r="TTZ153" s="434"/>
      <c r="TUA153" s="437"/>
      <c r="TUB153" s="438"/>
      <c r="TUC153" s="439"/>
      <c r="TUD153" s="460"/>
      <c r="TUE153" s="435"/>
      <c r="TUF153" s="434"/>
      <c r="TUG153" s="437"/>
      <c r="TUH153" s="438"/>
      <c r="TUI153" s="439"/>
      <c r="TUJ153" s="460"/>
      <c r="TUK153" s="435"/>
      <c r="TUL153" s="434"/>
      <c r="TUM153" s="437"/>
      <c r="TUN153" s="438"/>
      <c r="TUO153" s="439"/>
      <c r="TUP153" s="460"/>
      <c r="TUQ153" s="435"/>
      <c r="TUR153" s="434"/>
      <c r="TUS153" s="437"/>
      <c r="TUT153" s="438"/>
      <c r="TUU153" s="439"/>
      <c r="TUV153" s="460"/>
      <c r="TUW153" s="435"/>
      <c r="TUX153" s="434"/>
      <c r="TUY153" s="437"/>
      <c r="TUZ153" s="438"/>
      <c r="TVA153" s="439"/>
      <c r="TVB153" s="460"/>
      <c r="TVC153" s="435"/>
      <c r="TVD153" s="434"/>
      <c r="TVE153" s="437"/>
      <c r="TVF153" s="438"/>
      <c r="TVG153" s="439"/>
      <c r="TVH153" s="460"/>
      <c r="TVI153" s="435"/>
      <c r="TVJ153" s="434"/>
      <c r="TVK153" s="437"/>
      <c r="TVL153" s="438"/>
      <c r="TVM153" s="439"/>
      <c r="TVN153" s="460"/>
      <c r="TVO153" s="435"/>
      <c r="TVP153" s="434"/>
      <c r="TVQ153" s="437"/>
      <c r="TVR153" s="438"/>
      <c r="TVS153" s="439"/>
      <c r="TVT153" s="460"/>
      <c r="TVU153" s="435"/>
      <c r="TVV153" s="434"/>
      <c r="TVW153" s="437"/>
      <c r="TVX153" s="438"/>
      <c r="TVY153" s="439"/>
      <c r="TVZ153" s="460"/>
      <c r="TWA153" s="435"/>
      <c r="TWB153" s="434"/>
      <c r="TWC153" s="437"/>
      <c r="TWD153" s="438"/>
      <c r="TWE153" s="439"/>
      <c r="TWF153" s="460"/>
      <c r="TWG153" s="435"/>
      <c r="TWH153" s="434"/>
      <c r="TWI153" s="437"/>
      <c r="TWJ153" s="438"/>
      <c r="TWK153" s="439"/>
      <c r="TWL153" s="460"/>
      <c r="TWM153" s="435"/>
      <c r="TWN153" s="434"/>
      <c r="TWO153" s="437"/>
      <c r="TWP153" s="438"/>
      <c r="TWQ153" s="439"/>
      <c r="TWR153" s="460"/>
      <c r="TWS153" s="435"/>
      <c r="TWT153" s="434"/>
      <c r="TWU153" s="437"/>
      <c r="TWV153" s="438"/>
      <c r="TWW153" s="439"/>
      <c r="TWX153" s="460"/>
      <c r="TWY153" s="435"/>
      <c r="TWZ153" s="434"/>
      <c r="TXA153" s="437"/>
      <c r="TXB153" s="438"/>
      <c r="TXC153" s="439"/>
      <c r="TXD153" s="460"/>
      <c r="TXE153" s="435"/>
      <c r="TXF153" s="434"/>
      <c r="TXG153" s="437"/>
      <c r="TXH153" s="438"/>
      <c r="TXI153" s="439"/>
      <c r="TXJ153" s="460"/>
      <c r="TXK153" s="435"/>
      <c r="TXL153" s="434"/>
      <c r="TXM153" s="437"/>
      <c r="TXN153" s="438"/>
      <c r="TXO153" s="439"/>
      <c r="TXP153" s="460"/>
      <c r="TXQ153" s="435"/>
      <c r="TXR153" s="434"/>
      <c r="TXS153" s="437"/>
      <c r="TXT153" s="438"/>
      <c r="TXU153" s="439"/>
      <c r="TXV153" s="460"/>
      <c r="TXW153" s="435"/>
      <c r="TXX153" s="434"/>
      <c r="TXY153" s="437"/>
      <c r="TXZ153" s="438"/>
      <c r="TYA153" s="439"/>
      <c r="TYB153" s="460"/>
      <c r="TYC153" s="435"/>
      <c r="TYD153" s="434"/>
      <c r="TYE153" s="437"/>
      <c r="TYF153" s="438"/>
      <c r="TYG153" s="439"/>
      <c r="TYH153" s="460"/>
      <c r="TYI153" s="435"/>
      <c r="TYJ153" s="434"/>
      <c r="TYK153" s="437"/>
      <c r="TYL153" s="438"/>
      <c r="TYM153" s="439"/>
      <c r="TYN153" s="460"/>
      <c r="TYO153" s="435"/>
      <c r="TYP153" s="434"/>
      <c r="TYQ153" s="437"/>
      <c r="TYR153" s="438"/>
      <c r="TYS153" s="439"/>
      <c r="TYT153" s="460"/>
      <c r="TYU153" s="435"/>
      <c r="TYV153" s="434"/>
      <c r="TYW153" s="437"/>
      <c r="TYX153" s="438"/>
      <c r="TYY153" s="439"/>
      <c r="TYZ153" s="460"/>
      <c r="TZA153" s="435"/>
      <c r="TZB153" s="434"/>
      <c r="TZC153" s="437"/>
      <c r="TZD153" s="438"/>
      <c r="TZE153" s="439"/>
      <c r="TZF153" s="460"/>
      <c r="TZG153" s="435"/>
      <c r="TZH153" s="434"/>
      <c r="TZI153" s="437"/>
      <c r="TZJ153" s="438"/>
      <c r="TZK153" s="439"/>
      <c r="TZL153" s="460"/>
      <c r="TZM153" s="435"/>
      <c r="TZN153" s="434"/>
      <c r="TZO153" s="437"/>
      <c r="TZP153" s="438"/>
      <c r="TZQ153" s="439"/>
      <c r="TZR153" s="460"/>
      <c r="TZS153" s="435"/>
      <c r="TZT153" s="434"/>
      <c r="TZU153" s="437"/>
      <c r="TZV153" s="438"/>
      <c r="TZW153" s="439"/>
      <c r="TZX153" s="460"/>
      <c r="TZY153" s="435"/>
      <c r="TZZ153" s="434"/>
      <c r="UAA153" s="437"/>
      <c r="UAB153" s="438"/>
      <c r="UAC153" s="439"/>
      <c r="UAD153" s="460"/>
      <c r="UAE153" s="435"/>
      <c r="UAF153" s="434"/>
      <c r="UAG153" s="437"/>
      <c r="UAH153" s="438"/>
      <c r="UAI153" s="439"/>
      <c r="UAJ153" s="460"/>
      <c r="UAK153" s="435"/>
      <c r="UAL153" s="434"/>
      <c r="UAM153" s="437"/>
      <c r="UAN153" s="438"/>
      <c r="UAO153" s="439"/>
      <c r="UAP153" s="460"/>
      <c r="UAQ153" s="435"/>
      <c r="UAR153" s="434"/>
      <c r="UAS153" s="437"/>
      <c r="UAT153" s="438"/>
      <c r="UAU153" s="439"/>
      <c r="UAV153" s="460"/>
      <c r="UAW153" s="435"/>
      <c r="UAX153" s="434"/>
      <c r="UAY153" s="437"/>
      <c r="UAZ153" s="438"/>
      <c r="UBA153" s="439"/>
      <c r="UBB153" s="460"/>
      <c r="UBC153" s="435"/>
      <c r="UBD153" s="434"/>
      <c r="UBE153" s="437"/>
      <c r="UBF153" s="438"/>
      <c r="UBG153" s="439"/>
      <c r="UBH153" s="460"/>
      <c r="UBI153" s="435"/>
      <c r="UBJ153" s="434"/>
      <c r="UBK153" s="437"/>
      <c r="UBL153" s="438"/>
      <c r="UBM153" s="439"/>
      <c r="UBN153" s="460"/>
      <c r="UBO153" s="435"/>
      <c r="UBP153" s="434"/>
      <c r="UBQ153" s="437"/>
      <c r="UBR153" s="438"/>
      <c r="UBS153" s="439"/>
      <c r="UBT153" s="460"/>
      <c r="UBU153" s="435"/>
      <c r="UBV153" s="434"/>
      <c r="UBW153" s="437"/>
      <c r="UBX153" s="438"/>
      <c r="UBY153" s="439"/>
      <c r="UBZ153" s="460"/>
      <c r="UCA153" s="435"/>
      <c r="UCB153" s="434"/>
      <c r="UCC153" s="437"/>
      <c r="UCD153" s="438"/>
      <c r="UCE153" s="439"/>
      <c r="UCF153" s="460"/>
      <c r="UCG153" s="435"/>
      <c r="UCH153" s="434"/>
      <c r="UCI153" s="437"/>
      <c r="UCJ153" s="438"/>
      <c r="UCK153" s="439"/>
      <c r="UCL153" s="460"/>
      <c r="UCM153" s="435"/>
      <c r="UCN153" s="434"/>
      <c r="UCO153" s="437"/>
      <c r="UCP153" s="438"/>
      <c r="UCQ153" s="439"/>
      <c r="UCR153" s="460"/>
      <c r="UCS153" s="435"/>
      <c r="UCT153" s="434"/>
      <c r="UCU153" s="437"/>
      <c r="UCV153" s="438"/>
      <c r="UCW153" s="439"/>
      <c r="UCX153" s="460"/>
      <c r="UCY153" s="435"/>
      <c r="UCZ153" s="434"/>
      <c r="UDA153" s="437"/>
      <c r="UDB153" s="438"/>
      <c r="UDC153" s="439"/>
      <c r="UDD153" s="460"/>
      <c r="UDE153" s="435"/>
      <c r="UDF153" s="434"/>
      <c r="UDG153" s="437"/>
      <c r="UDH153" s="438"/>
      <c r="UDI153" s="439"/>
      <c r="UDJ153" s="460"/>
      <c r="UDK153" s="435"/>
      <c r="UDL153" s="434"/>
      <c r="UDM153" s="437"/>
      <c r="UDN153" s="438"/>
      <c r="UDO153" s="439"/>
      <c r="UDP153" s="460"/>
      <c r="UDQ153" s="435"/>
      <c r="UDR153" s="434"/>
      <c r="UDS153" s="437"/>
      <c r="UDT153" s="438"/>
      <c r="UDU153" s="439"/>
      <c r="UDV153" s="460"/>
      <c r="UDW153" s="435"/>
      <c r="UDX153" s="434"/>
      <c r="UDY153" s="437"/>
      <c r="UDZ153" s="438"/>
      <c r="UEA153" s="439"/>
      <c r="UEB153" s="460"/>
      <c r="UEC153" s="435"/>
      <c r="UED153" s="434"/>
      <c r="UEE153" s="437"/>
      <c r="UEF153" s="438"/>
      <c r="UEG153" s="439"/>
      <c r="UEH153" s="460"/>
      <c r="UEI153" s="435"/>
      <c r="UEJ153" s="434"/>
      <c r="UEK153" s="437"/>
      <c r="UEL153" s="438"/>
      <c r="UEM153" s="439"/>
      <c r="UEN153" s="460"/>
      <c r="UEO153" s="435"/>
      <c r="UEP153" s="434"/>
      <c r="UEQ153" s="437"/>
      <c r="UER153" s="438"/>
      <c r="UES153" s="439"/>
      <c r="UET153" s="460"/>
      <c r="UEU153" s="435"/>
      <c r="UEV153" s="434"/>
      <c r="UEW153" s="437"/>
      <c r="UEX153" s="438"/>
      <c r="UEY153" s="439"/>
      <c r="UEZ153" s="460"/>
      <c r="UFA153" s="435"/>
      <c r="UFB153" s="434"/>
      <c r="UFC153" s="437"/>
      <c r="UFD153" s="438"/>
      <c r="UFE153" s="439"/>
      <c r="UFF153" s="460"/>
      <c r="UFG153" s="435"/>
      <c r="UFH153" s="434"/>
      <c r="UFI153" s="437"/>
      <c r="UFJ153" s="438"/>
      <c r="UFK153" s="439"/>
      <c r="UFL153" s="460"/>
      <c r="UFM153" s="435"/>
      <c r="UFN153" s="434"/>
      <c r="UFO153" s="437"/>
      <c r="UFP153" s="438"/>
      <c r="UFQ153" s="439"/>
      <c r="UFR153" s="460"/>
      <c r="UFS153" s="435"/>
      <c r="UFT153" s="434"/>
      <c r="UFU153" s="437"/>
      <c r="UFV153" s="438"/>
      <c r="UFW153" s="439"/>
      <c r="UFX153" s="460"/>
      <c r="UFY153" s="435"/>
      <c r="UFZ153" s="434"/>
      <c r="UGA153" s="437"/>
      <c r="UGB153" s="438"/>
      <c r="UGC153" s="439"/>
      <c r="UGD153" s="460"/>
      <c r="UGE153" s="435"/>
      <c r="UGF153" s="434"/>
      <c r="UGG153" s="437"/>
      <c r="UGH153" s="438"/>
      <c r="UGI153" s="439"/>
      <c r="UGJ153" s="460"/>
      <c r="UGK153" s="435"/>
      <c r="UGL153" s="434"/>
      <c r="UGM153" s="437"/>
      <c r="UGN153" s="438"/>
      <c r="UGO153" s="439"/>
      <c r="UGP153" s="460"/>
      <c r="UGQ153" s="435"/>
      <c r="UGR153" s="434"/>
      <c r="UGS153" s="437"/>
      <c r="UGT153" s="438"/>
      <c r="UGU153" s="439"/>
      <c r="UGV153" s="460"/>
      <c r="UGW153" s="435"/>
      <c r="UGX153" s="434"/>
      <c r="UGY153" s="437"/>
      <c r="UGZ153" s="438"/>
      <c r="UHA153" s="439"/>
      <c r="UHB153" s="460"/>
      <c r="UHC153" s="435"/>
      <c r="UHD153" s="434"/>
      <c r="UHE153" s="437"/>
      <c r="UHF153" s="438"/>
      <c r="UHG153" s="439"/>
      <c r="UHH153" s="460"/>
      <c r="UHI153" s="435"/>
      <c r="UHJ153" s="434"/>
      <c r="UHK153" s="437"/>
      <c r="UHL153" s="438"/>
      <c r="UHM153" s="439"/>
      <c r="UHN153" s="460"/>
      <c r="UHO153" s="435"/>
      <c r="UHP153" s="434"/>
      <c r="UHQ153" s="437"/>
      <c r="UHR153" s="438"/>
      <c r="UHS153" s="439"/>
      <c r="UHT153" s="460"/>
      <c r="UHU153" s="435"/>
      <c r="UHV153" s="434"/>
      <c r="UHW153" s="437"/>
      <c r="UHX153" s="438"/>
      <c r="UHY153" s="439"/>
      <c r="UHZ153" s="460"/>
      <c r="UIA153" s="435"/>
      <c r="UIB153" s="434"/>
      <c r="UIC153" s="437"/>
      <c r="UID153" s="438"/>
      <c r="UIE153" s="439"/>
      <c r="UIF153" s="460"/>
      <c r="UIG153" s="435"/>
      <c r="UIH153" s="434"/>
      <c r="UII153" s="437"/>
      <c r="UIJ153" s="438"/>
      <c r="UIK153" s="439"/>
      <c r="UIL153" s="460"/>
      <c r="UIM153" s="435"/>
      <c r="UIN153" s="434"/>
      <c r="UIO153" s="437"/>
      <c r="UIP153" s="438"/>
      <c r="UIQ153" s="439"/>
      <c r="UIR153" s="460"/>
      <c r="UIS153" s="435"/>
      <c r="UIT153" s="434"/>
      <c r="UIU153" s="437"/>
      <c r="UIV153" s="438"/>
      <c r="UIW153" s="439"/>
      <c r="UIX153" s="460"/>
      <c r="UIY153" s="435"/>
      <c r="UIZ153" s="434"/>
      <c r="UJA153" s="437"/>
      <c r="UJB153" s="438"/>
      <c r="UJC153" s="439"/>
      <c r="UJD153" s="460"/>
      <c r="UJE153" s="435"/>
      <c r="UJF153" s="434"/>
      <c r="UJG153" s="437"/>
      <c r="UJH153" s="438"/>
      <c r="UJI153" s="439"/>
      <c r="UJJ153" s="460"/>
      <c r="UJK153" s="435"/>
      <c r="UJL153" s="434"/>
      <c r="UJM153" s="437"/>
      <c r="UJN153" s="438"/>
      <c r="UJO153" s="439"/>
      <c r="UJP153" s="460"/>
      <c r="UJQ153" s="435"/>
      <c r="UJR153" s="434"/>
      <c r="UJS153" s="437"/>
      <c r="UJT153" s="438"/>
      <c r="UJU153" s="439"/>
      <c r="UJV153" s="460"/>
      <c r="UJW153" s="435"/>
      <c r="UJX153" s="434"/>
      <c r="UJY153" s="437"/>
      <c r="UJZ153" s="438"/>
      <c r="UKA153" s="439"/>
      <c r="UKB153" s="460"/>
      <c r="UKC153" s="435"/>
      <c r="UKD153" s="434"/>
      <c r="UKE153" s="437"/>
      <c r="UKF153" s="438"/>
      <c r="UKG153" s="439"/>
      <c r="UKH153" s="460"/>
      <c r="UKI153" s="435"/>
      <c r="UKJ153" s="434"/>
      <c r="UKK153" s="437"/>
      <c r="UKL153" s="438"/>
      <c r="UKM153" s="439"/>
      <c r="UKN153" s="460"/>
      <c r="UKO153" s="435"/>
      <c r="UKP153" s="434"/>
      <c r="UKQ153" s="437"/>
      <c r="UKR153" s="438"/>
      <c r="UKS153" s="439"/>
      <c r="UKT153" s="460"/>
      <c r="UKU153" s="435"/>
      <c r="UKV153" s="434"/>
      <c r="UKW153" s="437"/>
      <c r="UKX153" s="438"/>
      <c r="UKY153" s="439"/>
      <c r="UKZ153" s="460"/>
      <c r="ULA153" s="435"/>
      <c r="ULB153" s="434"/>
      <c r="ULC153" s="437"/>
      <c r="ULD153" s="438"/>
      <c r="ULE153" s="439"/>
      <c r="ULF153" s="460"/>
      <c r="ULG153" s="435"/>
      <c r="ULH153" s="434"/>
      <c r="ULI153" s="437"/>
      <c r="ULJ153" s="438"/>
      <c r="ULK153" s="439"/>
      <c r="ULL153" s="460"/>
      <c r="ULM153" s="435"/>
      <c r="ULN153" s="434"/>
      <c r="ULO153" s="437"/>
      <c r="ULP153" s="438"/>
      <c r="ULQ153" s="439"/>
      <c r="ULR153" s="460"/>
      <c r="ULS153" s="435"/>
      <c r="ULT153" s="434"/>
      <c r="ULU153" s="437"/>
      <c r="ULV153" s="438"/>
      <c r="ULW153" s="439"/>
      <c r="ULX153" s="460"/>
      <c r="ULY153" s="435"/>
      <c r="ULZ153" s="434"/>
      <c r="UMA153" s="437"/>
      <c r="UMB153" s="438"/>
      <c r="UMC153" s="439"/>
      <c r="UMD153" s="460"/>
      <c r="UME153" s="435"/>
      <c r="UMF153" s="434"/>
      <c r="UMG153" s="437"/>
      <c r="UMH153" s="438"/>
      <c r="UMI153" s="439"/>
      <c r="UMJ153" s="460"/>
      <c r="UMK153" s="435"/>
      <c r="UML153" s="434"/>
      <c r="UMM153" s="437"/>
      <c r="UMN153" s="438"/>
      <c r="UMO153" s="439"/>
      <c r="UMP153" s="460"/>
      <c r="UMQ153" s="435"/>
      <c r="UMR153" s="434"/>
      <c r="UMS153" s="437"/>
      <c r="UMT153" s="438"/>
      <c r="UMU153" s="439"/>
      <c r="UMV153" s="460"/>
      <c r="UMW153" s="435"/>
      <c r="UMX153" s="434"/>
      <c r="UMY153" s="437"/>
      <c r="UMZ153" s="438"/>
      <c r="UNA153" s="439"/>
      <c r="UNB153" s="460"/>
      <c r="UNC153" s="435"/>
      <c r="UND153" s="434"/>
      <c r="UNE153" s="437"/>
      <c r="UNF153" s="438"/>
      <c r="UNG153" s="439"/>
      <c r="UNH153" s="460"/>
      <c r="UNI153" s="435"/>
      <c r="UNJ153" s="434"/>
      <c r="UNK153" s="437"/>
      <c r="UNL153" s="438"/>
      <c r="UNM153" s="439"/>
      <c r="UNN153" s="460"/>
      <c r="UNO153" s="435"/>
      <c r="UNP153" s="434"/>
      <c r="UNQ153" s="437"/>
      <c r="UNR153" s="438"/>
      <c r="UNS153" s="439"/>
      <c r="UNT153" s="460"/>
      <c r="UNU153" s="435"/>
      <c r="UNV153" s="434"/>
      <c r="UNW153" s="437"/>
      <c r="UNX153" s="438"/>
      <c r="UNY153" s="439"/>
      <c r="UNZ153" s="460"/>
      <c r="UOA153" s="435"/>
      <c r="UOB153" s="434"/>
      <c r="UOC153" s="437"/>
      <c r="UOD153" s="438"/>
      <c r="UOE153" s="439"/>
      <c r="UOF153" s="460"/>
      <c r="UOG153" s="435"/>
      <c r="UOH153" s="434"/>
      <c r="UOI153" s="437"/>
      <c r="UOJ153" s="438"/>
      <c r="UOK153" s="439"/>
      <c r="UOL153" s="460"/>
      <c r="UOM153" s="435"/>
      <c r="UON153" s="434"/>
      <c r="UOO153" s="437"/>
      <c r="UOP153" s="438"/>
      <c r="UOQ153" s="439"/>
      <c r="UOR153" s="460"/>
      <c r="UOS153" s="435"/>
      <c r="UOT153" s="434"/>
      <c r="UOU153" s="437"/>
      <c r="UOV153" s="438"/>
      <c r="UOW153" s="439"/>
      <c r="UOX153" s="460"/>
      <c r="UOY153" s="435"/>
      <c r="UOZ153" s="434"/>
      <c r="UPA153" s="437"/>
      <c r="UPB153" s="438"/>
      <c r="UPC153" s="439"/>
      <c r="UPD153" s="460"/>
      <c r="UPE153" s="435"/>
      <c r="UPF153" s="434"/>
      <c r="UPG153" s="437"/>
      <c r="UPH153" s="438"/>
      <c r="UPI153" s="439"/>
      <c r="UPJ153" s="460"/>
      <c r="UPK153" s="435"/>
      <c r="UPL153" s="434"/>
      <c r="UPM153" s="437"/>
      <c r="UPN153" s="438"/>
      <c r="UPO153" s="439"/>
      <c r="UPP153" s="460"/>
      <c r="UPQ153" s="435"/>
      <c r="UPR153" s="434"/>
      <c r="UPS153" s="437"/>
      <c r="UPT153" s="438"/>
      <c r="UPU153" s="439"/>
      <c r="UPV153" s="460"/>
      <c r="UPW153" s="435"/>
      <c r="UPX153" s="434"/>
      <c r="UPY153" s="437"/>
      <c r="UPZ153" s="438"/>
      <c r="UQA153" s="439"/>
      <c r="UQB153" s="460"/>
      <c r="UQC153" s="435"/>
      <c r="UQD153" s="434"/>
      <c r="UQE153" s="437"/>
      <c r="UQF153" s="438"/>
      <c r="UQG153" s="439"/>
      <c r="UQH153" s="460"/>
      <c r="UQI153" s="435"/>
      <c r="UQJ153" s="434"/>
      <c r="UQK153" s="437"/>
      <c r="UQL153" s="438"/>
      <c r="UQM153" s="439"/>
      <c r="UQN153" s="460"/>
      <c r="UQO153" s="435"/>
      <c r="UQP153" s="434"/>
      <c r="UQQ153" s="437"/>
      <c r="UQR153" s="438"/>
      <c r="UQS153" s="439"/>
      <c r="UQT153" s="460"/>
      <c r="UQU153" s="435"/>
      <c r="UQV153" s="434"/>
      <c r="UQW153" s="437"/>
      <c r="UQX153" s="438"/>
      <c r="UQY153" s="439"/>
      <c r="UQZ153" s="460"/>
      <c r="URA153" s="435"/>
      <c r="URB153" s="434"/>
      <c r="URC153" s="437"/>
      <c r="URD153" s="438"/>
      <c r="URE153" s="439"/>
      <c r="URF153" s="460"/>
      <c r="URG153" s="435"/>
      <c r="URH153" s="434"/>
      <c r="URI153" s="437"/>
      <c r="URJ153" s="438"/>
      <c r="URK153" s="439"/>
      <c r="URL153" s="460"/>
      <c r="URM153" s="435"/>
      <c r="URN153" s="434"/>
      <c r="URO153" s="437"/>
      <c r="URP153" s="438"/>
      <c r="URQ153" s="439"/>
      <c r="URR153" s="460"/>
      <c r="URS153" s="435"/>
      <c r="URT153" s="434"/>
      <c r="URU153" s="437"/>
      <c r="URV153" s="438"/>
      <c r="URW153" s="439"/>
      <c r="URX153" s="460"/>
      <c r="URY153" s="435"/>
      <c r="URZ153" s="434"/>
      <c r="USA153" s="437"/>
      <c r="USB153" s="438"/>
      <c r="USC153" s="439"/>
      <c r="USD153" s="460"/>
      <c r="USE153" s="435"/>
      <c r="USF153" s="434"/>
      <c r="USG153" s="437"/>
      <c r="USH153" s="438"/>
      <c r="USI153" s="439"/>
      <c r="USJ153" s="460"/>
      <c r="USK153" s="435"/>
      <c r="USL153" s="434"/>
      <c r="USM153" s="437"/>
      <c r="USN153" s="438"/>
      <c r="USO153" s="439"/>
      <c r="USP153" s="460"/>
      <c r="USQ153" s="435"/>
      <c r="USR153" s="434"/>
      <c r="USS153" s="437"/>
      <c r="UST153" s="438"/>
      <c r="USU153" s="439"/>
      <c r="USV153" s="460"/>
      <c r="USW153" s="435"/>
      <c r="USX153" s="434"/>
      <c r="USY153" s="437"/>
      <c r="USZ153" s="438"/>
      <c r="UTA153" s="439"/>
      <c r="UTB153" s="460"/>
      <c r="UTC153" s="435"/>
      <c r="UTD153" s="434"/>
      <c r="UTE153" s="437"/>
      <c r="UTF153" s="438"/>
      <c r="UTG153" s="439"/>
      <c r="UTH153" s="460"/>
      <c r="UTI153" s="435"/>
      <c r="UTJ153" s="434"/>
      <c r="UTK153" s="437"/>
      <c r="UTL153" s="438"/>
      <c r="UTM153" s="439"/>
      <c r="UTN153" s="460"/>
      <c r="UTO153" s="435"/>
      <c r="UTP153" s="434"/>
      <c r="UTQ153" s="437"/>
      <c r="UTR153" s="438"/>
      <c r="UTS153" s="439"/>
      <c r="UTT153" s="460"/>
      <c r="UTU153" s="435"/>
      <c r="UTV153" s="434"/>
      <c r="UTW153" s="437"/>
      <c r="UTX153" s="438"/>
      <c r="UTY153" s="439"/>
      <c r="UTZ153" s="460"/>
      <c r="UUA153" s="435"/>
      <c r="UUB153" s="434"/>
      <c r="UUC153" s="437"/>
      <c r="UUD153" s="438"/>
      <c r="UUE153" s="439"/>
      <c r="UUF153" s="460"/>
      <c r="UUG153" s="435"/>
      <c r="UUH153" s="434"/>
      <c r="UUI153" s="437"/>
      <c r="UUJ153" s="438"/>
      <c r="UUK153" s="439"/>
      <c r="UUL153" s="460"/>
      <c r="UUM153" s="435"/>
      <c r="UUN153" s="434"/>
      <c r="UUO153" s="437"/>
      <c r="UUP153" s="438"/>
      <c r="UUQ153" s="439"/>
      <c r="UUR153" s="460"/>
      <c r="UUS153" s="435"/>
      <c r="UUT153" s="434"/>
      <c r="UUU153" s="437"/>
      <c r="UUV153" s="438"/>
      <c r="UUW153" s="439"/>
      <c r="UUX153" s="460"/>
      <c r="UUY153" s="435"/>
      <c r="UUZ153" s="434"/>
      <c r="UVA153" s="437"/>
      <c r="UVB153" s="438"/>
      <c r="UVC153" s="439"/>
      <c r="UVD153" s="460"/>
      <c r="UVE153" s="435"/>
      <c r="UVF153" s="434"/>
      <c r="UVG153" s="437"/>
      <c r="UVH153" s="438"/>
      <c r="UVI153" s="439"/>
      <c r="UVJ153" s="460"/>
      <c r="UVK153" s="435"/>
      <c r="UVL153" s="434"/>
      <c r="UVM153" s="437"/>
      <c r="UVN153" s="438"/>
      <c r="UVO153" s="439"/>
      <c r="UVP153" s="460"/>
      <c r="UVQ153" s="435"/>
      <c r="UVR153" s="434"/>
      <c r="UVS153" s="437"/>
      <c r="UVT153" s="438"/>
      <c r="UVU153" s="439"/>
      <c r="UVV153" s="460"/>
      <c r="UVW153" s="435"/>
      <c r="UVX153" s="434"/>
      <c r="UVY153" s="437"/>
      <c r="UVZ153" s="438"/>
      <c r="UWA153" s="439"/>
      <c r="UWB153" s="460"/>
      <c r="UWC153" s="435"/>
      <c r="UWD153" s="434"/>
      <c r="UWE153" s="437"/>
      <c r="UWF153" s="438"/>
      <c r="UWG153" s="439"/>
      <c r="UWH153" s="460"/>
      <c r="UWI153" s="435"/>
      <c r="UWJ153" s="434"/>
      <c r="UWK153" s="437"/>
      <c r="UWL153" s="438"/>
      <c r="UWM153" s="439"/>
      <c r="UWN153" s="460"/>
      <c r="UWO153" s="435"/>
      <c r="UWP153" s="434"/>
      <c r="UWQ153" s="437"/>
      <c r="UWR153" s="438"/>
      <c r="UWS153" s="439"/>
      <c r="UWT153" s="460"/>
      <c r="UWU153" s="435"/>
      <c r="UWV153" s="434"/>
      <c r="UWW153" s="437"/>
      <c r="UWX153" s="438"/>
      <c r="UWY153" s="439"/>
      <c r="UWZ153" s="460"/>
      <c r="UXA153" s="435"/>
      <c r="UXB153" s="434"/>
      <c r="UXC153" s="437"/>
      <c r="UXD153" s="438"/>
      <c r="UXE153" s="439"/>
      <c r="UXF153" s="460"/>
      <c r="UXG153" s="435"/>
      <c r="UXH153" s="434"/>
      <c r="UXI153" s="437"/>
      <c r="UXJ153" s="438"/>
      <c r="UXK153" s="439"/>
      <c r="UXL153" s="460"/>
      <c r="UXM153" s="435"/>
      <c r="UXN153" s="434"/>
      <c r="UXO153" s="437"/>
      <c r="UXP153" s="438"/>
      <c r="UXQ153" s="439"/>
      <c r="UXR153" s="460"/>
      <c r="UXS153" s="435"/>
      <c r="UXT153" s="434"/>
      <c r="UXU153" s="437"/>
      <c r="UXV153" s="438"/>
      <c r="UXW153" s="439"/>
      <c r="UXX153" s="460"/>
      <c r="UXY153" s="435"/>
      <c r="UXZ153" s="434"/>
      <c r="UYA153" s="437"/>
      <c r="UYB153" s="438"/>
      <c r="UYC153" s="439"/>
      <c r="UYD153" s="460"/>
      <c r="UYE153" s="435"/>
      <c r="UYF153" s="434"/>
      <c r="UYG153" s="437"/>
      <c r="UYH153" s="438"/>
      <c r="UYI153" s="439"/>
      <c r="UYJ153" s="460"/>
      <c r="UYK153" s="435"/>
      <c r="UYL153" s="434"/>
      <c r="UYM153" s="437"/>
      <c r="UYN153" s="438"/>
      <c r="UYO153" s="439"/>
      <c r="UYP153" s="460"/>
      <c r="UYQ153" s="435"/>
      <c r="UYR153" s="434"/>
      <c r="UYS153" s="437"/>
      <c r="UYT153" s="438"/>
      <c r="UYU153" s="439"/>
      <c r="UYV153" s="460"/>
      <c r="UYW153" s="435"/>
      <c r="UYX153" s="434"/>
      <c r="UYY153" s="437"/>
      <c r="UYZ153" s="438"/>
      <c r="UZA153" s="439"/>
      <c r="UZB153" s="460"/>
      <c r="UZC153" s="435"/>
      <c r="UZD153" s="434"/>
      <c r="UZE153" s="437"/>
      <c r="UZF153" s="438"/>
      <c r="UZG153" s="439"/>
      <c r="UZH153" s="460"/>
      <c r="UZI153" s="435"/>
      <c r="UZJ153" s="434"/>
      <c r="UZK153" s="437"/>
      <c r="UZL153" s="438"/>
      <c r="UZM153" s="439"/>
      <c r="UZN153" s="460"/>
      <c r="UZO153" s="435"/>
      <c r="UZP153" s="434"/>
      <c r="UZQ153" s="437"/>
      <c r="UZR153" s="438"/>
      <c r="UZS153" s="439"/>
      <c r="UZT153" s="460"/>
      <c r="UZU153" s="435"/>
      <c r="UZV153" s="434"/>
      <c r="UZW153" s="437"/>
      <c r="UZX153" s="438"/>
      <c r="UZY153" s="439"/>
      <c r="UZZ153" s="460"/>
      <c r="VAA153" s="435"/>
      <c r="VAB153" s="434"/>
      <c r="VAC153" s="437"/>
      <c r="VAD153" s="438"/>
      <c r="VAE153" s="439"/>
      <c r="VAF153" s="460"/>
      <c r="VAG153" s="435"/>
      <c r="VAH153" s="434"/>
      <c r="VAI153" s="437"/>
      <c r="VAJ153" s="438"/>
      <c r="VAK153" s="439"/>
      <c r="VAL153" s="460"/>
      <c r="VAM153" s="435"/>
      <c r="VAN153" s="434"/>
      <c r="VAO153" s="437"/>
      <c r="VAP153" s="438"/>
      <c r="VAQ153" s="439"/>
      <c r="VAR153" s="460"/>
      <c r="VAS153" s="435"/>
      <c r="VAT153" s="434"/>
      <c r="VAU153" s="437"/>
      <c r="VAV153" s="438"/>
      <c r="VAW153" s="439"/>
      <c r="VAX153" s="460"/>
      <c r="VAY153" s="435"/>
      <c r="VAZ153" s="434"/>
      <c r="VBA153" s="437"/>
      <c r="VBB153" s="438"/>
      <c r="VBC153" s="439"/>
      <c r="VBD153" s="460"/>
      <c r="VBE153" s="435"/>
      <c r="VBF153" s="434"/>
      <c r="VBG153" s="437"/>
      <c r="VBH153" s="438"/>
      <c r="VBI153" s="439"/>
      <c r="VBJ153" s="460"/>
      <c r="VBK153" s="435"/>
      <c r="VBL153" s="434"/>
      <c r="VBM153" s="437"/>
      <c r="VBN153" s="438"/>
      <c r="VBO153" s="439"/>
      <c r="VBP153" s="460"/>
      <c r="VBQ153" s="435"/>
      <c r="VBR153" s="434"/>
      <c r="VBS153" s="437"/>
      <c r="VBT153" s="438"/>
      <c r="VBU153" s="439"/>
      <c r="VBV153" s="460"/>
      <c r="VBW153" s="435"/>
      <c r="VBX153" s="434"/>
      <c r="VBY153" s="437"/>
      <c r="VBZ153" s="438"/>
      <c r="VCA153" s="439"/>
      <c r="VCB153" s="460"/>
      <c r="VCC153" s="435"/>
      <c r="VCD153" s="434"/>
      <c r="VCE153" s="437"/>
      <c r="VCF153" s="438"/>
      <c r="VCG153" s="439"/>
      <c r="VCH153" s="460"/>
      <c r="VCI153" s="435"/>
      <c r="VCJ153" s="434"/>
      <c r="VCK153" s="437"/>
      <c r="VCL153" s="438"/>
      <c r="VCM153" s="439"/>
      <c r="VCN153" s="460"/>
      <c r="VCO153" s="435"/>
      <c r="VCP153" s="434"/>
      <c r="VCQ153" s="437"/>
      <c r="VCR153" s="438"/>
      <c r="VCS153" s="439"/>
      <c r="VCT153" s="460"/>
      <c r="VCU153" s="435"/>
      <c r="VCV153" s="434"/>
      <c r="VCW153" s="437"/>
      <c r="VCX153" s="438"/>
      <c r="VCY153" s="439"/>
      <c r="VCZ153" s="460"/>
      <c r="VDA153" s="435"/>
      <c r="VDB153" s="434"/>
      <c r="VDC153" s="437"/>
      <c r="VDD153" s="438"/>
      <c r="VDE153" s="439"/>
      <c r="VDF153" s="460"/>
      <c r="VDG153" s="435"/>
      <c r="VDH153" s="434"/>
      <c r="VDI153" s="437"/>
      <c r="VDJ153" s="438"/>
      <c r="VDK153" s="439"/>
      <c r="VDL153" s="460"/>
      <c r="VDM153" s="435"/>
      <c r="VDN153" s="434"/>
      <c r="VDO153" s="437"/>
      <c r="VDP153" s="438"/>
      <c r="VDQ153" s="439"/>
      <c r="VDR153" s="460"/>
      <c r="VDS153" s="435"/>
      <c r="VDT153" s="434"/>
      <c r="VDU153" s="437"/>
      <c r="VDV153" s="438"/>
      <c r="VDW153" s="439"/>
      <c r="VDX153" s="460"/>
      <c r="VDY153" s="435"/>
      <c r="VDZ153" s="434"/>
      <c r="VEA153" s="437"/>
      <c r="VEB153" s="438"/>
      <c r="VEC153" s="439"/>
      <c r="VED153" s="460"/>
      <c r="VEE153" s="435"/>
      <c r="VEF153" s="434"/>
      <c r="VEG153" s="437"/>
      <c r="VEH153" s="438"/>
      <c r="VEI153" s="439"/>
      <c r="VEJ153" s="460"/>
      <c r="VEK153" s="435"/>
      <c r="VEL153" s="434"/>
      <c r="VEM153" s="437"/>
      <c r="VEN153" s="438"/>
      <c r="VEO153" s="439"/>
      <c r="VEP153" s="460"/>
      <c r="VEQ153" s="435"/>
      <c r="VER153" s="434"/>
      <c r="VES153" s="437"/>
      <c r="VET153" s="438"/>
      <c r="VEU153" s="439"/>
      <c r="VEV153" s="460"/>
      <c r="VEW153" s="435"/>
      <c r="VEX153" s="434"/>
      <c r="VEY153" s="437"/>
      <c r="VEZ153" s="438"/>
      <c r="VFA153" s="439"/>
      <c r="VFB153" s="460"/>
      <c r="VFC153" s="435"/>
      <c r="VFD153" s="434"/>
      <c r="VFE153" s="437"/>
      <c r="VFF153" s="438"/>
      <c r="VFG153" s="439"/>
      <c r="VFH153" s="460"/>
      <c r="VFI153" s="435"/>
      <c r="VFJ153" s="434"/>
      <c r="VFK153" s="437"/>
      <c r="VFL153" s="438"/>
      <c r="VFM153" s="439"/>
      <c r="VFN153" s="460"/>
      <c r="VFO153" s="435"/>
      <c r="VFP153" s="434"/>
      <c r="VFQ153" s="437"/>
      <c r="VFR153" s="438"/>
      <c r="VFS153" s="439"/>
      <c r="VFT153" s="460"/>
      <c r="VFU153" s="435"/>
      <c r="VFV153" s="434"/>
      <c r="VFW153" s="437"/>
      <c r="VFX153" s="438"/>
      <c r="VFY153" s="439"/>
      <c r="VFZ153" s="460"/>
      <c r="VGA153" s="435"/>
      <c r="VGB153" s="434"/>
      <c r="VGC153" s="437"/>
      <c r="VGD153" s="438"/>
      <c r="VGE153" s="439"/>
      <c r="VGF153" s="460"/>
      <c r="VGG153" s="435"/>
      <c r="VGH153" s="434"/>
      <c r="VGI153" s="437"/>
      <c r="VGJ153" s="438"/>
      <c r="VGK153" s="439"/>
      <c r="VGL153" s="460"/>
      <c r="VGM153" s="435"/>
      <c r="VGN153" s="434"/>
      <c r="VGO153" s="437"/>
      <c r="VGP153" s="438"/>
      <c r="VGQ153" s="439"/>
      <c r="VGR153" s="460"/>
      <c r="VGS153" s="435"/>
      <c r="VGT153" s="434"/>
      <c r="VGU153" s="437"/>
      <c r="VGV153" s="438"/>
      <c r="VGW153" s="439"/>
      <c r="VGX153" s="460"/>
      <c r="VGY153" s="435"/>
      <c r="VGZ153" s="434"/>
      <c r="VHA153" s="437"/>
      <c r="VHB153" s="438"/>
      <c r="VHC153" s="439"/>
      <c r="VHD153" s="460"/>
      <c r="VHE153" s="435"/>
      <c r="VHF153" s="434"/>
      <c r="VHG153" s="437"/>
      <c r="VHH153" s="438"/>
      <c r="VHI153" s="439"/>
      <c r="VHJ153" s="460"/>
      <c r="VHK153" s="435"/>
      <c r="VHL153" s="434"/>
      <c r="VHM153" s="437"/>
      <c r="VHN153" s="438"/>
      <c r="VHO153" s="439"/>
      <c r="VHP153" s="460"/>
      <c r="VHQ153" s="435"/>
      <c r="VHR153" s="434"/>
      <c r="VHS153" s="437"/>
      <c r="VHT153" s="438"/>
      <c r="VHU153" s="439"/>
      <c r="VHV153" s="460"/>
      <c r="VHW153" s="435"/>
      <c r="VHX153" s="434"/>
      <c r="VHY153" s="437"/>
      <c r="VHZ153" s="438"/>
      <c r="VIA153" s="439"/>
      <c r="VIB153" s="460"/>
      <c r="VIC153" s="435"/>
      <c r="VID153" s="434"/>
      <c r="VIE153" s="437"/>
      <c r="VIF153" s="438"/>
      <c r="VIG153" s="439"/>
      <c r="VIH153" s="460"/>
      <c r="VII153" s="435"/>
      <c r="VIJ153" s="434"/>
      <c r="VIK153" s="437"/>
      <c r="VIL153" s="438"/>
      <c r="VIM153" s="439"/>
      <c r="VIN153" s="460"/>
      <c r="VIO153" s="435"/>
      <c r="VIP153" s="434"/>
      <c r="VIQ153" s="437"/>
      <c r="VIR153" s="438"/>
      <c r="VIS153" s="439"/>
      <c r="VIT153" s="460"/>
      <c r="VIU153" s="435"/>
      <c r="VIV153" s="434"/>
      <c r="VIW153" s="437"/>
      <c r="VIX153" s="438"/>
      <c r="VIY153" s="439"/>
      <c r="VIZ153" s="460"/>
      <c r="VJA153" s="435"/>
      <c r="VJB153" s="434"/>
      <c r="VJC153" s="437"/>
      <c r="VJD153" s="438"/>
      <c r="VJE153" s="439"/>
      <c r="VJF153" s="460"/>
      <c r="VJG153" s="435"/>
      <c r="VJH153" s="434"/>
      <c r="VJI153" s="437"/>
      <c r="VJJ153" s="438"/>
      <c r="VJK153" s="439"/>
      <c r="VJL153" s="460"/>
      <c r="VJM153" s="435"/>
      <c r="VJN153" s="434"/>
      <c r="VJO153" s="437"/>
      <c r="VJP153" s="438"/>
      <c r="VJQ153" s="439"/>
      <c r="VJR153" s="460"/>
      <c r="VJS153" s="435"/>
      <c r="VJT153" s="434"/>
      <c r="VJU153" s="437"/>
      <c r="VJV153" s="438"/>
      <c r="VJW153" s="439"/>
      <c r="VJX153" s="460"/>
      <c r="VJY153" s="435"/>
      <c r="VJZ153" s="434"/>
      <c r="VKA153" s="437"/>
      <c r="VKB153" s="438"/>
      <c r="VKC153" s="439"/>
      <c r="VKD153" s="460"/>
      <c r="VKE153" s="435"/>
      <c r="VKF153" s="434"/>
      <c r="VKG153" s="437"/>
      <c r="VKH153" s="438"/>
      <c r="VKI153" s="439"/>
      <c r="VKJ153" s="460"/>
      <c r="VKK153" s="435"/>
      <c r="VKL153" s="434"/>
      <c r="VKM153" s="437"/>
      <c r="VKN153" s="438"/>
      <c r="VKO153" s="439"/>
      <c r="VKP153" s="460"/>
      <c r="VKQ153" s="435"/>
      <c r="VKR153" s="434"/>
      <c r="VKS153" s="437"/>
      <c r="VKT153" s="438"/>
      <c r="VKU153" s="439"/>
      <c r="VKV153" s="460"/>
      <c r="VKW153" s="435"/>
      <c r="VKX153" s="434"/>
      <c r="VKY153" s="437"/>
      <c r="VKZ153" s="438"/>
      <c r="VLA153" s="439"/>
      <c r="VLB153" s="460"/>
      <c r="VLC153" s="435"/>
      <c r="VLD153" s="434"/>
      <c r="VLE153" s="437"/>
      <c r="VLF153" s="438"/>
      <c r="VLG153" s="439"/>
      <c r="VLH153" s="460"/>
      <c r="VLI153" s="435"/>
      <c r="VLJ153" s="434"/>
      <c r="VLK153" s="437"/>
      <c r="VLL153" s="438"/>
      <c r="VLM153" s="439"/>
      <c r="VLN153" s="460"/>
      <c r="VLO153" s="435"/>
      <c r="VLP153" s="434"/>
      <c r="VLQ153" s="437"/>
      <c r="VLR153" s="438"/>
      <c r="VLS153" s="439"/>
      <c r="VLT153" s="460"/>
      <c r="VLU153" s="435"/>
      <c r="VLV153" s="434"/>
      <c r="VLW153" s="437"/>
      <c r="VLX153" s="438"/>
      <c r="VLY153" s="439"/>
      <c r="VLZ153" s="460"/>
      <c r="VMA153" s="435"/>
      <c r="VMB153" s="434"/>
      <c r="VMC153" s="437"/>
      <c r="VMD153" s="438"/>
      <c r="VME153" s="439"/>
      <c r="VMF153" s="460"/>
      <c r="VMG153" s="435"/>
      <c r="VMH153" s="434"/>
      <c r="VMI153" s="437"/>
      <c r="VMJ153" s="438"/>
      <c r="VMK153" s="439"/>
      <c r="VML153" s="460"/>
      <c r="VMM153" s="435"/>
      <c r="VMN153" s="434"/>
      <c r="VMO153" s="437"/>
      <c r="VMP153" s="438"/>
      <c r="VMQ153" s="439"/>
      <c r="VMR153" s="460"/>
      <c r="VMS153" s="435"/>
      <c r="VMT153" s="434"/>
      <c r="VMU153" s="437"/>
      <c r="VMV153" s="438"/>
      <c r="VMW153" s="439"/>
      <c r="VMX153" s="460"/>
      <c r="VMY153" s="435"/>
      <c r="VMZ153" s="434"/>
      <c r="VNA153" s="437"/>
      <c r="VNB153" s="438"/>
      <c r="VNC153" s="439"/>
      <c r="VND153" s="460"/>
      <c r="VNE153" s="435"/>
      <c r="VNF153" s="434"/>
      <c r="VNG153" s="437"/>
      <c r="VNH153" s="438"/>
      <c r="VNI153" s="439"/>
      <c r="VNJ153" s="460"/>
      <c r="VNK153" s="435"/>
      <c r="VNL153" s="434"/>
      <c r="VNM153" s="437"/>
      <c r="VNN153" s="438"/>
      <c r="VNO153" s="439"/>
      <c r="VNP153" s="460"/>
      <c r="VNQ153" s="435"/>
      <c r="VNR153" s="434"/>
      <c r="VNS153" s="437"/>
      <c r="VNT153" s="438"/>
      <c r="VNU153" s="439"/>
      <c r="VNV153" s="460"/>
      <c r="VNW153" s="435"/>
      <c r="VNX153" s="434"/>
      <c r="VNY153" s="437"/>
      <c r="VNZ153" s="438"/>
      <c r="VOA153" s="439"/>
      <c r="VOB153" s="460"/>
      <c r="VOC153" s="435"/>
      <c r="VOD153" s="434"/>
      <c r="VOE153" s="437"/>
      <c r="VOF153" s="438"/>
      <c r="VOG153" s="439"/>
      <c r="VOH153" s="460"/>
      <c r="VOI153" s="435"/>
      <c r="VOJ153" s="434"/>
      <c r="VOK153" s="437"/>
      <c r="VOL153" s="438"/>
      <c r="VOM153" s="439"/>
      <c r="VON153" s="460"/>
      <c r="VOO153" s="435"/>
      <c r="VOP153" s="434"/>
      <c r="VOQ153" s="437"/>
      <c r="VOR153" s="438"/>
      <c r="VOS153" s="439"/>
      <c r="VOT153" s="460"/>
      <c r="VOU153" s="435"/>
      <c r="VOV153" s="434"/>
      <c r="VOW153" s="437"/>
      <c r="VOX153" s="438"/>
      <c r="VOY153" s="439"/>
      <c r="VOZ153" s="460"/>
      <c r="VPA153" s="435"/>
      <c r="VPB153" s="434"/>
      <c r="VPC153" s="437"/>
      <c r="VPD153" s="438"/>
      <c r="VPE153" s="439"/>
      <c r="VPF153" s="460"/>
      <c r="VPG153" s="435"/>
      <c r="VPH153" s="434"/>
      <c r="VPI153" s="437"/>
      <c r="VPJ153" s="438"/>
      <c r="VPK153" s="439"/>
      <c r="VPL153" s="460"/>
      <c r="VPM153" s="435"/>
      <c r="VPN153" s="434"/>
      <c r="VPO153" s="437"/>
      <c r="VPP153" s="438"/>
      <c r="VPQ153" s="439"/>
      <c r="VPR153" s="460"/>
      <c r="VPS153" s="435"/>
      <c r="VPT153" s="434"/>
      <c r="VPU153" s="437"/>
      <c r="VPV153" s="438"/>
      <c r="VPW153" s="439"/>
      <c r="VPX153" s="460"/>
      <c r="VPY153" s="435"/>
      <c r="VPZ153" s="434"/>
      <c r="VQA153" s="437"/>
      <c r="VQB153" s="438"/>
      <c r="VQC153" s="439"/>
      <c r="VQD153" s="460"/>
      <c r="VQE153" s="435"/>
      <c r="VQF153" s="434"/>
      <c r="VQG153" s="437"/>
      <c r="VQH153" s="438"/>
      <c r="VQI153" s="439"/>
      <c r="VQJ153" s="460"/>
      <c r="VQK153" s="435"/>
      <c r="VQL153" s="434"/>
      <c r="VQM153" s="437"/>
      <c r="VQN153" s="438"/>
      <c r="VQO153" s="439"/>
      <c r="VQP153" s="460"/>
      <c r="VQQ153" s="435"/>
      <c r="VQR153" s="434"/>
      <c r="VQS153" s="437"/>
      <c r="VQT153" s="438"/>
      <c r="VQU153" s="439"/>
      <c r="VQV153" s="460"/>
      <c r="VQW153" s="435"/>
      <c r="VQX153" s="434"/>
      <c r="VQY153" s="437"/>
      <c r="VQZ153" s="438"/>
      <c r="VRA153" s="439"/>
      <c r="VRB153" s="460"/>
      <c r="VRC153" s="435"/>
      <c r="VRD153" s="434"/>
      <c r="VRE153" s="437"/>
      <c r="VRF153" s="438"/>
      <c r="VRG153" s="439"/>
      <c r="VRH153" s="460"/>
      <c r="VRI153" s="435"/>
      <c r="VRJ153" s="434"/>
      <c r="VRK153" s="437"/>
      <c r="VRL153" s="438"/>
      <c r="VRM153" s="439"/>
      <c r="VRN153" s="460"/>
      <c r="VRO153" s="435"/>
      <c r="VRP153" s="434"/>
      <c r="VRQ153" s="437"/>
      <c r="VRR153" s="438"/>
      <c r="VRS153" s="439"/>
      <c r="VRT153" s="460"/>
      <c r="VRU153" s="435"/>
      <c r="VRV153" s="434"/>
      <c r="VRW153" s="437"/>
      <c r="VRX153" s="438"/>
      <c r="VRY153" s="439"/>
      <c r="VRZ153" s="460"/>
      <c r="VSA153" s="435"/>
      <c r="VSB153" s="434"/>
      <c r="VSC153" s="437"/>
      <c r="VSD153" s="438"/>
      <c r="VSE153" s="439"/>
      <c r="VSF153" s="460"/>
      <c r="VSG153" s="435"/>
      <c r="VSH153" s="434"/>
      <c r="VSI153" s="437"/>
      <c r="VSJ153" s="438"/>
      <c r="VSK153" s="439"/>
      <c r="VSL153" s="460"/>
      <c r="VSM153" s="435"/>
      <c r="VSN153" s="434"/>
      <c r="VSO153" s="437"/>
      <c r="VSP153" s="438"/>
      <c r="VSQ153" s="439"/>
      <c r="VSR153" s="460"/>
      <c r="VSS153" s="435"/>
      <c r="VST153" s="434"/>
      <c r="VSU153" s="437"/>
      <c r="VSV153" s="438"/>
      <c r="VSW153" s="439"/>
      <c r="VSX153" s="460"/>
      <c r="VSY153" s="435"/>
      <c r="VSZ153" s="434"/>
      <c r="VTA153" s="437"/>
      <c r="VTB153" s="438"/>
      <c r="VTC153" s="439"/>
      <c r="VTD153" s="460"/>
      <c r="VTE153" s="435"/>
      <c r="VTF153" s="434"/>
      <c r="VTG153" s="437"/>
      <c r="VTH153" s="438"/>
      <c r="VTI153" s="439"/>
      <c r="VTJ153" s="460"/>
      <c r="VTK153" s="435"/>
      <c r="VTL153" s="434"/>
      <c r="VTM153" s="437"/>
      <c r="VTN153" s="438"/>
      <c r="VTO153" s="439"/>
      <c r="VTP153" s="460"/>
      <c r="VTQ153" s="435"/>
      <c r="VTR153" s="434"/>
      <c r="VTS153" s="437"/>
      <c r="VTT153" s="438"/>
      <c r="VTU153" s="439"/>
      <c r="VTV153" s="460"/>
      <c r="VTW153" s="435"/>
      <c r="VTX153" s="434"/>
      <c r="VTY153" s="437"/>
      <c r="VTZ153" s="438"/>
      <c r="VUA153" s="439"/>
      <c r="VUB153" s="460"/>
      <c r="VUC153" s="435"/>
      <c r="VUD153" s="434"/>
      <c r="VUE153" s="437"/>
      <c r="VUF153" s="438"/>
      <c r="VUG153" s="439"/>
      <c r="VUH153" s="460"/>
      <c r="VUI153" s="435"/>
      <c r="VUJ153" s="434"/>
      <c r="VUK153" s="437"/>
      <c r="VUL153" s="438"/>
      <c r="VUM153" s="439"/>
      <c r="VUN153" s="460"/>
      <c r="VUO153" s="435"/>
      <c r="VUP153" s="434"/>
      <c r="VUQ153" s="437"/>
      <c r="VUR153" s="438"/>
      <c r="VUS153" s="439"/>
      <c r="VUT153" s="460"/>
      <c r="VUU153" s="435"/>
      <c r="VUV153" s="434"/>
      <c r="VUW153" s="437"/>
      <c r="VUX153" s="438"/>
      <c r="VUY153" s="439"/>
      <c r="VUZ153" s="460"/>
      <c r="VVA153" s="435"/>
      <c r="VVB153" s="434"/>
      <c r="VVC153" s="437"/>
      <c r="VVD153" s="438"/>
      <c r="VVE153" s="439"/>
      <c r="VVF153" s="460"/>
      <c r="VVG153" s="435"/>
      <c r="VVH153" s="434"/>
      <c r="VVI153" s="437"/>
      <c r="VVJ153" s="438"/>
      <c r="VVK153" s="439"/>
      <c r="VVL153" s="460"/>
      <c r="VVM153" s="435"/>
      <c r="VVN153" s="434"/>
      <c r="VVO153" s="437"/>
      <c r="VVP153" s="438"/>
      <c r="VVQ153" s="439"/>
      <c r="VVR153" s="460"/>
      <c r="VVS153" s="435"/>
      <c r="VVT153" s="434"/>
      <c r="VVU153" s="437"/>
      <c r="VVV153" s="438"/>
      <c r="VVW153" s="439"/>
      <c r="VVX153" s="460"/>
      <c r="VVY153" s="435"/>
      <c r="VVZ153" s="434"/>
      <c r="VWA153" s="437"/>
      <c r="VWB153" s="438"/>
      <c r="VWC153" s="439"/>
      <c r="VWD153" s="460"/>
      <c r="VWE153" s="435"/>
      <c r="VWF153" s="434"/>
      <c r="VWG153" s="437"/>
      <c r="VWH153" s="438"/>
      <c r="VWI153" s="439"/>
      <c r="VWJ153" s="460"/>
      <c r="VWK153" s="435"/>
      <c r="VWL153" s="434"/>
      <c r="VWM153" s="437"/>
      <c r="VWN153" s="438"/>
      <c r="VWO153" s="439"/>
      <c r="VWP153" s="460"/>
      <c r="VWQ153" s="435"/>
      <c r="VWR153" s="434"/>
      <c r="VWS153" s="437"/>
      <c r="VWT153" s="438"/>
      <c r="VWU153" s="439"/>
      <c r="VWV153" s="460"/>
      <c r="VWW153" s="435"/>
      <c r="VWX153" s="434"/>
      <c r="VWY153" s="437"/>
      <c r="VWZ153" s="438"/>
      <c r="VXA153" s="439"/>
      <c r="VXB153" s="460"/>
      <c r="VXC153" s="435"/>
      <c r="VXD153" s="434"/>
      <c r="VXE153" s="437"/>
      <c r="VXF153" s="438"/>
      <c r="VXG153" s="439"/>
      <c r="VXH153" s="460"/>
      <c r="VXI153" s="435"/>
      <c r="VXJ153" s="434"/>
      <c r="VXK153" s="437"/>
      <c r="VXL153" s="438"/>
      <c r="VXM153" s="439"/>
      <c r="VXN153" s="460"/>
      <c r="VXO153" s="435"/>
      <c r="VXP153" s="434"/>
      <c r="VXQ153" s="437"/>
      <c r="VXR153" s="438"/>
      <c r="VXS153" s="439"/>
      <c r="VXT153" s="460"/>
      <c r="VXU153" s="435"/>
      <c r="VXV153" s="434"/>
      <c r="VXW153" s="437"/>
      <c r="VXX153" s="438"/>
      <c r="VXY153" s="439"/>
      <c r="VXZ153" s="460"/>
      <c r="VYA153" s="435"/>
      <c r="VYB153" s="434"/>
      <c r="VYC153" s="437"/>
      <c r="VYD153" s="438"/>
      <c r="VYE153" s="439"/>
      <c r="VYF153" s="460"/>
      <c r="VYG153" s="435"/>
      <c r="VYH153" s="434"/>
      <c r="VYI153" s="437"/>
      <c r="VYJ153" s="438"/>
      <c r="VYK153" s="439"/>
      <c r="VYL153" s="460"/>
      <c r="VYM153" s="435"/>
      <c r="VYN153" s="434"/>
      <c r="VYO153" s="437"/>
      <c r="VYP153" s="438"/>
      <c r="VYQ153" s="439"/>
      <c r="VYR153" s="460"/>
      <c r="VYS153" s="435"/>
      <c r="VYT153" s="434"/>
      <c r="VYU153" s="437"/>
      <c r="VYV153" s="438"/>
      <c r="VYW153" s="439"/>
      <c r="VYX153" s="460"/>
      <c r="VYY153" s="435"/>
      <c r="VYZ153" s="434"/>
      <c r="VZA153" s="437"/>
      <c r="VZB153" s="438"/>
      <c r="VZC153" s="439"/>
      <c r="VZD153" s="460"/>
      <c r="VZE153" s="435"/>
      <c r="VZF153" s="434"/>
      <c r="VZG153" s="437"/>
      <c r="VZH153" s="438"/>
      <c r="VZI153" s="439"/>
      <c r="VZJ153" s="460"/>
      <c r="VZK153" s="435"/>
      <c r="VZL153" s="434"/>
      <c r="VZM153" s="437"/>
      <c r="VZN153" s="438"/>
      <c r="VZO153" s="439"/>
      <c r="VZP153" s="460"/>
      <c r="VZQ153" s="435"/>
      <c r="VZR153" s="434"/>
      <c r="VZS153" s="437"/>
      <c r="VZT153" s="438"/>
      <c r="VZU153" s="439"/>
      <c r="VZV153" s="460"/>
      <c r="VZW153" s="435"/>
      <c r="VZX153" s="434"/>
      <c r="VZY153" s="437"/>
      <c r="VZZ153" s="438"/>
      <c r="WAA153" s="439"/>
      <c r="WAB153" s="460"/>
      <c r="WAC153" s="435"/>
      <c r="WAD153" s="434"/>
      <c r="WAE153" s="437"/>
      <c r="WAF153" s="438"/>
      <c r="WAG153" s="439"/>
      <c r="WAH153" s="460"/>
      <c r="WAI153" s="435"/>
      <c r="WAJ153" s="434"/>
      <c r="WAK153" s="437"/>
      <c r="WAL153" s="438"/>
      <c r="WAM153" s="439"/>
      <c r="WAN153" s="460"/>
      <c r="WAO153" s="435"/>
      <c r="WAP153" s="434"/>
      <c r="WAQ153" s="437"/>
      <c r="WAR153" s="438"/>
      <c r="WAS153" s="439"/>
      <c r="WAT153" s="460"/>
      <c r="WAU153" s="435"/>
      <c r="WAV153" s="434"/>
      <c r="WAW153" s="437"/>
      <c r="WAX153" s="438"/>
      <c r="WAY153" s="439"/>
      <c r="WAZ153" s="460"/>
      <c r="WBA153" s="435"/>
      <c r="WBB153" s="434"/>
      <c r="WBC153" s="437"/>
      <c r="WBD153" s="438"/>
      <c r="WBE153" s="439"/>
      <c r="WBF153" s="460"/>
      <c r="WBG153" s="435"/>
      <c r="WBH153" s="434"/>
      <c r="WBI153" s="437"/>
      <c r="WBJ153" s="438"/>
      <c r="WBK153" s="439"/>
      <c r="WBL153" s="460"/>
      <c r="WBM153" s="435"/>
      <c r="WBN153" s="434"/>
      <c r="WBO153" s="437"/>
      <c r="WBP153" s="438"/>
      <c r="WBQ153" s="439"/>
      <c r="WBR153" s="460"/>
      <c r="WBS153" s="435"/>
      <c r="WBT153" s="434"/>
      <c r="WBU153" s="437"/>
      <c r="WBV153" s="438"/>
      <c r="WBW153" s="439"/>
      <c r="WBX153" s="460"/>
      <c r="WBY153" s="435"/>
      <c r="WBZ153" s="434"/>
      <c r="WCA153" s="437"/>
      <c r="WCB153" s="438"/>
      <c r="WCC153" s="439"/>
      <c r="WCD153" s="460"/>
      <c r="WCE153" s="435"/>
      <c r="WCF153" s="434"/>
      <c r="WCG153" s="437"/>
      <c r="WCH153" s="438"/>
      <c r="WCI153" s="439"/>
      <c r="WCJ153" s="460"/>
      <c r="WCK153" s="435"/>
      <c r="WCL153" s="434"/>
      <c r="WCM153" s="437"/>
      <c r="WCN153" s="438"/>
      <c r="WCO153" s="439"/>
      <c r="WCP153" s="460"/>
      <c r="WCQ153" s="435"/>
      <c r="WCR153" s="434"/>
      <c r="WCS153" s="437"/>
      <c r="WCT153" s="438"/>
      <c r="WCU153" s="439"/>
      <c r="WCV153" s="460"/>
      <c r="WCW153" s="435"/>
      <c r="WCX153" s="434"/>
      <c r="WCY153" s="437"/>
      <c r="WCZ153" s="438"/>
      <c r="WDA153" s="439"/>
      <c r="WDB153" s="460"/>
      <c r="WDC153" s="435"/>
      <c r="WDD153" s="434"/>
      <c r="WDE153" s="437"/>
      <c r="WDF153" s="438"/>
      <c r="WDG153" s="439"/>
      <c r="WDH153" s="460"/>
      <c r="WDI153" s="435"/>
      <c r="WDJ153" s="434"/>
      <c r="WDK153" s="437"/>
      <c r="WDL153" s="438"/>
      <c r="WDM153" s="439"/>
      <c r="WDN153" s="460"/>
      <c r="WDO153" s="435"/>
      <c r="WDP153" s="434"/>
      <c r="WDQ153" s="437"/>
      <c r="WDR153" s="438"/>
      <c r="WDS153" s="439"/>
      <c r="WDT153" s="460"/>
      <c r="WDU153" s="435"/>
      <c r="WDV153" s="434"/>
      <c r="WDW153" s="437"/>
      <c r="WDX153" s="438"/>
      <c r="WDY153" s="439"/>
      <c r="WDZ153" s="460"/>
      <c r="WEA153" s="435"/>
      <c r="WEB153" s="434"/>
      <c r="WEC153" s="437"/>
      <c r="WED153" s="438"/>
      <c r="WEE153" s="439"/>
      <c r="WEF153" s="460"/>
      <c r="WEG153" s="435"/>
      <c r="WEH153" s="434"/>
      <c r="WEI153" s="437"/>
      <c r="WEJ153" s="438"/>
      <c r="WEK153" s="439"/>
      <c r="WEL153" s="460"/>
      <c r="WEM153" s="435"/>
      <c r="WEN153" s="434"/>
      <c r="WEO153" s="437"/>
      <c r="WEP153" s="438"/>
      <c r="WEQ153" s="439"/>
      <c r="WER153" s="460"/>
      <c r="WES153" s="435"/>
      <c r="WET153" s="434"/>
      <c r="WEU153" s="437"/>
      <c r="WEV153" s="438"/>
      <c r="WEW153" s="439"/>
      <c r="WEX153" s="460"/>
      <c r="WEY153" s="435"/>
      <c r="WEZ153" s="434"/>
      <c r="WFA153" s="437"/>
      <c r="WFB153" s="438"/>
      <c r="WFC153" s="439"/>
      <c r="WFD153" s="460"/>
      <c r="WFE153" s="435"/>
      <c r="WFF153" s="434"/>
      <c r="WFG153" s="437"/>
      <c r="WFH153" s="438"/>
      <c r="WFI153" s="439"/>
      <c r="WFJ153" s="460"/>
      <c r="WFK153" s="435"/>
      <c r="WFL153" s="434"/>
      <c r="WFM153" s="437"/>
      <c r="WFN153" s="438"/>
      <c r="WFO153" s="439"/>
      <c r="WFP153" s="460"/>
      <c r="WFQ153" s="435"/>
      <c r="WFR153" s="434"/>
      <c r="WFS153" s="437"/>
      <c r="WFT153" s="438"/>
      <c r="WFU153" s="439"/>
      <c r="WFV153" s="460"/>
      <c r="WFW153" s="435"/>
      <c r="WFX153" s="434"/>
      <c r="WFY153" s="437"/>
      <c r="WFZ153" s="438"/>
      <c r="WGA153" s="439"/>
      <c r="WGB153" s="460"/>
      <c r="WGC153" s="435"/>
      <c r="WGD153" s="434"/>
      <c r="WGE153" s="437"/>
      <c r="WGF153" s="438"/>
      <c r="WGG153" s="439"/>
      <c r="WGH153" s="460"/>
      <c r="WGI153" s="435"/>
      <c r="WGJ153" s="434"/>
      <c r="WGK153" s="437"/>
      <c r="WGL153" s="438"/>
      <c r="WGM153" s="439"/>
      <c r="WGN153" s="460"/>
      <c r="WGO153" s="435"/>
      <c r="WGP153" s="434"/>
      <c r="WGQ153" s="437"/>
      <c r="WGR153" s="438"/>
      <c r="WGS153" s="439"/>
      <c r="WGT153" s="460"/>
      <c r="WGU153" s="435"/>
      <c r="WGV153" s="434"/>
      <c r="WGW153" s="437"/>
      <c r="WGX153" s="438"/>
      <c r="WGY153" s="439"/>
      <c r="WGZ153" s="460"/>
      <c r="WHA153" s="435"/>
      <c r="WHB153" s="434"/>
      <c r="WHC153" s="437"/>
      <c r="WHD153" s="438"/>
      <c r="WHE153" s="439"/>
      <c r="WHF153" s="460"/>
      <c r="WHG153" s="435"/>
      <c r="WHH153" s="434"/>
      <c r="WHI153" s="437"/>
      <c r="WHJ153" s="438"/>
      <c r="WHK153" s="439"/>
      <c r="WHL153" s="460"/>
      <c r="WHM153" s="435"/>
      <c r="WHN153" s="434"/>
      <c r="WHO153" s="437"/>
      <c r="WHP153" s="438"/>
      <c r="WHQ153" s="439"/>
      <c r="WHR153" s="460"/>
      <c r="WHS153" s="435"/>
      <c r="WHT153" s="434"/>
      <c r="WHU153" s="437"/>
      <c r="WHV153" s="438"/>
      <c r="WHW153" s="439"/>
      <c r="WHX153" s="460"/>
      <c r="WHY153" s="435"/>
      <c r="WHZ153" s="434"/>
      <c r="WIA153" s="437"/>
      <c r="WIB153" s="438"/>
      <c r="WIC153" s="439"/>
      <c r="WID153" s="460"/>
      <c r="WIE153" s="435"/>
      <c r="WIF153" s="434"/>
      <c r="WIG153" s="437"/>
      <c r="WIH153" s="438"/>
      <c r="WII153" s="439"/>
      <c r="WIJ153" s="460"/>
      <c r="WIK153" s="435"/>
      <c r="WIL153" s="434"/>
      <c r="WIM153" s="437"/>
      <c r="WIN153" s="438"/>
      <c r="WIO153" s="439"/>
      <c r="WIP153" s="460"/>
      <c r="WIQ153" s="435"/>
      <c r="WIR153" s="434"/>
      <c r="WIS153" s="437"/>
      <c r="WIT153" s="438"/>
      <c r="WIU153" s="439"/>
      <c r="WIV153" s="460"/>
      <c r="WIW153" s="435"/>
      <c r="WIX153" s="434"/>
      <c r="WIY153" s="437"/>
      <c r="WIZ153" s="438"/>
      <c r="WJA153" s="439"/>
      <c r="WJB153" s="460"/>
      <c r="WJC153" s="435"/>
      <c r="WJD153" s="434"/>
      <c r="WJE153" s="437"/>
      <c r="WJF153" s="438"/>
      <c r="WJG153" s="439"/>
      <c r="WJH153" s="460"/>
      <c r="WJI153" s="435"/>
      <c r="WJJ153" s="434"/>
      <c r="WJK153" s="437"/>
      <c r="WJL153" s="438"/>
      <c r="WJM153" s="439"/>
      <c r="WJN153" s="460"/>
      <c r="WJO153" s="435"/>
      <c r="WJP153" s="434"/>
      <c r="WJQ153" s="437"/>
      <c r="WJR153" s="438"/>
      <c r="WJS153" s="439"/>
      <c r="WJT153" s="460"/>
      <c r="WJU153" s="435"/>
      <c r="WJV153" s="434"/>
      <c r="WJW153" s="437"/>
      <c r="WJX153" s="438"/>
      <c r="WJY153" s="439"/>
      <c r="WJZ153" s="460"/>
      <c r="WKA153" s="435"/>
      <c r="WKB153" s="434"/>
      <c r="WKC153" s="437"/>
      <c r="WKD153" s="438"/>
      <c r="WKE153" s="439"/>
      <c r="WKF153" s="460"/>
      <c r="WKG153" s="435"/>
      <c r="WKH153" s="434"/>
      <c r="WKI153" s="437"/>
      <c r="WKJ153" s="438"/>
      <c r="WKK153" s="439"/>
      <c r="WKL153" s="460"/>
      <c r="WKM153" s="435"/>
      <c r="WKN153" s="434"/>
      <c r="WKO153" s="437"/>
      <c r="WKP153" s="438"/>
      <c r="WKQ153" s="439"/>
      <c r="WKR153" s="460"/>
      <c r="WKS153" s="435"/>
      <c r="WKT153" s="434"/>
      <c r="WKU153" s="437"/>
      <c r="WKV153" s="438"/>
      <c r="WKW153" s="439"/>
      <c r="WKX153" s="460"/>
      <c r="WKY153" s="435"/>
      <c r="WKZ153" s="434"/>
      <c r="WLA153" s="437"/>
      <c r="WLB153" s="438"/>
      <c r="WLC153" s="439"/>
      <c r="WLD153" s="460"/>
      <c r="WLE153" s="435"/>
      <c r="WLF153" s="434"/>
      <c r="WLG153" s="437"/>
      <c r="WLH153" s="438"/>
      <c r="WLI153" s="439"/>
      <c r="WLJ153" s="460"/>
      <c r="WLK153" s="435"/>
      <c r="WLL153" s="434"/>
      <c r="WLM153" s="437"/>
      <c r="WLN153" s="438"/>
      <c r="WLO153" s="439"/>
      <c r="WLP153" s="460"/>
      <c r="WLQ153" s="435"/>
      <c r="WLR153" s="434"/>
      <c r="WLS153" s="437"/>
      <c r="WLT153" s="438"/>
      <c r="WLU153" s="439"/>
      <c r="WLV153" s="460"/>
      <c r="WLW153" s="435"/>
      <c r="WLX153" s="434"/>
      <c r="WLY153" s="437"/>
      <c r="WLZ153" s="438"/>
      <c r="WMA153" s="439"/>
      <c r="WMB153" s="460"/>
      <c r="WMC153" s="435"/>
      <c r="WMD153" s="434"/>
      <c r="WME153" s="437"/>
      <c r="WMF153" s="438"/>
      <c r="WMG153" s="439"/>
      <c r="WMH153" s="460"/>
      <c r="WMI153" s="435"/>
      <c r="WMJ153" s="434"/>
      <c r="WMK153" s="437"/>
      <c r="WML153" s="438"/>
      <c r="WMM153" s="439"/>
      <c r="WMN153" s="460"/>
      <c r="WMO153" s="435"/>
      <c r="WMP153" s="434"/>
      <c r="WMQ153" s="437"/>
      <c r="WMR153" s="438"/>
      <c r="WMS153" s="439"/>
      <c r="WMT153" s="460"/>
      <c r="WMU153" s="435"/>
      <c r="WMV153" s="434"/>
      <c r="WMW153" s="437"/>
      <c r="WMX153" s="438"/>
      <c r="WMY153" s="439"/>
      <c r="WMZ153" s="460"/>
      <c r="WNA153" s="435"/>
      <c r="WNB153" s="434"/>
      <c r="WNC153" s="437"/>
      <c r="WND153" s="438"/>
      <c r="WNE153" s="439"/>
      <c r="WNF153" s="460"/>
      <c r="WNG153" s="435"/>
      <c r="WNH153" s="434"/>
      <c r="WNI153" s="437"/>
      <c r="WNJ153" s="438"/>
      <c r="WNK153" s="439"/>
      <c r="WNL153" s="460"/>
      <c r="WNM153" s="435"/>
      <c r="WNN153" s="434"/>
      <c r="WNO153" s="437"/>
      <c r="WNP153" s="438"/>
      <c r="WNQ153" s="439"/>
      <c r="WNR153" s="460"/>
      <c r="WNS153" s="435"/>
      <c r="WNT153" s="434"/>
      <c r="WNU153" s="437"/>
      <c r="WNV153" s="438"/>
      <c r="WNW153" s="439"/>
      <c r="WNX153" s="460"/>
      <c r="WNY153" s="435"/>
      <c r="WNZ153" s="434"/>
      <c r="WOA153" s="437"/>
      <c r="WOB153" s="438"/>
      <c r="WOC153" s="439"/>
      <c r="WOD153" s="460"/>
      <c r="WOE153" s="435"/>
      <c r="WOF153" s="434"/>
      <c r="WOG153" s="437"/>
      <c r="WOH153" s="438"/>
      <c r="WOI153" s="439"/>
      <c r="WOJ153" s="460"/>
      <c r="WOK153" s="435"/>
      <c r="WOL153" s="434"/>
      <c r="WOM153" s="437"/>
      <c r="WON153" s="438"/>
      <c r="WOO153" s="439"/>
      <c r="WOP153" s="460"/>
      <c r="WOQ153" s="435"/>
      <c r="WOR153" s="434"/>
      <c r="WOS153" s="437"/>
      <c r="WOT153" s="438"/>
      <c r="WOU153" s="439"/>
      <c r="WOV153" s="460"/>
      <c r="WOW153" s="435"/>
      <c r="WOX153" s="434"/>
      <c r="WOY153" s="437"/>
      <c r="WOZ153" s="438"/>
      <c r="WPA153" s="439"/>
      <c r="WPB153" s="460"/>
      <c r="WPC153" s="435"/>
      <c r="WPD153" s="434"/>
      <c r="WPE153" s="437"/>
      <c r="WPF153" s="438"/>
      <c r="WPG153" s="439"/>
      <c r="WPH153" s="460"/>
      <c r="WPI153" s="435"/>
      <c r="WPJ153" s="434"/>
      <c r="WPK153" s="437"/>
      <c r="WPL153" s="438"/>
      <c r="WPM153" s="439"/>
      <c r="WPN153" s="460"/>
      <c r="WPO153" s="435"/>
      <c r="WPP153" s="434"/>
      <c r="WPQ153" s="437"/>
      <c r="WPR153" s="438"/>
      <c r="WPS153" s="439"/>
      <c r="WPT153" s="460"/>
      <c r="WPU153" s="435"/>
      <c r="WPV153" s="434"/>
      <c r="WPW153" s="437"/>
      <c r="WPX153" s="438"/>
      <c r="WPY153" s="439"/>
      <c r="WPZ153" s="460"/>
      <c r="WQA153" s="435"/>
      <c r="WQB153" s="434"/>
      <c r="WQC153" s="437"/>
      <c r="WQD153" s="438"/>
      <c r="WQE153" s="439"/>
      <c r="WQF153" s="460"/>
      <c r="WQG153" s="435"/>
      <c r="WQH153" s="434"/>
      <c r="WQI153" s="437"/>
      <c r="WQJ153" s="438"/>
      <c r="WQK153" s="439"/>
      <c r="WQL153" s="460"/>
      <c r="WQM153" s="435"/>
      <c r="WQN153" s="434"/>
      <c r="WQO153" s="437"/>
      <c r="WQP153" s="438"/>
      <c r="WQQ153" s="439"/>
      <c r="WQR153" s="460"/>
      <c r="WQS153" s="435"/>
      <c r="WQT153" s="434"/>
      <c r="WQU153" s="437"/>
      <c r="WQV153" s="438"/>
      <c r="WQW153" s="439"/>
      <c r="WQX153" s="460"/>
      <c r="WQY153" s="435"/>
      <c r="WQZ153" s="434"/>
      <c r="WRA153" s="437"/>
      <c r="WRB153" s="438"/>
      <c r="WRC153" s="439"/>
      <c r="WRD153" s="460"/>
      <c r="WRE153" s="435"/>
      <c r="WRF153" s="434"/>
      <c r="WRG153" s="437"/>
      <c r="WRH153" s="438"/>
      <c r="WRI153" s="439"/>
      <c r="WRJ153" s="460"/>
      <c r="WRK153" s="435"/>
      <c r="WRL153" s="434"/>
      <c r="WRM153" s="437"/>
      <c r="WRN153" s="438"/>
      <c r="WRO153" s="439"/>
      <c r="WRP153" s="460"/>
      <c r="WRQ153" s="435"/>
      <c r="WRR153" s="434"/>
      <c r="WRS153" s="437"/>
      <c r="WRT153" s="438"/>
      <c r="WRU153" s="439"/>
      <c r="WRV153" s="460"/>
      <c r="WRW153" s="435"/>
      <c r="WRX153" s="434"/>
      <c r="WRY153" s="437"/>
      <c r="WRZ153" s="438"/>
      <c r="WSA153" s="439"/>
      <c r="WSB153" s="460"/>
      <c r="WSC153" s="435"/>
      <c r="WSD153" s="434"/>
      <c r="WSE153" s="437"/>
      <c r="WSF153" s="438"/>
      <c r="WSG153" s="439"/>
      <c r="WSH153" s="460"/>
      <c r="WSI153" s="435"/>
      <c r="WSJ153" s="434"/>
      <c r="WSK153" s="437"/>
      <c r="WSL153" s="438"/>
      <c r="WSM153" s="439"/>
      <c r="WSN153" s="460"/>
      <c r="WSO153" s="435"/>
      <c r="WSP153" s="434"/>
      <c r="WSQ153" s="437"/>
      <c r="WSR153" s="438"/>
      <c r="WSS153" s="439"/>
      <c r="WST153" s="460"/>
      <c r="WSU153" s="435"/>
      <c r="WSV153" s="434"/>
      <c r="WSW153" s="437"/>
      <c r="WSX153" s="438"/>
      <c r="WSY153" s="439"/>
      <c r="WSZ153" s="460"/>
      <c r="WTA153" s="435"/>
      <c r="WTB153" s="434"/>
      <c r="WTC153" s="437"/>
      <c r="WTD153" s="438"/>
      <c r="WTE153" s="439"/>
      <c r="WTF153" s="460"/>
      <c r="WTG153" s="435"/>
      <c r="WTH153" s="434"/>
      <c r="WTI153" s="437"/>
      <c r="WTJ153" s="438"/>
      <c r="WTK153" s="439"/>
      <c r="WTL153" s="460"/>
      <c r="WTM153" s="435"/>
      <c r="WTN153" s="434"/>
      <c r="WTO153" s="437"/>
      <c r="WTP153" s="438"/>
      <c r="WTQ153" s="439"/>
      <c r="WTR153" s="460"/>
      <c r="WTS153" s="435"/>
      <c r="WTT153" s="434"/>
      <c r="WTU153" s="437"/>
      <c r="WTV153" s="438"/>
      <c r="WTW153" s="439"/>
      <c r="WTX153" s="460"/>
      <c r="WTY153" s="435"/>
      <c r="WTZ153" s="434"/>
      <c r="WUA153" s="437"/>
      <c r="WUB153" s="438"/>
      <c r="WUC153" s="439"/>
      <c r="WUD153" s="460"/>
      <c r="WUE153" s="435"/>
      <c r="WUF153" s="434"/>
      <c r="WUG153" s="437"/>
      <c r="WUH153" s="438"/>
      <c r="WUI153" s="439"/>
      <c r="WUJ153" s="460"/>
      <c r="WUK153" s="435"/>
      <c r="WUL153" s="434"/>
      <c r="WUM153" s="437"/>
      <c r="WUN153" s="438"/>
      <c r="WUO153" s="439"/>
      <c r="WUP153" s="460"/>
      <c r="WUQ153" s="435"/>
      <c r="WUR153" s="434"/>
      <c r="WUS153" s="437"/>
      <c r="WUT153" s="438"/>
      <c r="WUU153" s="439"/>
      <c r="WUV153" s="460"/>
      <c r="WUW153" s="435"/>
      <c r="WUX153" s="434"/>
      <c r="WUY153" s="437"/>
      <c r="WUZ153" s="438"/>
      <c r="WVA153" s="439"/>
      <c r="WVB153" s="460"/>
      <c r="WVC153" s="435"/>
      <c r="WVD153" s="434"/>
      <c r="WVE153" s="437"/>
      <c r="WVF153" s="438"/>
      <c r="WVG153" s="439"/>
      <c r="WVH153" s="460"/>
      <c r="WVI153" s="435"/>
      <c r="WVJ153" s="434"/>
      <c r="WVK153" s="437"/>
      <c r="WVL153" s="438"/>
      <c r="WVM153" s="439"/>
      <c r="WVN153" s="460"/>
      <c r="WVO153" s="435"/>
      <c r="WVP153" s="434"/>
      <c r="WVQ153" s="437"/>
      <c r="WVR153" s="438"/>
      <c r="WVS153" s="439"/>
      <c r="WVT153" s="460"/>
      <c r="WVU153" s="435"/>
      <c r="WVV153" s="434"/>
      <c r="WVW153" s="437"/>
      <c r="WVX153" s="438"/>
      <c r="WVY153" s="439"/>
      <c r="WVZ153" s="460"/>
      <c r="WWA153" s="435"/>
      <c r="WWB153" s="434"/>
      <c r="WWC153" s="437"/>
      <c r="WWD153" s="438"/>
      <c r="WWE153" s="439"/>
      <c r="WWF153" s="460"/>
      <c r="WWG153" s="435"/>
      <c r="WWH153" s="434"/>
      <c r="WWI153" s="437"/>
      <c r="WWJ153" s="438"/>
      <c r="WWK153" s="439"/>
      <c r="WWL153" s="460"/>
      <c r="WWM153" s="435"/>
      <c r="WWN153" s="434"/>
      <c r="WWO153" s="437"/>
      <c r="WWP153" s="438"/>
      <c r="WWQ153" s="439"/>
      <c r="WWR153" s="460"/>
      <c r="WWS153" s="435"/>
      <c r="WWT153" s="434"/>
      <c r="WWU153" s="437"/>
      <c r="WWV153" s="438"/>
      <c r="WWW153" s="439"/>
      <c r="WWX153" s="460"/>
      <c r="WWY153" s="435"/>
      <c r="WWZ153" s="434"/>
      <c r="WXA153" s="437"/>
      <c r="WXB153" s="438"/>
      <c r="WXC153" s="439"/>
      <c r="WXD153" s="460"/>
      <c r="WXE153" s="435"/>
      <c r="WXF153" s="434"/>
      <c r="WXG153" s="437"/>
      <c r="WXH153" s="438"/>
      <c r="WXI153" s="439"/>
      <c r="WXJ153" s="460"/>
      <c r="WXK153" s="435"/>
      <c r="WXL153" s="434"/>
      <c r="WXM153" s="437"/>
      <c r="WXN153" s="438"/>
      <c r="WXO153" s="439"/>
      <c r="WXP153" s="460"/>
      <c r="WXQ153" s="435"/>
      <c r="WXR153" s="434"/>
      <c r="WXS153" s="437"/>
      <c r="WXT153" s="438"/>
      <c r="WXU153" s="439"/>
      <c r="WXV153" s="460"/>
      <c r="WXW153" s="435"/>
      <c r="WXX153" s="434"/>
      <c r="WXY153" s="437"/>
      <c r="WXZ153" s="438"/>
      <c r="WYA153" s="439"/>
      <c r="WYB153" s="460"/>
      <c r="WYC153" s="435"/>
      <c r="WYD153" s="434"/>
      <c r="WYE153" s="437"/>
      <c r="WYF153" s="438"/>
      <c r="WYG153" s="439"/>
      <c r="WYH153" s="460"/>
      <c r="WYI153" s="435"/>
      <c r="WYJ153" s="434"/>
      <c r="WYK153" s="437"/>
      <c r="WYL153" s="438"/>
      <c r="WYM153" s="439"/>
      <c r="WYN153" s="460"/>
      <c r="WYO153" s="435"/>
      <c r="WYP153" s="434"/>
      <c r="WYQ153" s="437"/>
      <c r="WYR153" s="438"/>
      <c r="WYS153" s="439"/>
      <c r="WYT153" s="460"/>
      <c r="WYU153" s="435"/>
      <c r="WYV153" s="434"/>
      <c r="WYW153" s="437"/>
      <c r="WYX153" s="438"/>
      <c r="WYY153" s="439"/>
      <c r="WYZ153" s="460"/>
      <c r="WZA153" s="435"/>
      <c r="WZB153" s="434"/>
      <c r="WZC153" s="437"/>
      <c r="WZD153" s="438"/>
      <c r="WZE153" s="439"/>
      <c r="WZF153" s="460"/>
      <c r="WZG153" s="435"/>
      <c r="WZH153" s="434"/>
      <c r="WZI153" s="437"/>
      <c r="WZJ153" s="438"/>
      <c r="WZK153" s="439"/>
      <c r="WZL153" s="460"/>
      <c r="WZM153" s="435"/>
      <c r="WZN153" s="434"/>
      <c r="WZO153" s="437"/>
      <c r="WZP153" s="438"/>
      <c r="WZQ153" s="439"/>
      <c r="WZR153" s="460"/>
      <c r="WZS153" s="435"/>
      <c r="WZT153" s="434"/>
      <c r="WZU153" s="437"/>
      <c r="WZV153" s="438"/>
      <c r="WZW153" s="439"/>
      <c r="WZX153" s="460"/>
      <c r="WZY153" s="435"/>
      <c r="WZZ153" s="434"/>
      <c r="XAA153" s="437"/>
      <c r="XAB153" s="438"/>
      <c r="XAC153" s="439"/>
      <c r="XAD153" s="460"/>
      <c r="XAE153" s="435"/>
      <c r="XAF153" s="434"/>
      <c r="XAG153" s="437"/>
      <c r="XAH153" s="438"/>
      <c r="XAI153" s="439"/>
      <c r="XAJ153" s="460"/>
      <c r="XAK153" s="435"/>
      <c r="XAL153" s="434"/>
      <c r="XAM153" s="437"/>
      <c r="XAN153" s="438"/>
      <c r="XAO153" s="439"/>
      <c r="XAP153" s="460"/>
      <c r="XAQ153" s="435"/>
      <c r="XAR153" s="434"/>
      <c r="XAS153" s="437"/>
      <c r="XAT153" s="438"/>
      <c r="XAU153" s="439"/>
      <c r="XAV153" s="460"/>
      <c r="XAW153" s="435"/>
      <c r="XAX153" s="434"/>
      <c r="XAY153" s="437"/>
      <c r="XAZ153" s="438"/>
      <c r="XBA153" s="439"/>
      <c r="XBB153" s="460"/>
      <c r="XBC153" s="435"/>
      <c r="XBD153" s="434"/>
      <c r="XBE153" s="437"/>
      <c r="XBF153" s="438"/>
      <c r="XBG153" s="439"/>
      <c r="XBH153" s="460"/>
      <c r="XBI153" s="435"/>
      <c r="XBJ153" s="434"/>
      <c r="XBK153" s="437"/>
      <c r="XBL153" s="438"/>
      <c r="XBM153" s="439"/>
      <c r="XBN153" s="460"/>
      <c r="XBO153" s="435"/>
      <c r="XBP153" s="434"/>
      <c r="XBQ153" s="437"/>
      <c r="XBR153" s="438"/>
      <c r="XBS153" s="439"/>
      <c r="XBT153" s="460"/>
      <c r="XBU153" s="435"/>
      <c r="XBV153" s="434"/>
      <c r="XBW153" s="437"/>
      <c r="XBX153" s="438"/>
      <c r="XBY153" s="439"/>
      <c r="XBZ153" s="460"/>
      <c r="XCA153" s="435"/>
      <c r="XCB153" s="434"/>
      <c r="XCC153" s="437"/>
      <c r="XCD153" s="438"/>
      <c r="XCE153" s="439"/>
      <c r="XCF153" s="460"/>
      <c r="XCG153" s="435"/>
      <c r="XCH153" s="434"/>
      <c r="XCI153" s="437"/>
      <c r="XCJ153" s="438"/>
      <c r="XCK153" s="439"/>
      <c r="XCL153" s="460"/>
      <c r="XCM153" s="435"/>
      <c r="XCN153" s="434"/>
      <c r="XCO153" s="437"/>
      <c r="XCP153" s="438"/>
      <c r="XCQ153" s="439"/>
      <c r="XCR153" s="460"/>
      <c r="XCS153" s="435"/>
      <c r="XCT153" s="434"/>
      <c r="XCU153" s="437"/>
      <c r="XCV153" s="438"/>
      <c r="XCW153" s="439"/>
      <c r="XCX153" s="460"/>
      <c r="XCY153" s="435"/>
      <c r="XCZ153" s="434"/>
      <c r="XDA153" s="437"/>
      <c r="XDB153" s="438"/>
      <c r="XDC153" s="439"/>
      <c r="XDD153" s="460"/>
      <c r="XDE153" s="435"/>
      <c r="XDF153" s="434"/>
      <c r="XDG153" s="437"/>
      <c r="XDH153" s="438"/>
      <c r="XDI153" s="439"/>
      <c r="XDJ153" s="460"/>
      <c r="XDK153" s="435"/>
      <c r="XDL153" s="434"/>
      <c r="XDM153" s="437"/>
      <c r="XDN153" s="438"/>
      <c r="XDO153" s="439"/>
      <c r="XDP153" s="460"/>
      <c r="XDQ153" s="435"/>
      <c r="XDR153" s="434"/>
      <c r="XDS153" s="437"/>
      <c r="XDT153" s="438"/>
      <c r="XDU153" s="439"/>
      <c r="XDV153" s="460"/>
      <c r="XDW153" s="435"/>
      <c r="XDX153" s="434"/>
      <c r="XDY153" s="437"/>
      <c r="XDZ153" s="438"/>
      <c r="XEA153" s="439"/>
      <c r="XEB153" s="460"/>
      <c r="XEC153" s="435"/>
      <c r="XED153" s="434"/>
      <c r="XEE153" s="437"/>
      <c r="XEF153" s="438"/>
      <c r="XEG153" s="439"/>
      <c r="XEH153" s="460"/>
      <c r="XEI153" s="435"/>
      <c r="XEJ153" s="434"/>
      <c r="XEK153" s="437"/>
      <c r="XEL153" s="438"/>
      <c r="XEM153" s="439"/>
      <c r="XEN153" s="460"/>
      <c r="XEO153" s="435"/>
      <c r="XEP153" s="434"/>
      <c r="XEQ153" s="437"/>
      <c r="XER153" s="438"/>
      <c r="XES153" s="439"/>
      <c r="XET153" s="460"/>
      <c r="XEU153" s="435"/>
      <c r="XEV153" s="434"/>
      <c r="XEW153" s="437"/>
      <c r="XEX153" s="438"/>
      <c r="XEY153" s="439"/>
      <c r="XEZ153" s="460"/>
      <c r="XFA153" s="435"/>
      <c r="XFB153" s="434"/>
      <c r="XFC153" s="437"/>
      <c r="XFD153" s="438"/>
    </row>
    <row r="154" spans="1:16384" ht="15" customHeight="1" x14ac:dyDescent="0.25">
      <c r="A154" s="397"/>
      <c r="B154" s="387"/>
      <c r="C154" s="387"/>
      <c r="D154" s="387"/>
      <c r="E154" s="666" t="s">
        <v>340</v>
      </c>
      <c r="F154" s="667" t="s">
        <v>324</v>
      </c>
      <c r="G154" s="667"/>
      <c r="H154" s="667"/>
      <c r="I154" s="667"/>
      <c r="J154" s="625"/>
      <c r="K154" s="569" t="s">
        <v>2</v>
      </c>
      <c r="L154" s="545">
        <v>4</v>
      </c>
      <c r="M154" s="433">
        <v>1</v>
      </c>
      <c r="N154" s="409">
        <f t="shared" ref="N154:N155" si="19">+L154*M154</f>
        <v>4</v>
      </c>
      <c r="O154" s="409">
        <v>1</v>
      </c>
      <c r="P154" s="466">
        <f t="shared" ref="P154:P155" si="20">+L154*O154</f>
        <v>4</v>
      </c>
      <c r="Q154" s="467"/>
      <c r="R154" s="387"/>
      <c r="S154" s="791"/>
      <c r="T154" s="424"/>
      <c r="U154" s="424"/>
      <c r="V154" s="424"/>
      <c r="W154" s="424"/>
      <c r="X154" s="424"/>
      <c r="Y154" s="424"/>
      <c r="Z154" s="424"/>
      <c r="AA154" s="424"/>
      <c r="AB154" s="424"/>
      <c r="AC154" s="424"/>
      <c r="AD154" s="424"/>
      <c r="AE154" s="424"/>
      <c r="AF154" s="424"/>
      <c r="AG154" s="424"/>
      <c r="AH154" s="424"/>
      <c r="AI154" s="424"/>
      <c r="AJ154" s="424"/>
      <c r="AK154" s="424"/>
      <c r="AL154" s="424"/>
      <c r="AM154" s="424"/>
      <c r="AN154" s="424"/>
      <c r="AO154" s="424"/>
      <c r="AP154" s="424"/>
      <c r="AQ154" s="424"/>
      <c r="AR154" s="424"/>
      <c r="AS154" s="424"/>
      <c r="CJ154" s="424"/>
      <c r="CK154" s="424"/>
      <c r="CL154" s="424"/>
      <c r="CM154" s="424"/>
      <c r="CN154" s="424"/>
      <c r="CO154" s="424"/>
      <c r="CP154" s="424"/>
      <c r="CQ154" s="424"/>
      <c r="CR154" s="424"/>
      <c r="CS154" s="424"/>
      <c r="CT154" s="424"/>
      <c r="CU154" s="424"/>
      <c r="CV154" s="424"/>
      <c r="CW154" s="424"/>
      <c r="CX154" s="424"/>
      <c r="CY154" s="424"/>
      <c r="CZ154" s="424"/>
      <c r="DA154" s="424"/>
      <c r="DB154" s="424"/>
      <c r="DC154" s="424"/>
      <c r="DD154" s="424"/>
      <c r="DE154" s="424"/>
      <c r="DF154" s="424"/>
      <c r="DG154" s="424"/>
      <c r="DH154" s="424"/>
      <c r="DI154" s="424"/>
      <c r="DJ154" s="424"/>
      <c r="DK154" s="424"/>
      <c r="DL154" s="424"/>
      <c r="DM154" s="424"/>
      <c r="DN154" s="424"/>
      <c r="DO154" s="424"/>
      <c r="DP154" s="424"/>
      <c r="DQ154" s="424"/>
      <c r="DR154" s="424"/>
      <c r="DS154" s="424"/>
      <c r="DT154" s="424"/>
      <c r="DU154" s="424"/>
      <c r="DV154" s="424"/>
      <c r="DW154" s="424"/>
      <c r="DX154" s="424"/>
      <c r="DY154" s="424"/>
      <c r="DZ154" s="424"/>
      <c r="EA154" s="424"/>
      <c r="EB154" s="424"/>
      <c r="EC154" s="424"/>
      <c r="ED154" s="424"/>
      <c r="EE154" s="424"/>
      <c r="EF154" s="424"/>
      <c r="EG154" s="424"/>
      <c r="EH154" s="424"/>
      <c r="EI154" s="424"/>
      <c r="EJ154" s="424"/>
      <c r="EK154" s="424"/>
      <c r="EL154" s="424"/>
      <c r="EM154" s="424"/>
      <c r="EN154" s="424"/>
      <c r="EO154" s="424"/>
      <c r="EP154" s="424"/>
      <c r="EQ154" s="424"/>
      <c r="ER154" s="424"/>
      <c r="ES154" s="424"/>
      <c r="ET154" s="424"/>
      <c r="EU154" s="424"/>
      <c r="EV154" s="424"/>
      <c r="EW154" s="424"/>
      <c r="EX154" s="424"/>
      <c r="EY154" s="424"/>
      <c r="EZ154" s="424"/>
      <c r="FA154" s="424"/>
      <c r="FB154" s="424"/>
      <c r="FC154" s="424"/>
      <c r="FD154" s="424"/>
      <c r="FE154" s="424"/>
      <c r="FF154" s="424"/>
      <c r="FG154" s="424"/>
      <c r="FH154" s="424"/>
      <c r="FI154" s="424"/>
      <c r="FJ154" s="424"/>
      <c r="FK154" s="424"/>
      <c r="FL154" s="424"/>
      <c r="FM154" s="424"/>
      <c r="FN154" s="424"/>
      <c r="FO154" s="424"/>
      <c r="FP154" s="424"/>
      <c r="FQ154" s="424"/>
      <c r="FR154" s="424"/>
      <c r="FS154" s="424"/>
      <c r="FT154" s="424"/>
      <c r="FU154" s="424"/>
      <c r="FV154" s="424"/>
      <c r="FW154" s="424"/>
      <c r="FX154" s="424"/>
      <c r="FY154" s="424"/>
      <c r="FZ154" s="424"/>
      <c r="GA154" s="424"/>
      <c r="GB154" s="424"/>
      <c r="GC154" s="424"/>
      <c r="GD154" s="424"/>
      <c r="GE154" s="424"/>
      <c r="GF154" s="424"/>
      <c r="GG154" s="424"/>
      <c r="GH154" s="424"/>
      <c r="GI154" s="424"/>
      <c r="GJ154" s="424"/>
      <c r="GK154" s="424"/>
      <c r="GL154" s="424"/>
      <c r="GM154" s="424"/>
      <c r="GN154" s="424"/>
      <c r="GO154" s="424"/>
      <c r="GP154" s="424"/>
      <c r="GQ154" s="424"/>
      <c r="GR154" s="424"/>
      <c r="GS154" s="424"/>
      <c r="GT154" s="424"/>
      <c r="GU154" s="424"/>
      <c r="GV154" s="424"/>
      <c r="GW154" s="424"/>
      <c r="GX154" s="424"/>
      <c r="GY154" s="424"/>
      <c r="GZ154" s="424"/>
      <c r="HA154" s="424"/>
      <c r="HB154" s="424"/>
      <c r="HC154" s="424"/>
      <c r="HD154" s="424"/>
      <c r="HE154" s="424"/>
      <c r="HF154" s="424"/>
      <c r="HG154" s="424"/>
      <c r="HH154" s="424"/>
      <c r="HI154" s="424"/>
      <c r="HJ154" s="424"/>
      <c r="HK154" s="424"/>
      <c r="HL154" s="424"/>
      <c r="HM154" s="424"/>
      <c r="HN154" s="424"/>
      <c r="HO154" s="424"/>
      <c r="HP154" s="424"/>
      <c r="HQ154" s="424"/>
      <c r="HR154" s="424"/>
      <c r="HS154" s="424"/>
      <c r="HT154" s="424"/>
      <c r="HU154" s="424"/>
      <c r="HV154" s="424"/>
      <c r="HW154" s="424"/>
      <c r="HX154" s="424"/>
      <c r="HY154" s="424"/>
      <c r="HZ154" s="424"/>
      <c r="IA154" s="424"/>
      <c r="IB154" s="424"/>
      <c r="IC154" s="424"/>
      <c r="ID154" s="424"/>
      <c r="IE154" s="424"/>
      <c r="IF154" s="424"/>
      <c r="IG154" s="424"/>
      <c r="IH154" s="424"/>
      <c r="II154" s="424"/>
      <c r="IJ154" s="424"/>
      <c r="IK154" s="424"/>
      <c r="IL154" s="424"/>
      <c r="IM154" s="424"/>
      <c r="IN154" s="424"/>
      <c r="IO154" s="424"/>
      <c r="IP154" s="424"/>
      <c r="IQ154" s="424"/>
      <c r="IR154" s="424"/>
      <c r="IS154" s="424"/>
      <c r="IT154" s="424"/>
      <c r="IU154" s="424"/>
      <c r="IV154" s="424"/>
      <c r="IW154" s="424"/>
      <c r="IX154" s="424"/>
      <c r="IY154" s="424"/>
      <c r="IZ154" s="424"/>
      <c r="JA154" s="424"/>
      <c r="JB154" s="424"/>
      <c r="JC154" s="424"/>
      <c r="JD154" s="424"/>
      <c r="JE154" s="424"/>
      <c r="JF154" s="424"/>
      <c r="JG154" s="424"/>
      <c r="JH154" s="424"/>
      <c r="JI154" s="424"/>
      <c r="JJ154" s="424"/>
      <c r="JK154" s="424"/>
      <c r="JL154" s="424"/>
      <c r="JM154" s="424"/>
      <c r="JN154" s="424"/>
      <c r="JO154" s="424"/>
      <c r="JP154" s="424"/>
      <c r="JQ154" s="424"/>
      <c r="JR154" s="424"/>
      <c r="JS154" s="424"/>
      <c r="JT154" s="424"/>
      <c r="JU154" s="424"/>
      <c r="JV154" s="424"/>
      <c r="JW154" s="424"/>
      <c r="JX154" s="424"/>
      <c r="JY154" s="424"/>
      <c r="JZ154" s="424"/>
      <c r="KA154" s="424"/>
      <c r="KB154" s="424"/>
      <c r="KC154" s="424"/>
      <c r="KD154" s="424"/>
      <c r="KE154" s="424"/>
      <c r="KF154" s="424"/>
      <c r="KG154" s="424"/>
      <c r="KH154" s="424"/>
      <c r="KI154" s="424"/>
      <c r="KJ154" s="424"/>
      <c r="KK154" s="424"/>
      <c r="KL154" s="424"/>
      <c r="KM154" s="424"/>
      <c r="KN154" s="424"/>
      <c r="KO154" s="424"/>
      <c r="KP154" s="424"/>
      <c r="KQ154" s="424"/>
      <c r="KR154" s="424"/>
      <c r="KS154" s="424"/>
      <c r="KT154" s="424"/>
      <c r="KU154" s="424"/>
    </row>
    <row r="155" spans="1:16384" x14ac:dyDescent="0.25">
      <c r="A155" s="397"/>
      <c r="B155" s="387"/>
      <c r="C155" s="387"/>
      <c r="D155" s="387"/>
      <c r="E155" s="665" t="s">
        <v>341</v>
      </c>
      <c r="F155" s="863" t="s">
        <v>140</v>
      </c>
      <c r="G155" s="863"/>
      <c r="H155" s="863"/>
      <c r="I155" s="863"/>
      <c r="J155" s="864"/>
      <c r="K155" s="569" t="s">
        <v>2</v>
      </c>
      <c r="L155" s="545">
        <v>3</v>
      </c>
      <c r="M155" s="433">
        <v>1</v>
      </c>
      <c r="N155" s="409">
        <f t="shared" si="19"/>
        <v>3</v>
      </c>
      <c r="O155" s="409">
        <v>1</v>
      </c>
      <c r="P155" s="466">
        <f t="shared" si="20"/>
        <v>3</v>
      </c>
      <c r="Q155" s="722" t="s">
        <v>219</v>
      </c>
      <c r="R155" s="788"/>
      <c r="S155" s="791"/>
      <c r="T155" s="424"/>
      <c r="U155" s="424"/>
      <c r="V155" s="424"/>
      <c r="W155" s="424"/>
      <c r="X155" s="424"/>
      <c r="Y155" s="424"/>
      <c r="Z155" s="424"/>
      <c r="AA155" s="424"/>
      <c r="AB155" s="424"/>
      <c r="AC155" s="424"/>
      <c r="AD155" s="424"/>
      <c r="AE155" s="424"/>
      <c r="AF155" s="424"/>
      <c r="AG155" s="424"/>
      <c r="AH155" s="424"/>
      <c r="AI155" s="424"/>
      <c r="AJ155" s="424"/>
      <c r="AK155" s="424"/>
      <c r="AL155" s="424"/>
      <c r="AM155" s="424"/>
      <c r="AN155" s="424"/>
      <c r="AO155" s="424"/>
      <c r="AP155" s="424"/>
      <c r="AQ155" s="424"/>
      <c r="AR155" s="424"/>
      <c r="AS155" s="424"/>
      <c r="CJ155" s="424"/>
      <c r="CK155" s="424"/>
      <c r="CL155" s="424"/>
      <c r="CM155" s="424"/>
      <c r="CN155" s="424"/>
      <c r="CO155" s="424"/>
      <c r="CP155" s="424"/>
      <c r="CQ155" s="424"/>
      <c r="CR155" s="424"/>
      <c r="CS155" s="424"/>
      <c r="CT155" s="424"/>
      <c r="CU155" s="424"/>
      <c r="CV155" s="424"/>
      <c r="CW155" s="424"/>
      <c r="CX155" s="424"/>
      <c r="CY155" s="424"/>
      <c r="CZ155" s="424"/>
      <c r="DA155" s="424"/>
      <c r="DB155" s="424"/>
      <c r="DC155" s="424"/>
      <c r="DD155" s="424"/>
      <c r="DE155" s="424"/>
      <c r="DF155" s="424"/>
      <c r="DG155" s="424"/>
      <c r="DH155" s="424"/>
      <c r="DI155" s="424"/>
      <c r="DJ155" s="424"/>
      <c r="DK155" s="424"/>
      <c r="DL155" s="424"/>
      <c r="DM155" s="424"/>
      <c r="DN155" s="424"/>
      <c r="DO155" s="424"/>
      <c r="DP155" s="424"/>
      <c r="DQ155" s="424"/>
      <c r="DR155" s="424"/>
      <c r="DS155" s="424"/>
      <c r="DT155" s="424"/>
      <c r="DU155" s="424"/>
      <c r="DV155" s="424"/>
      <c r="DW155" s="424"/>
      <c r="DX155" s="424"/>
      <c r="DY155" s="424"/>
      <c r="DZ155" s="424"/>
      <c r="EA155" s="424"/>
      <c r="EB155" s="424"/>
      <c r="EC155" s="424"/>
      <c r="ED155" s="424"/>
      <c r="EE155" s="424"/>
      <c r="EF155" s="424"/>
      <c r="EG155" s="424"/>
      <c r="EH155" s="424"/>
      <c r="EI155" s="424"/>
      <c r="EJ155" s="424"/>
      <c r="EK155" s="424"/>
      <c r="EL155" s="424"/>
      <c r="EM155" s="424"/>
      <c r="EN155" s="424"/>
      <c r="EO155" s="424"/>
      <c r="EP155" s="424"/>
      <c r="EQ155" s="424"/>
      <c r="ER155" s="424"/>
      <c r="ES155" s="424"/>
      <c r="ET155" s="424"/>
      <c r="EU155" s="424"/>
      <c r="EV155" s="424"/>
      <c r="EW155" s="424"/>
      <c r="EX155" s="424"/>
      <c r="EY155" s="424"/>
      <c r="EZ155" s="424"/>
      <c r="FA155" s="424"/>
      <c r="FB155" s="424"/>
      <c r="FC155" s="424"/>
      <c r="FD155" s="424"/>
      <c r="FE155" s="424"/>
      <c r="FF155" s="424"/>
      <c r="FG155" s="424"/>
      <c r="FH155" s="424"/>
      <c r="FI155" s="424"/>
      <c r="FJ155" s="424"/>
      <c r="FK155" s="424"/>
      <c r="FL155" s="424"/>
      <c r="FM155" s="424"/>
      <c r="FN155" s="424"/>
      <c r="FO155" s="424"/>
      <c r="FP155" s="424"/>
      <c r="FQ155" s="424"/>
      <c r="FR155" s="424"/>
      <c r="FS155" s="424"/>
      <c r="FT155" s="424"/>
      <c r="FU155" s="424"/>
      <c r="FV155" s="424"/>
      <c r="FW155" s="424"/>
      <c r="FX155" s="424"/>
      <c r="FY155" s="424"/>
      <c r="FZ155" s="424"/>
      <c r="GA155" s="424"/>
      <c r="GB155" s="424"/>
      <c r="GC155" s="424"/>
      <c r="GD155" s="424"/>
      <c r="GE155" s="424"/>
      <c r="GF155" s="424"/>
      <c r="GG155" s="424"/>
      <c r="GH155" s="424"/>
      <c r="GI155" s="424"/>
      <c r="GJ155" s="424"/>
      <c r="GK155" s="424"/>
      <c r="GL155" s="424"/>
      <c r="GM155" s="424"/>
      <c r="GN155" s="424"/>
      <c r="GO155" s="424"/>
      <c r="GP155" s="424"/>
      <c r="GQ155" s="424"/>
      <c r="GR155" s="424"/>
      <c r="GS155" s="424"/>
      <c r="GT155" s="424"/>
      <c r="GU155" s="424"/>
      <c r="GV155" s="424"/>
      <c r="GW155" s="424"/>
      <c r="GX155" s="424"/>
      <c r="GY155" s="424"/>
      <c r="GZ155" s="424"/>
      <c r="HA155" s="424"/>
      <c r="HB155" s="424"/>
      <c r="HC155" s="424"/>
      <c r="HD155" s="424"/>
      <c r="HE155" s="424"/>
      <c r="HF155" s="424"/>
      <c r="HG155" s="424"/>
      <c r="HH155" s="424"/>
      <c r="HI155" s="424"/>
      <c r="HJ155" s="424"/>
      <c r="HK155" s="424"/>
      <c r="HL155" s="424"/>
      <c r="HM155" s="424"/>
      <c r="HN155" s="424"/>
      <c r="HO155" s="424"/>
      <c r="HP155" s="424"/>
      <c r="HQ155" s="424"/>
      <c r="HR155" s="424"/>
      <c r="HS155" s="424"/>
      <c r="HT155" s="424"/>
      <c r="HU155" s="424"/>
      <c r="HV155" s="424"/>
      <c r="HW155" s="424"/>
      <c r="HX155" s="424"/>
      <c r="HY155" s="424"/>
      <c r="HZ155" s="424"/>
      <c r="IA155" s="424"/>
      <c r="IB155" s="424"/>
      <c r="IC155" s="424"/>
      <c r="ID155" s="424"/>
      <c r="IE155" s="424"/>
      <c r="IF155" s="424"/>
      <c r="IG155" s="424"/>
      <c r="IH155" s="424"/>
      <c r="II155" s="424"/>
      <c r="IJ155" s="424"/>
      <c r="IK155" s="424"/>
      <c r="IL155" s="424"/>
      <c r="IM155" s="424"/>
      <c r="IN155" s="424"/>
      <c r="IO155" s="424"/>
      <c r="IP155" s="424"/>
      <c r="IQ155" s="424"/>
      <c r="IR155" s="424"/>
      <c r="IS155" s="424"/>
      <c r="IT155" s="424"/>
      <c r="IU155" s="424"/>
      <c r="IV155" s="424"/>
      <c r="IW155" s="424"/>
      <c r="IX155" s="424"/>
      <c r="IY155" s="424"/>
      <c r="IZ155" s="424"/>
      <c r="JA155" s="424"/>
      <c r="JB155" s="424"/>
      <c r="JC155" s="424"/>
      <c r="JD155" s="424"/>
      <c r="JE155" s="424"/>
      <c r="JF155" s="424"/>
      <c r="JG155" s="424"/>
      <c r="JH155" s="424"/>
      <c r="JI155" s="424"/>
      <c r="JJ155" s="424"/>
      <c r="JK155" s="424"/>
      <c r="JL155" s="424"/>
      <c r="JM155" s="424"/>
      <c r="JN155" s="424"/>
      <c r="JO155" s="424"/>
      <c r="JP155" s="424"/>
      <c r="JQ155" s="424"/>
      <c r="JR155" s="424"/>
      <c r="JS155" s="424"/>
      <c r="JT155" s="424"/>
      <c r="JU155" s="424"/>
      <c r="JV155" s="424"/>
      <c r="JW155" s="424"/>
      <c r="JX155" s="424"/>
      <c r="JY155" s="424"/>
      <c r="JZ155" s="424"/>
      <c r="KA155" s="424"/>
      <c r="KB155" s="424"/>
      <c r="KC155" s="424"/>
      <c r="KD155" s="424"/>
      <c r="KE155" s="424"/>
      <c r="KF155" s="424"/>
      <c r="KG155" s="424"/>
      <c r="KH155" s="424"/>
      <c r="KI155" s="424"/>
      <c r="KJ155" s="424"/>
      <c r="KK155" s="424"/>
      <c r="KL155" s="424"/>
      <c r="KM155" s="424"/>
      <c r="KN155" s="424"/>
      <c r="KO155" s="424"/>
      <c r="KP155" s="424"/>
      <c r="KQ155" s="424"/>
      <c r="KR155" s="424"/>
      <c r="KS155" s="424"/>
      <c r="KT155" s="424"/>
      <c r="KU155" s="424"/>
    </row>
    <row r="156" spans="1:16384" ht="15.75" thickBot="1" x14ac:dyDescent="0.3">
      <c r="A156" s="559"/>
      <c r="B156" s="392"/>
      <c r="C156" s="392"/>
      <c r="D156" s="392"/>
      <c r="E156" s="392"/>
      <c r="F156" s="560"/>
      <c r="G156" s="392"/>
      <c r="H156" s="444"/>
      <c r="I156" s="445"/>
      <c r="J156" s="651"/>
      <c r="K156" s="561"/>
      <c r="L156" s="530"/>
      <c r="M156" s="538" t="s">
        <v>174</v>
      </c>
      <c r="N156" s="539">
        <f>SUM(N153:N155)</f>
        <v>12</v>
      </c>
      <c r="O156" s="538" t="s">
        <v>175</v>
      </c>
      <c r="P156" s="540">
        <f>SUM(P153:P155)</f>
        <v>12</v>
      </c>
      <c r="Q156" s="508">
        <f>+N156/P156*10</f>
        <v>10</v>
      </c>
      <c r="R156" s="541" t="str">
        <f>+IF(Q156&lt;7,"INACEPTABLE","ACEPTABLE")</f>
        <v>ACEPTABLE</v>
      </c>
      <c r="S156" s="792"/>
      <c r="T156" s="424"/>
      <c r="U156" s="424"/>
      <c r="V156" s="424"/>
      <c r="W156" s="424"/>
      <c r="AA156" s="424"/>
      <c r="AB156" s="424"/>
      <c r="AC156" s="424"/>
      <c r="AD156" s="424"/>
      <c r="AE156" s="424"/>
      <c r="AF156" s="424"/>
      <c r="AG156" s="424"/>
      <c r="AH156" s="424"/>
      <c r="AI156" s="424"/>
      <c r="AJ156" s="424"/>
      <c r="AK156" s="424"/>
      <c r="AL156" s="424"/>
      <c r="AM156" s="424"/>
      <c r="AN156" s="424"/>
      <c r="AO156" s="424"/>
      <c r="AP156" s="424"/>
      <c r="AQ156" s="424"/>
      <c r="AR156" s="424"/>
      <c r="AS156" s="424"/>
      <c r="CJ156" s="424"/>
      <c r="CK156" s="424"/>
      <c r="CL156" s="424"/>
      <c r="CM156" s="424"/>
      <c r="CN156" s="424"/>
      <c r="CO156" s="424"/>
      <c r="CP156" s="424"/>
      <c r="CQ156" s="424"/>
      <c r="CR156" s="424"/>
      <c r="CS156" s="424"/>
      <c r="CT156" s="424"/>
      <c r="CU156" s="424"/>
      <c r="CV156" s="424"/>
      <c r="CW156" s="424"/>
      <c r="CX156" s="424"/>
      <c r="CY156" s="424"/>
      <c r="CZ156" s="424"/>
      <c r="DA156" s="424"/>
      <c r="DB156" s="424"/>
      <c r="DC156" s="424"/>
      <c r="DD156" s="424"/>
      <c r="DE156" s="424"/>
      <c r="DF156" s="424"/>
      <c r="DG156" s="424"/>
      <c r="DH156" s="424"/>
      <c r="DI156" s="424"/>
      <c r="DJ156" s="424"/>
      <c r="DK156" s="424"/>
      <c r="DL156" s="424"/>
      <c r="DM156" s="424"/>
      <c r="DN156" s="424"/>
      <c r="DO156" s="424"/>
      <c r="DP156" s="424"/>
      <c r="DQ156" s="424"/>
      <c r="DR156" s="424"/>
      <c r="DS156" s="424"/>
      <c r="DT156" s="424"/>
      <c r="DU156" s="424"/>
      <c r="DV156" s="424"/>
      <c r="DW156" s="424"/>
      <c r="DX156" s="424"/>
      <c r="DY156" s="424"/>
      <c r="DZ156" s="424"/>
      <c r="EA156" s="424"/>
      <c r="EB156" s="424"/>
      <c r="EC156" s="424"/>
      <c r="ED156" s="424"/>
      <c r="EE156" s="424"/>
      <c r="EF156" s="424"/>
      <c r="EG156" s="424"/>
      <c r="EH156" s="424"/>
      <c r="EI156" s="424"/>
      <c r="EJ156" s="424"/>
      <c r="EK156" s="424"/>
      <c r="EL156" s="424"/>
      <c r="EM156" s="424"/>
      <c r="EN156" s="424"/>
      <c r="EO156" s="424"/>
      <c r="EP156" s="424"/>
      <c r="EQ156" s="424"/>
      <c r="ER156" s="424"/>
      <c r="ES156" s="424"/>
      <c r="ET156" s="424"/>
      <c r="EU156" s="424"/>
      <c r="EV156" s="424"/>
      <c r="EW156" s="424"/>
      <c r="EX156" s="424"/>
      <c r="EY156" s="424"/>
      <c r="EZ156" s="424"/>
      <c r="FA156" s="424"/>
      <c r="FB156" s="424"/>
      <c r="FC156" s="424"/>
      <c r="FD156" s="424"/>
      <c r="FE156" s="424"/>
      <c r="FF156" s="424"/>
      <c r="FG156" s="424"/>
      <c r="FH156" s="424"/>
      <c r="FI156" s="424"/>
      <c r="FJ156" s="424"/>
      <c r="FK156" s="424"/>
      <c r="FL156" s="424"/>
      <c r="FM156" s="424"/>
      <c r="FN156" s="424"/>
      <c r="FO156" s="424"/>
      <c r="FP156" s="424"/>
      <c r="FQ156" s="424"/>
      <c r="FR156" s="424"/>
      <c r="FS156" s="424"/>
      <c r="FT156" s="424"/>
      <c r="FU156" s="424"/>
      <c r="FV156" s="424"/>
      <c r="FW156" s="424"/>
      <c r="FX156" s="424"/>
      <c r="FY156" s="424"/>
      <c r="FZ156" s="424"/>
      <c r="GA156" s="424"/>
      <c r="GB156" s="424"/>
      <c r="GC156" s="424"/>
      <c r="GD156" s="424"/>
      <c r="GE156" s="424"/>
      <c r="GF156" s="424"/>
      <c r="GG156" s="424"/>
      <c r="GH156" s="424"/>
      <c r="GI156" s="424"/>
      <c r="GJ156" s="424"/>
      <c r="GK156" s="424"/>
      <c r="GL156" s="424"/>
      <c r="GM156" s="424"/>
      <c r="GN156" s="424"/>
      <c r="GO156" s="424"/>
      <c r="GP156" s="424"/>
      <c r="GQ156" s="424"/>
      <c r="GR156" s="424"/>
      <c r="GS156" s="424"/>
      <c r="GT156" s="424"/>
      <c r="GU156" s="424"/>
      <c r="GV156" s="424"/>
      <c r="GW156" s="424"/>
      <c r="GX156" s="424"/>
      <c r="GY156" s="424"/>
      <c r="GZ156" s="424"/>
      <c r="HA156" s="424"/>
      <c r="HB156" s="424"/>
      <c r="HC156" s="424"/>
      <c r="HD156" s="424"/>
      <c r="HE156" s="424"/>
      <c r="HF156" s="424"/>
      <c r="HG156" s="424"/>
      <c r="HH156" s="424"/>
      <c r="HI156" s="424"/>
      <c r="HJ156" s="424"/>
      <c r="HK156" s="424"/>
      <c r="HL156" s="424"/>
      <c r="HM156" s="424"/>
      <c r="HN156" s="424"/>
      <c r="HO156" s="424"/>
      <c r="HP156" s="424"/>
      <c r="HQ156" s="424"/>
      <c r="HR156" s="424"/>
      <c r="HS156" s="424"/>
      <c r="HT156" s="424"/>
      <c r="HU156" s="424"/>
      <c r="HV156" s="424"/>
      <c r="HW156" s="424"/>
      <c r="HX156" s="424"/>
      <c r="HY156" s="424"/>
      <c r="HZ156" s="424"/>
      <c r="IA156" s="424"/>
      <c r="IB156" s="424"/>
      <c r="IC156" s="424"/>
      <c r="ID156" s="424"/>
      <c r="IE156" s="424"/>
      <c r="IF156" s="424"/>
      <c r="IG156" s="424"/>
      <c r="IH156" s="424"/>
      <c r="II156" s="424"/>
      <c r="IJ156" s="424"/>
      <c r="IK156" s="424"/>
      <c r="IL156" s="424"/>
      <c r="IM156" s="424"/>
      <c r="IN156" s="424"/>
      <c r="IO156" s="424"/>
      <c r="IP156" s="424"/>
      <c r="IQ156" s="424"/>
      <c r="IR156" s="424"/>
      <c r="IS156" s="424"/>
      <c r="IT156" s="424"/>
      <c r="IU156" s="424"/>
      <c r="IV156" s="424"/>
      <c r="IW156" s="424"/>
      <c r="IX156" s="424"/>
      <c r="IY156" s="424"/>
      <c r="IZ156" s="424"/>
      <c r="JA156" s="424"/>
      <c r="JB156" s="424"/>
      <c r="JC156" s="424"/>
      <c r="JD156" s="424"/>
      <c r="JE156" s="424"/>
      <c r="JF156" s="424"/>
      <c r="JG156" s="424"/>
      <c r="JH156" s="424"/>
      <c r="JI156" s="424"/>
      <c r="JJ156" s="424"/>
      <c r="JK156" s="424"/>
      <c r="JL156" s="424"/>
      <c r="JM156" s="424"/>
      <c r="JN156" s="424"/>
      <c r="JO156" s="424"/>
      <c r="JP156" s="424"/>
      <c r="JQ156" s="424"/>
      <c r="JR156" s="424"/>
      <c r="JS156" s="424"/>
      <c r="JT156" s="424"/>
      <c r="JU156" s="424"/>
      <c r="JV156" s="424"/>
      <c r="JW156" s="424"/>
      <c r="JX156" s="424"/>
      <c r="JY156" s="424"/>
      <c r="JZ156" s="424"/>
      <c r="KA156" s="424"/>
      <c r="KB156" s="424"/>
      <c r="KC156" s="424"/>
      <c r="KD156" s="424"/>
      <c r="KE156" s="424"/>
      <c r="KF156" s="424"/>
      <c r="KG156" s="424"/>
      <c r="KH156" s="424"/>
      <c r="KI156" s="424"/>
      <c r="KJ156" s="424"/>
      <c r="KK156" s="424"/>
      <c r="KL156" s="424"/>
      <c r="KM156" s="424"/>
      <c r="KN156" s="424"/>
      <c r="KO156" s="424"/>
      <c r="KP156" s="424"/>
      <c r="KQ156" s="424"/>
      <c r="KR156" s="424"/>
      <c r="KS156" s="424"/>
      <c r="KT156" s="424"/>
      <c r="KU156" s="424"/>
    </row>
    <row r="157" spans="1:16384" ht="15.75" thickBot="1" x14ac:dyDescent="0.3">
      <c r="A157" s="427"/>
      <c r="B157" s="387"/>
      <c r="C157" s="387"/>
      <c r="D157" s="387"/>
      <c r="E157" s="387"/>
      <c r="F157" s="388"/>
      <c r="G157" s="387"/>
      <c r="H157" s="563"/>
      <c r="I157" s="564"/>
      <c r="J157" s="451"/>
      <c r="K157" s="451"/>
      <c r="L157" s="565"/>
      <c r="M157" s="533"/>
      <c r="N157" s="452"/>
      <c r="O157" s="533"/>
      <c r="P157" s="452"/>
      <c r="Q157" s="432"/>
      <c r="R157" s="431"/>
      <c r="S157" s="504"/>
      <c r="T157" s="424"/>
      <c r="U157" s="424"/>
      <c r="V157" s="424"/>
      <c r="W157" s="424"/>
      <c r="AA157" s="424"/>
      <c r="AB157" s="424"/>
      <c r="AC157" s="424"/>
      <c r="AD157" s="424"/>
      <c r="AE157" s="424"/>
      <c r="AF157" s="424"/>
      <c r="AG157" s="424"/>
      <c r="AH157" s="424"/>
      <c r="AI157" s="424"/>
      <c r="AJ157" s="424"/>
      <c r="AK157" s="424"/>
      <c r="AL157" s="424"/>
      <c r="AM157" s="424"/>
      <c r="AN157" s="424"/>
      <c r="AO157" s="424"/>
      <c r="AP157" s="424"/>
      <c r="AQ157" s="424"/>
      <c r="AR157" s="424"/>
      <c r="AS157" s="424"/>
      <c r="CJ157" s="424"/>
      <c r="CK157" s="424"/>
      <c r="CL157" s="424"/>
      <c r="CM157" s="424"/>
      <c r="CN157" s="424"/>
      <c r="CO157" s="424"/>
      <c r="CP157" s="424"/>
      <c r="CQ157" s="424"/>
      <c r="CR157" s="424"/>
      <c r="CS157" s="424"/>
      <c r="CT157" s="424"/>
      <c r="CU157" s="424"/>
      <c r="CV157" s="424"/>
      <c r="CW157" s="424"/>
      <c r="CX157" s="424"/>
      <c r="CY157" s="424"/>
      <c r="CZ157" s="424"/>
      <c r="DA157" s="424"/>
      <c r="DB157" s="424"/>
      <c r="DC157" s="424"/>
      <c r="DD157" s="424"/>
      <c r="DE157" s="424"/>
      <c r="DF157" s="424"/>
      <c r="DG157" s="424"/>
      <c r="DH157" s="424"/>
      <c r="DI157" s="424"/>
      <c r="DJ157" s="424"/>
      <c r="DK157" s="424"/>
      <c r="DL157" s="424"/>
      <c r="DM157" s="424"/>
      <c r="DN157" s="424"/>
      <c r="DO157" s="424"/>
      <c r="DP157" s="424"/>
      <c r="DQ157" s="424"/>
      <c r="DR157" s="424"/>
      <c r="DS157" s="424"/>
      <c r="DT157" s="424"/>
      <c r="DU157" s="424"/>
      <c r="DV157" s="424"/>
      <c r="DW157" s="424"/>
      <c r="DX157" s="424"/>
      <c r="DY157" s="424"/>
      <c r="DZ157" s="424"/>
      <c r="EA157" s="424"/>
      <c r="EB157" s="424"/>
      <c r="EC157" s="424"/>
      <c r="ED157" s="424"/>
      <c r="EE157" s="424"/>
      <c r="EF157" s="424"/>
      <c r="EG157" s="424"/>
      <c r="EH157" s="424"/>
      <c r="EI157" s="424"/>
      <c r="EJ157" s="424"/>
      <c r="EK157" s="424"/>
      <c r="EL157" s="424"/>
      <c r="EM157" s="424"/>
      <c r="EN157" s="424"/>
      <c r="EO157" s="424"/>
      <c r="EP157" s="424"/>
      <c r="EQ157" s="424"/>
      <c r="ER157" s="424"/>
      <c r="ES157" s="424"/>
      <c r="ET157" s="424"/>
      <c r="EU157" s="424"/>
      <c r="EV157" s="424"/>
      <c r="EW157" s="424"/>
      <c r="EX157" s="424"/>
      <c r="EY157" s="424"/>
      <c r="EZ157" s="424"/>
      <c r="FA157" s="424"/>
      <c r="FB157" s="424"/>
      <c r="FC157" s="424"/>
      <c r="FD157" s="424"/>
      <c r="FE157" s="424"/>
      <c r="FF157" s="424"/>
      <c r="FG157" s="424"/>
      <c r="FH157" s="424"/>
      <c r="FI157" s="424"/>
      <c r="FJ157" s="424"/>
      <c r="FK157" s="424"/>
      <c r="FL157" s="424"/>
      <c r="FM157" s="424"/>
      <c r="FN157" s="424"/>
      <c r="FO157" s="424"/>
      <c r="FP157" s="424"/>
      <c r="FQ157" s="424"/>
      <c r="FR157" s="424"/>
      <c r="FS157" s="424"/>
      <c r="FT157" s="424"/>
      <c r="FU157" s="424"/>
      <c r="FV157" s="424"/>
      <c r="FW157" s="424"/>
      <c r="FX157" s="424"/>
      <c r="FY157" s="424"/>
      <c r="FZ157" s="424"/>
      <c r="GA157" s="424"/>
      <c r="GB157" s="424"/>
      <c r="GC157" s="424"/>
      <c r="GD157" s="424"/>
      <c r="GE157" s="424"/>
      <c r="GF157" s="424"/>
      <c r="GG157" s="424"/>
      <c r="GH157" s="424"/>
      <c r="GI157" s="424"/>
      <c r="GJ157" s="424"/>
      <c r="GK157" s="424"/>
      <c r="GL157" s="424"/>
      <c r="GM157" s="424"/>
      <c r="GN157" s="424"/>
      <c r="GO157" s="424"/>
      <c r="GP157" s="424"/>
      <c r="GQ157" s="424"/>
      <c r="GR157" s="424"/>
      <c r="GS157" s="424"/>
      <c r="GT157" s="424"/>
      <c r="GU157" s="424"/>
      <c r="GV157" s="424"/>
      <c r="GW157" s="424"/>
      <c r="GX157" s="424"/>
      <c r="GY157" s="424"/>
      <c r="GZ157" s="424"/>
      <c r="HA157" s="424"/>
      <c r="HB157" s="424"/>
      <c r="HC157" s="424"/>
      <c r="HD157" s="424"/>
      <c r="HE157" s="424"/>
      <c r="HF157" s="424"/>
      <c r="HG157" s="424"/>
      <c r="HH157" s="424"/>
      <c r="HI157" s="424"/>
      <c r="HJ157" s="424"/>
      <c r="HK157" s="424"/>
      <c r="HL157" s="424"/>
      <c r="HM157" s="424"/>
      <c r="HN157" s="424"/>
      <c r="HO157" s="424"/>
      <c r="HP157" s="424"/>
      <c r="HQ157" s="424"/>
      <c r="HR157" s="424"/>
      <c r="HS157" s="424"/>
      <c r="HT157" s="424"/>
      <c r="HU157" s="424"/>
      <c r="HV157" s="424"/>
      <c r="HW157" s="424"/>
      <c r="HX157" s="424"/>
      <c r="HY157" s="424"/>
      <c r="HZ157" s="424"/>
      <c r="IA157" s="424"/>
      <c r="IB157" s="424"/>
      <c r="IC157" s="424"/>
      <c r="ID157" s="424"/>
      <c r="IE157" s="424"/>
      <c r="IF157" s="424"/>
      <c r="IG157" s="424"/>
      <c r="IH157" s="424"/>
      <c r="II157" s="424"/>
      <c r="IJ157" s="424"/>
      <c r="IK157" s="424"/>
      <c r="IL157" s="424"/>
      <c r="IM157" s="424"/>
      <c r="IN157" s="424"/>
      <c r="IO157" s="424"/>
      <c r="IP157" s="424"/>
      <c r="IQ157" s="424"/>
      <c r="IR157" s="424"/>
      <c r="IS157" s="424"/>
      <c r="IT157" s="424"/>
      <c r="IU157" s="424"/>
      <c r="IV157" s="424"/>
      <c r="IW157" s="424"/>
      <c r="IX157" s="424"/>
      <c r="IY157" s="424"/>
      <c r="IZ157" s="424"/>
      <c r="JA157" s="424"/>
      <c r="JB157" s="424"/>
      <c r="JC157" s="424"/>
      <c r="JD157" s="424"/>
      <c r="JE157" s="424"/>
      <c r="JF157" s="424"/>
      <c r="JG157" s="424"/>
      <c r="JH157" s="424"/>
      <c r="JI157" s="424"/>
      <c r="JJ157" s="424"/>
      <c r="JK157" s="424"/>
      <c r="JL157" s="424"/>
      <c r="JM157" s="424"/>
      <c r="JN157" s="424"/>
      <c r="JO157" s="424"/>
      <c r="JP157" s="424"/>
      <c r="JQ157" s="424"/>
      <c r="JR157" s="424"/>
      <c r="JS157" s="424"/>
      <c r="JT157" s="424"/>
      <c r="JU157" s="424"/>
      <c r="JV157" s="424"/>
      <c r="JW157" s="424"/>
      <c r="JX157" s="424"/>
      <c r="JY157" s="424"/>
      <c r="JZ157" s="424"/>
      <c r="KA157" s="424"/>
      <c r="KB157" s="424"/>
      <c r="KC157" s="424"/>
      <c r="KD157" s="424"/>
      <c r="KE157" s="424"/>
      <c r="KF157" s="424"/>
      <c r="KG157" s="424"/>
      <c r="KH157" s="424"/>
      <c r="KI157" s="424"/>
      <c r="KJ157" s="424"/>
      <c r="KK157" s="424"/>
      <c r="KL157" s="424"/>
      <c r="KM157" s="424"/>
      <c r="KN157" s="424"/>
      <c r="KO157" s="424"/>
      <c r="KP157" s="424"/>
      <c r="KQ157" s="424"/>
      <c r="KR157" s="424"/>
      <c r="KS157" s="424"/>
      <c r="KT157" s="424"/>
      <c r="KU157" s="424"/>
    </row>
    <row r="158" spans="1:16384" ht="15.75" thickBot="1" x14ac:dyDescent="0.3">
      <c r="A158" s="427"/>
      <c r="B158" s="387"/>
      <c r="C158" s="387"/>
      <c r="D158" s="869" t="s">
        <v>223</v>
      </c>
      <c r="E158" s="870"/>
      <c r="F158" s="870"/>
      <c r="G158" s="870"/>
      <c r="H158" s="870"/>
      <c r="I158" s="870"/>
      <c r="J158" s="870"/>
      <c r="K158" s="871"/>
      <c r="L158" s="706" t="s">
        <v>224</v>
      </c>
      <c r="M158" s="583" t="s">
        <v>270</v>
      </c>
      <c r="N158" s="399"/>
      <c r="O158" s="399"/>
      <c r="P158" s="528"/>
      <c r="Q158" s="399"/>
      <c r="R158" s="399"/>
      <c r="S158" s="512"/>
      <c r="T158" s="424"/>
      <c r="U158" s="424"/>
      <c r="V158" s="424"/>
      <c r="W158" s="424"/>
      <c r="AA158" s="424"/>
      <c r="AB158" s="424"/>
      <c r="AC158" s="424"/>
      <c r="AD158" s="424"/>
      <c r="AE158" s="424"/>
      <c r="AF158" s="424"/>
      <c r="AG158" s="424"/>
      <c r="AH158" s="424"/>
      <c r="AI158" s="424"/>
      <c r="AJ158" s="424"/>
      <c r="AK158" s="424"/>
      <c r="AL158" s="424"/>
      <c r="AM158" s="424"/>
      <c r="AN158" s="424"/>
      <c r="AO158" s="424"/>
      <c r="AP158" s="424"/>
      <c r="AQ158" s="424"/>
      <c r="AR158" s="424"/>
      <c r="AS158" s="424"/>
    </row>
    <row r="159" spans="1:16384" ht="15.75" thickBot="1" x14ac:dyDescent="0.3">
      <c r="A159" s="427"/>
      <c r="B159" s="387"/>
      <c r="C159" s="387"/>
      <c r="D159" s="387"/>
      <c r="E159" s="387"/>
      <c r="F159" s="388"/>
      <c r="G159" s="387"/>
      <c r="H159" s="450"/>
      <c r="I159" s="562"/>
      <c r="J159" s="562"/>
      <c r="K159" s="562"/>
      <c r="L159" s="568"/>
      <c r="M159" s="452"/>
      <c r="N159" s="452"/>
      <c r="O159" s="452"/>
      <c r="P159" s="576"/>
      <c r="Q159" s="452"/>
      <c r="R159" s="452"/>
      <c r="S159" s="504"/>
      <c r="T159" s="424"/>
      <c r="U159" s="424"/>
      <c r="V159" s="424"/>
      <c r="W159" s="424"/>
      <c r="AA159" s="424"/>
      <c r="AB159" s="424"/>
      <c r="AC159" s="424"/>
      <c r="AD159" s="424"/>
      <c r="AE159" s="424"/>
      <c r="AF159" s="424"/>
      <c r="AG159" s="424"/>
      <c r="AH159" s="424"/>
      <c r="AI159" s="424"/>
      <c r="AJ159" s="424"/>
      <c r="AK159" s="424"/>
      <c r="AL159" s="424"/>
      <c r="AM159" s="424"/>
      <c r="AN159" s="424"/>
      <c r="AO159" s="424"/>
      <c r="AP159" s="424"/>
      <c r="AQ159" s="424"/>
      <c r="AR159" s="424"/>
      <c r="AS159" s="424"/>
    </row>
    <row r="160" spans="1:16384" ht="15.75" thickBot="1" x14ac:dyDescent="0.3">
      <c r="A160" s="427"/>
      <c r="B160" s="387"/>
      <c r="C160" s="387"/>
      <c r="D160" s="387"/>
      <c r="E160" s="387"/>
      <c r="F160" s="388"/>
      <c r="G160" s="387"/>
      <c r="H160" s="450"/>
      <c r="I160" s="562"/>
      <c r="J160" s="562"/>
      <c r="K160" s="562"/>
      <c r="L160" s="599" t="s">
        <v>3</v>
      </c>
      <c r="M160" s="600" t="s">
        <v>227</v>
      </c>
      <c r="N160" s="600" t="s">
        <v>228</v>
      </c>
      <c r="O160" s="601" t="s">
        <v>229</v>
      </c>
      <c r="P160" s="599" t="s">
        <v>3</v>
      </c>
      <c r="Q160" s="601" t="s">
        <v>214</v>
      </c>
      <c r="R160" s="452"/>
      <c r="S160" s="504"/>
      <c r="T160" s="424"/>
      <c r="U160" s="424"/>
      <c r="V160" s="424"/>
      <c r="W160" s="424"/>
      <c r="AA160" s="424"/>
      <c r="AB160" s="424"/>
      <c r="AC160" s="424"/>
      <c r="AD160" s="424"/>
      <c r="AE160" s="424"/>
      <c r="AF160" s="424"/>
      <c r="AG160" s="424"/>
      <c r="AH160" s="424"/>
      <c r="AI160" s="424"/>
      <c r="AJ160" s="424"/>
      <c r="AK160" s="424"/>
      <c r="AL160" s="424"/>
      <c r="AM160" s="424"/>
      <c r="AN160" s="424"/>
      <c r="AO160" s="424"/>
      <c r="AP160" s="424"/>
      <c r="AQ160" s="424"/>
      <c r="AR160" s="424"/>
      <c r="AS160" s="424"/>
    </row>
    <row r="161" spans="1:45" x14ac:dyDescent="0.25">
      <c r="A161" s="853" t="s">
        <v>240</v>
      </c>
      <c r="B161" s="854"/>
      <c r="C161" s="854"/>
      <c r="D161" s="855"/>
      <c r="E161" s="668"/>
      <c r="F161" s="912" t="s">
        <v>231</v>
      </c>
      <c r="G161" s="912"/>
      <c r="H161" s="912"/>
      <c r="I161" s="912"/>
      <c r="J161" s="912"/>
      <c r="K161" s="913"/>
      <c r="L161" s="596">
        <f>$T$30</f>
        <v>8.0066666666666659</v>
      </c>
      <c r="M161" s="544">
        <v>5</v>
      </c>
      <c r="N161" s="581">
        <f>+L161*M161</f>
        <v>40.033333333333331</v>
      </c>
      <c r="O161" s="872">
        <f>+(M161*10+M162*10+M163*10+M164*10+M165*10+M166*10+M167*10)</f>
        <v>200</v>
      </c>
      <c r="P161" s="835">
        <f>+IF(M158="NO",(N168/O161*10),0)</f>
        <v>0</v>
      </c>
      <c r="Q161" s="838" t="str">
        <f>+IF(P161&lt;=8,"PENALIZACIÓN","ACEPTABLE")</f>
        <v>PENALIZACIÓN</v>
      </c>
      <c r="S161" s="504"/>
      <c r="T161" s="424"/>
      <c r="U161" s="424"/>
      <c r="V161" s="424"/>
      <c r="W161" s="424"/>
      <c r="AA161" s="424"/>
      <c r="AB161" s="424"/>
      <c r="AC161" s="424"/>
      <c r="AD161" s="424"/>
      <c r="AE161" s="424"/>
      <c r="AF161" s="424"/>
      <c r="AG161" s="424"/>
      <c r="AH161" s="424"/>
      <c r="AI161" s="424"/>
      <c r="AJ161" s="424"/>
      <c r="AK161" s="424"/>
      <c r="AL161" s="424"/>
      <c r="AM161" s="424"/>
      <c r="AN161" s="424"/>
      <c r="AO161" s="424"/>
      <c r="AP161" s="424"/>
      <c r="AQ161" s="424"/>
      <c r="AR161" s="424"/>
      <c r="AS161" s="424"/>
    </row>
    <row r="162" spans="1:45" x14ac:dyDescent="0.25">
      <c r="A162" s="856"/>
      <c r="B162" s="857"/>
      <c r="C162" s="857"/>
      <c r="D162" s="858"/>
      <c r="E162" s="669"/>
      <c r="F162" s="774" t="s">
        <v>230</v>
      </c>
      <c r="G162" s="774"/>
      <c r="H162" s="774"/>
      <c r="I162" s="774"/>
      <c r="J162" s="774"/>
      <c r="K162" s="865"/>
      <c r="L162" s="597">
        <f>$Q$57</f>
        <v>6.8</v>
      </c>
      <c r="M162" s="545">
        <v>4</v>
      </c>
      <c r="N162" s="582">
        <f t="shared" ref="N162:N167" si="21">+L162*M162</f>
        <v>27.2</v>
      </c>
      <c r="O162" s="851"/>
      <c r="P162" s="836"/>
      <c r="Q162" s="839"/>
      <c r="S162" s="504"/>
      <c r="T162" s="424"/>
      <c r="U162" s="424"/>
      <c r="V162" s="424"/>
      <c r="W162" s="424"/>
      <c r="AA162" s="424"/>
      <c r="AB162" s="424"/>
      <c r="AC162" s="424"/>
      <c r="AD162" s="424"/>
      <c r="AE162" s="424"/>
      <c r="AF162" s="424"/>
      <c r="AG162" s="424"/>
      <c r="AH162" s="424"/>
      <c r="AI162" s="424"/>
      <c r="AJ162" s="424"/>
      <c r="AK162" s="424"/>
      <c r="AL162" s="424"/>
      <c r="AM162" s="424"/>
      <c r="AN162" s="424"/>
      <c r="AO162" s="424"/>
      <c r="AP162" s="424"/>
      <c r="AQ162" s="424"/>
      <c r="AR162" s="424"/>
      <c r="AS162" s="424"/>
    </row>
    <row r="163" spans="1:45" x14ac:dyDescent="0.25">
      <c r="A163" s="856"/>
      <c r="B163" s="857"/>
      <c r="C163" s="857"/>
      <c r="D163" s="858"/>
      <c r="E163" s="670"/>
      <c r="F163" s="863" t="s">
        <v>232</v>
      </c>
      <c r="G163" s="863"/>
      <c r="H163" s="863"/>
      <c r="I163" s="863"/>
      <c r="J163" s="863"/>
      <c r="K163" s="864"/>
      <c r="L163" s="597">
        <f>$Q$67</f>
        <v>6.6666666666666661</v>
      </c>
      <c r="M163" s="545">
        <v>3</v>
      </c>
      <c r="N163" s="582">
        <f t="shared" si="21"/>
        <v>20</v>
      </c>
      <c r="O163" s="851"/>
      <c r="P163" s="836"/>
      <c r="Q163" s="839"/>
      <c r="S163" s="504"/>
      <c r="T163" s="424"/>
      <c r="U163" s="424"/>
      <c r="V163" s="424"/>
      <c r="W163" s="424"/>
      <c r="AA163" s="424"/>
      <c r="AB163" s="424"/>
      <c r="AC163" s="424"/>
      <c r="AD163" s="424"/>
      <c r="AE163" s="424"/>
      <c r="AF163" s="424"/>
      <c r="AG163" s="424"/>
      <c r="AH163" s="424"/>
      <c r="AI163" s="424"/>
      <c r="AJ163" s="424"/>
      <c r="AK163" s="424"/>
      <c r="AL163" s="424"/>
      <c r="AM163" s="424"/>
      <c r="AN163" s="424"/>
      <c r="AO163" s="424"/>
      <c r="AP163" s="424"/>
      <c r="AQ163" s="424"/>
      <c r="AR163" s="424"/>
      <c r="AS163" s="424"/>
    </row>
    <row r="164" spans="1:45" x14ac:dyDescent="0.25">
      <c r="A164" s="856"/>
      <c r="B164" s="857"/>
      <c r="C164" s="857"/>
      <c r="D164" s="858"/>
      <c r="E164" s="669"/>
      <c r="F164" s="774" t="s">
        <v>234</v>
      </c>
      <c r="G164" s="774"/>
      <c r="H164" s="774"/>
      <c r="I164" s="774"/>
      <c r="J164" s="774"/>
      <c r="K164" s="865"/>
      <c r="L164" s="596">
        <f>$Q$75</f>
        <v>6.1538461538461542</v>
      </c>
      <c r="M164" s="544">
        <v>4</v>
      </c>
      <c r="N164" s="581">
        <f t="shared" si="21"/>
        <v>24.615384615384617</v>
      </c>
      <c r="O164" s="851"/>
      <c r="P164" s="836"/>
      <c r="Q164" s="839"/>
      <c r="R164" s="399"/>
      <c r="S164" s="504"/>
      <c r="T164" s="424"/>
      <c r="U164" s="424"/>
      <c r="V164" s="424"/>
      <c r="W164" s="424"/>
      <c r="AA164" s="424"/>
      <c r="AB164" s="424"/>
      <c r="AC164" s="424"/>
      <c r="AD164" s="424"/>
      <c r="AE164" s="424"/>
      <c r="AF164" s="424"/>
      <c r="AG164" s="424"/>
      <c r="AH164" s="424"/>
      <c r="AI164" s="424"/>
      <c r="AJ164" s="424"/>
      <c r="AK164" s="424"/>
      <c r="AL164" s="424"/>
      <c r="AM164" s="424"/>
      <c r="AN164" s="424"/>
      <c r="AO164" s="424"/>
      <c r="AP164" s="424"/>
      <c r="AQ164" s="424"/>
      <c r="AR164" s="424"/>
      <c r="AS164" s="424"/>
    </row>
    <row r="165" spans="1:45" x14ac:dyDescent="0.25">
      <c r="A165" s="856"/>
      <c r="B165" s="857"/>
      <c r="C165" s="857"/>
      <c r="D165" s="858"/>
      <c r="E165" s="670"/>
      <c r="F165" s="863" t="s">
        <v>235</v>
      </c>
      <c r="G165" s="863"/>
      <c r="H165" s="863"/>
      <c r="I165" s="863"/>
      <c r="J165" s="863"/>
      <c r="K165" s="864"/>
      <c r="L165" s="597">
        <f>$Q$138</f>
        <v>7.5</v>
      </c>
      <c r="M165" s="545">
        <v>2</v>
      </c>
      <c r="N165" s="582">
        <f t="shared" si="21"/>
        <v>15</v>
      </c>
      <c r="O165" s="851"/>
      <c r="P165" s="836"/>
      <c r="Q165" s="839"/>
      <c r="R165" s="399"/>
      <c r="S165" s="504"/>
      <c r="T165" s="424"/>
      <c r="U165" s="424"/>
      <c r="V165" s="424"/>
      <c r="W165" s="424"/>
      <c r="AA165" s="424"/>
      <c r="AB165" s="424"/>
      <c r="AC165" s="424"/>
      <c r="AD165" s="424"/>
      <c r="AE165" s="424"/>
      <c r="AF165" s="424"/>
      <c r="AG165" s="424"/>
      <c r="AH165" s="424"/>
      <c r="AI165" s="424"/>
      <c r="AJ165" s="424"/>
      <c r="AK165" s="424"/>
      <c r="AL165" s="424"/>
      <c r="AM165" s="424"/>
      <c r="AN165" s="424"/>
      <c r="AO165" s="424"/>
      <c r="AP165" s="424"/>
      <c r="AQ165" s="424"/>
      <c r="AR165" s="424"/>
      <c r="AS165" s="424"/>
    </row>
    <row r="166" spans="1:45" x14ac:dyDescent="0.25">
      <c r="A166" s="856"/>
      <c r="B166" s="857"/>
      <c r="C166" s="857"/>
      <c r="D166" s="858"/>
      <c r="E166" s="669"/>
      <c r="F166" s="774" t="s">
        <v>236</v>
      </c>
      <c r="G166" s="774"/>
      <c r="H166" s="774"/>
      <c r="I166" s="774"/>
      <c r="J166" s="774"/>
      <c r="K166" s="865"/>
      <c r="L166" s="597">
        <f>$Q$150</f>
        <v>6.8421052631578947</v>
      </c>
      <c r="M166" s="545">
        <v>1</v>
      </c>
      <c r="N166" s="582">
        <f t="shared" si="21"/>
        <v>6.8421052631578947</v>
      </c>
      <c r="O166" s="851"/>
      <c r="P166" s="836"/>
      <c r="Q166" s="839"/>
      <c r="R166" s="399"/>
      <c r="S166" s="504"/>
      <c r="T166" s="424"/>
      <c r="U166" s="424"/>
      <c r="V166" s="424"/>
      <c r="W166" s="424"/>
      <c r="AA166" s="424"/>
      <c r="AB166" s="424"/>
      <c r="AC166" s="424"/>
      <c r="AD166" s="424"/>
      <c r="AE166" s="424"/>
      <c r="AF166" s="424"/>
      <c r="AG166" s="424"/>
      <c r="AH166" s="424"/>
      <c r="AI166" s="424"/>
      <c r="AJ166" s="424"/>
      <c r="AK166" s="424"/>
      <c r="AL166" s="424"/>
      <c r="AM166" s="424"/>
      <c r="AN166" s="424"/>
      <c r="AO166" s="424"/>
      <c r="AP166" s="424"/>
      <c r="AQ166" s="424"/>
      <c r="AR166" s="424"/>
      <c r="AS166" s="424"/>
    </row>
    <row r="167" spans="1:45" ht="15.75" thickBot="1" x14ac:dyDescent="0.3">
      <c r="A167" s="859"/>
      <c r="B167" s="860"/>
      <c r="C167" s="860"/>
      <c r="D167" s="861"/>
      <c r="E167" s="671"/>
      <c r="F167" s="866" t="s">
        <v>238</v>
      </c>
      <c r="G167" s="866"/>
      <c r="H167" s="866"/>
      <c r="I167" s="866"/>
      <c r="J167" s="866"/>
      <c r="K167" s="867"/>
      <c r="L167" s="598">
        <f>$Q$156</f>
        <v>10</v>
      </c>
      <c r="M167" s="707">
        <v>1</v>
      </c>
      <c r="N167" s="708">
        <f t="shared" si="21"/>
        <v>10</v>
      </c>
      <c r="O167" s="852"/>
      <c r="P167" s="837"/>
      <c r="Q167" s="840"/>
      <c r="R167" s="399"/>
      <c r="S167" s="504"/>
      <c r="T167" s="424"/>
      <c r="U167" s="424"/>
      <c r="V167" s="424"/>
      <c r="W167" s="424"/>
      <c r="AA167" s="424"/>
      <c r="AB167" s="424"/>
      <c r="AC167" s="424"/>
      <c r="AD167" s="424"/>
      <c r="AE167" s="424"/>
      <c r="AF167" s="424"/>
      <c r="AG167" s="424"/>
      <c r="AH167" s="424"/>
      <c r="AI167" s="424"/>
      <c r="AJ167" s="424"/>
      <c r="AK167" s="424"/>
      <c r="AL167" s="424"/>
      <c r="AM167" s="424"/>
      <c r="AN167" s="424"/>
      <c r="AO167" s="424"/>
      <c r="AP167" s="424"/>
      <c r="AQ167" s="424"/>
      <c r="AR167" s="424"/>
      <c r="AS167" s="424"/>
    </row>
    <row r="168" spans="1:45" ht="15.75" thickBot="1" x14ac:dyDescent="0.3">
      <c r="A168" s="427"/>
      <c r="B168" s="387"/>
      <c r="C168" s="387"/>
      <c r="D168" s="387"/>
      <c r="E168" s="672" t="s">
        <v>239</v>
      </c>
      <c r="F168" s="673"/>
      <c r="G168" s="673"/>
      <c r="H168" s="674"/>
      <c r="I168" s="675"/>
      <c r="J168" s="675"/>
      <c r="K168" s="676"/>
      <c r="L168" s="451"/>
      <c r="M168" s="709" t="s">
        <v>174</v>
      </c>
      <c r="N168" s="710">
        <f>SUM(N159:N167)</f>
        <v>143.69082321187585</v>
      </c>
      <c r="O168" s="399"/>
      <c r="P168" s="528"/>
      <c r="Q168" s="399"/>
      <c r="R168" s="399"/>
      <c r="S168" s="504"/>
      <c r="T168" s="424"/>
      <c r="U168" s="424"/>
      <c r="V168" s="424"/>
      <c r="W168" s="424"/>
      <c r="AA168" s="424"/>
      <c r="AB168" s="424"/>
      <c r="AC168" s="424"/>
      <c r="AD168" s="424"/>
      <c r="AE168" s="424"/>
      <c r="AF168" s="424"/>
      <c r="AG168" s="424"/>
      <c r="AH168" s="424"/>
      <c r="AI168" s="424"/>
      <c r="AJ168" s="424"/>
      <c r="AK168" s="424"/>
      <c r="AL168" s="424"/>
      <c r="AM168" s="424"/>
      <c r="AN168" s="424"/>
      <c r="AO168" s="424"/>
      <c r="AP168" s="424"/>
      <c r="AQ168" s="424"/>
      <c r="AR168" s="424"/>
      <c r="AS168" s="424"/>
    </row>
    <row r="169" spans="1:45" x14ac:dyDescent="0.25">
      <c r="A169" s="427"/>
      <c r="B169" s="387"/>
      <c r="C169" s="387"/>
      <c r="D169" s="387"/>
      <c r="L169" s="562"/>
      <c r="M169" s="399"/>
      <c r="N169" s="399"/>
      <c r="O169" s="399" t="s">
        <v>420</v>
      </c>
      <c r="P169" s="528"/>
      <c r="Q169" s="399"/>
      <c r="R169" s="399"/>
      <c r="S169" s="504"/>
      <c r="T169" s="424"/>
      <c r="U169" s="424"/>
      <c r="V169" s="424"/>
      <c r="W169" s="424"/>
      <c r="AA169" s="424"/>
      <c r="AB169" s="424"/>
      <c r="AC169" s="424"/>
      <c r="AD169" s="424"/>
      <c r="AE169" s="424"/>
      <c r="AF169" s="424"/>
      <c r="AG169" s="424"/>
      <c r="AH169" s="424"/>
      <c r="AI169" s="424"/>
      <c r="AJ169" s="424"/>
      <c r="AK169" s="424"/>
      <c r="AL169" s="424"/>
      <c r="AM169" s="424"/>
      <c r="AN169" s="424"/>
      <c r="AO169" s="424"/>
      <c r="AP169" s="424"/>
      <c r="AQ169" s="424"/>
      <c r="AR169" s="424"/>
      <c r="AS169" s="424"/>
    </row>
    <row r="170" spans="1:45" x14ac:dyDescent="0.25">
      <c r="A170" s="427"/>
      <c r="B170" s="387"/>
      <c r="C170" s="387"/>
      <c r="D170" s="387"/>
      <c r="E170" s="387"/>
      <c r="F170" s="388"/>
      <c r="G170" s="387"/>
      <c r="H170" s="450"/>
      <c r="I170" s="562"/>
      <c r="J170" s="562"/>
      <c r="K170" s="562"/>
      <c r="L170" s="562"/>
      <c r="M170" s="399"/>
      <c r="N170" s="399"/>
      <c r="O170" s="399"/>
      <c r="P170" s="528"/>
      <c r="Q170" s="399"/>
      <c r="R170" s="399"/>
      <c r="S170" s="504"/>
      <c r="T170" s="424"/>
      <c r="U170" s="424"/>
      <c r="V170" s="424"/>
      <c r="W170" s="424"/>
      <c r="AA170" s="424"/>
      <c r="AB170" s="424"/>
      <c r="AC170" s="424"/>
      <c r="AD170" s="424"/>
      <c r="AE170" s="424"/>
      <c r="AF170" s="424"/>
      <c r="AG170" s="424"/>
      <c r="AH170" s="424"/>
      <c r="AI170" s="424"/>
      <c r="AJ170" s="424"/>
      <c r="AK170" s="424"/>
      <c r="AL170" s="424"/>
      <c r="AM170" s="424"/>
      <c r="AN170" s="424"/>
      <c r="AO170" s="424"/>
      <c r="AP170" s="424"/>
      <c r="AQ170" s="424"/>
      <c r="AR170" s="424"/>
      <c r="AS170" s="424"/>
    </row>
    <row r="171" spans="1:45" ht="15.75" thickBot="1" x14ac:dyDescent="0.3">
      <c r="A171" s="427"/>
      <c r="B171" s="387"/>
      <c r="C171" s="387"/>
      <c r="D171" s="387"/>
      <c r="E171" s="387"/>
      <c r="F171" s="388"/>
      <c r="G171" s="387"/>
      <c r="H171" s="450"/>
      <c r="I171" s="562"/>
      <c r="J171" s="562"/>
      <c r="K171" s="562"/>
      <c r="L171" s="562"/>
      <c r="M171" s="399"/>
      <c r="N171" s="399"/>
      <c r="O171" s="399"/>
      <c r="P171" s="528"/>
      <c r="Q171" s="399"/>
      <c r="R171" s="399"/>
      <c r="S171" s="504"/>
      <c r="T171" s="424"/>
      <c r="U171" s="424"/>
      <c r="V171" s="424"/>
      <c r="W171" s="424"/>
      <c r="AA171" s="424"/>
      <c r="AB171" s="424"/>
      <c r="AC171" s="424"/>
      <c r="AD171" s="424"/>
      <c r="AE171" s="424"/>
      <c r="AF171" s="424"/>
      <c r="AG171" s="424"/>
      <c r="AH171" s="424"/>
      <c r="AI171" s="424"/>
      <c r="AJ171" s="424"/>
      <c r="AK171" s="424"/>
      <c r="AL171" s="424"/>
      <c r="AM171" s="424"/>
      <c r="AN171" s="424"/>
      <c r="AO171" s="424"/>
      <c r="AP171" s="424"/>
      <c r="AQ171" s="424"/>
      <c r="AR171" s="424"/>
      <c r="AS171" s="424"/>
    </row>
    <row r="172" spans="1:45" ht="15.75" thickBot="1" x14ac:dyDescent="0.3">
      <c r="A172" s="885" t="s">
        <v>222</v>
      </c>
      <c r="B172" s="886"/>
      <c r="C172" s="886"/>
      <c r="D172" s="886"/>
      <c r="E172" s="886"/>
      <c r="F172" s="886"/>
      <c r="G172" s="886"/>
      <c r="H172" s="886"/>
      <c r="I172" s="886"/>
      <c r="J172" s="886"/>
      <c r="K172" s="886"/>
      <c r="L172" s="886"/>
      <c r="M172" s="886"/>
      <c r="N172" s="886"/>
      <c r="O172" s="886"/>
      <c r="P172" s="886"/>
      <c r="Q172" s="886"/>
      <c r="R172" s="886"/>
      <c r="S172" s="881"/>
      <c r="T172" s="882"/>
    </row>
    <row r="173" spans="1:45" ht="15.75" thickBot="1" x14ac:dyDescent="0.3">
      <c r="A173" s="427"/>
      <c r="B173" s="387"/>
      <c r="C173" s="387"/>
      <c r="D173" s="387"/>
      <c r="E173" s="387"/>
      <c r="F173" s="388"/>
      <c r="G173" s="387"/>
      <c r="H173" s="450"/>
      <c r="I173" s="562"/>
      <c r="J173" s="562"/>
      <c r="K173" s="562"/>
      <c r="L173" s="562"/>
      <c r="M173" s="399"/>
      <c r="N173" s="399"/>
      <c r="O173" s="399"/>
      <c r="P173" s="528"/>
      <c r="Q173" s="399"/>
      <c r="R173" s="399"/>
      <c r="S173" s="504"/>
      <c r="T173" s="424"/>
      <c r="U173" s="424"/>
      <c r="V173" s="424"/>
      <c r="W173" s="424"/>
      <c r="AA173" s="424"/>
      <c r="AB173" s="424"/>
      <c r="AC173" s="424"/>
      <c r="AD173" s="424"/>
      <c r="AE173" s="424"/>
      <c r="AF173" s="424"/>
      <c r="AG173" s="424"/>
      <c r="AH173" s="424"/>
      <c r="AI173" s="424"/>
      <c r="AJ173" s="424"/>
      <c r="AK173" s="424"/>
      <c r="AL173" s="424"/>
      <c r="AM173" s="424"/>
      <c r="AN173" s="424"/>
      <c r="AO173" s="424"/>
      <c r="AP173" s="424"/>
      <c r="AQ173" s="424"/>
      <c r="AR173" s="424"/>
      <c r="AS173" s="424"/>
    </row>
    <row r="174" spans="1:45" ht="15.75" thickBot="1" x14ac:dyDescent="0.3">
      <c r="A174" s="879" t="s">
        <v>106</v>
      </c>
      <c r="B174" s="880"/>
      <c r="C174" s="880"/>
      <c r="D174" s="880"/>
      <c r="E174" s="880"/>
      <c r="F174" s="880"/>
      <c r="G174" s="880"/>
      <c r="H174" s="880"/>
      <c r="I174" s="880"/>
      <c r="J174" s="880"/>
      <c r="K174" s="880"/>
      <c r="L174" s="880"/>
      <c r="M174" s="880"/>
      <c r="N174" s="880"/>
      <c r="O174" s="880"/>
      <c r="P174" s="880"/>
      <c r="Q174" s="880"/>
      <c r="R174" s="880"/>
      <c r="S174" s="881"/>
      <c r="T174" s="882"/>
    </row>
    <row r="176" spans="1:45" x14ac:dyDescent="0.25">
      <c r="A176" s="402" t="s">
        <v>60</v>
      </c>
      <c r="B176" s="402"/>
      <c r="C176" s="422"/>
    </row>
    <row r="178" spans="1:18" ht="17.25" customHeight="1" x14ac:dyDescent="0.25">
      <c r="A178" s="757" t="s">
        <v>478</v>
      </c>
      <c r="B178" s="757"/>
      <c r="C178" s="757"/>
      <c r="D178" s="757"/>
      <c r="E178" s="757"/>
      <c r="F178" s="757"/>
      <c r="G178" s="757"/>
      <c r="H178" s="757"/>
      <c r="I178" s="757"/>
      <c r="J178" s="757"/>
      <c r="K178" s="757"/>
      <c r="L178" s="757"/>
      <c r="M178" s="757"/>
      <c r="N178" s="757"/>
      <c r="O178" s="757"/>
      <c r="P178" s="757"/>
      <c r="Q178" s="757"/>
      <c r="R178" s="757"/>
    </row>
    <row r="180" spans="1:18" ht="66" customHeight="1" x14ac:dyDescent="0.25">
      <c r="A180" s="757" t="s">
        <v>37</v>
      </c>
      <c r="B180" s="757"/>
      <c r="C180" s="757"/>
      <c r="D180" s="757"/>
      <c r="E180" s="757"/>
      <c r="F180" s="757"/>
      <c r="G180" s="757"/>
      <c r="H180" s="757"/>
      <c r="I180" s="757"/>
      <c r="J180" s="757"/>
      <c r="K180" s="757"/>
      <c r="L180" s="757"/>
      <c r="M180" s="757"/>
      <c r="N180" s="757"/>
      <c r="O180" s="757"/>
      <c r="P180" s="757"/>
      <c r="Q180" s="757"/>
      <c r="R180" s="757"/>
    </row>
    <row r="182" spans="1:18" x14ac:dyDescent="0.25">
      <c r="A182" s="380" t="s">
        <v>5</v>
      </c>
    </row>
    <row r="183" spans="1:18" x14ac:dyDescent="0.25">
      <c r="A183" s="379" t="s">
        <v>6</v>
      </c>
    </row>
    <row r="184" spans="1:18" x14ac:dyDescent="0.25">
      <c r="A184" s="379" t="s">
        <v>326</v>
      </c>
    </row>
    <row r="186" spans="1:18" ht="17.25" x14ac:dyDescent="0.25">
      <c r="B186" s="379" t="s">
        <v>7</v>
      </c>
    </row>
    <row r="188" spans="1:18" ht="17.25" x14ac:dyDescent="0.25">
      <c r="A188" s="379" t="s">
        <v>8</v>
      </c>
    </row>
    <row r="189" spans="1:18" x14ac:dyDescent="0.25">
      <c r="A189" s="379" t="s">
        <v>9</v>
      </c>
    </row>
    <row r="191" spans="1:18" x14ac:dyDescent="0.25">
      <c r="A191" s="380" t="s">
        <v>23</v>
      </c>
    </row>
    <row r="193" spans="1:18" x14ac:dyDescent="0.25">
      <c r="A193" s="756" t="s">
        <v>18</v>
      </c>
      <c r="B193" s="756"/>
      <c r="C193" s="756"/>
      <c r="D193" s="756"/>
      <c r="E193" s="756"/>
      <c r="F193" s="756"/>
      <c r="G193" s="775" t="s">
        <v>96</v>
      </c>
    </row>
    <row r="194" spans="1:18" x14ac:dyDescent="0.25">
      <c r="A194" s="755" t="s">
        <v>14</v>
      </c>
      <c r="B194" s="755"/>
      <c r="C194" s="626" t="s">
        <v>10</v>
      </c>
      <c r="D194" s="626" t="s">
        <v>11</v>
      </c>
      <c r="E194" s="626" t="s">
        <v>12</v>
      </c>
      <c r="F194" s="626" t="s">
        <v>13</v>
      </c>
      <c r="G194" s="777"/>
    </row>
    <row r="195" spans="1:18" x14ac:dyDescent="0.25">
      <c r="A195" s="754" t="s">
        <v>15</v>
      </c>
      <c r="B195" s="754"/>
      <c r="C195" s="404">
        <v>3</v>
      </c>
      <c r="D195" s="405">
        <v>5</v>
      </c>
      <c r="E195" s="406">
        <v>6</v>
      </c>
      <c r="F195" s="405">
        <v>8</v>
      </c>
      <c r="G195" s="816">
        <v>8</v>
      </c>
    </row>
    <row r="196" spans="1:18" x14ac:dyDescent="0.25">
      <c r="A196" s="868" t="s">
        <v>16</v>
      </c>
      <c r="B196" s="868"/>
      <c r="C196" s="404">
        <v>5</v>
      </c>
      <c r="D196" s="405">
        <v>7</v>
      </c>
      <c r="E196" s="406">
        <v>8</v>
      </c>
      <c r="F196" s="405">
        <v>11</v>
      </c>
      <c r="G196" s="817"/>
    </row>
    <row r="197" spans="1:18" x14ac:dyDescent="0.25">
      <c r="A197" s="754" t="s">
        <v>17</v>
      </c>
      <c r="B197" s="754"/>
      <c r="C197" s="404">
        <v>7</v>
      </c>
      <c r="D197" s="405">
        <v>9</v>
      </c>
      <c r="E197" s="406">
        <v>10</v>
      </c>
      <c r="F197" s="405">
        <v>12</v>
      </c>
      <c r="G197" s="818"/>
    </row>
    <row r="198" spans="1:18" ht="10.5" customHeight="1" x14ac:dyDescent="0.25"/>
    <row r="199" spans="1:18" ht="17.25" customHeight="1" x14ac:dyDescent="0.25">
      <c r="A199" s="827" t="s">
        <v>107</v>
      </c>
      <c r="B199" s="827"/>
      <c r="C199" s="827"/>
      <c r="D199" s="827"/>
      <c r="E199" s="827"/>
      <c r="F199" s="827"/>
      <c r="G199" s="827"/>
      <c r="H199" s="827"/>
    </row>
    <row r="200" spans="1:18" ht="17.25" customHeight="1" x14ac:dyDescent="0.25">
      <c r="B200" s="401"/>
      <c r="C200" s="401"/>
      <c r="D200" s="401"/>
      <c r="E200" s="401"/>
      <c r="F200" s="401"/>
      <c r="G200" s="401"/>
      <c r="H200" s="401"/>
    </row>
    <row r="201" spans="1:18" ht="17.25" x14ac:dyDescent="0.25">
      <c r="A201" s="829" t="s">
        <v>100</v>
      </c>
      <c r="B201" s="830"/>
      <c r="C201" s="829" t="s">
        <v>95</v>
      </c>
      <c r="D201" s="830"/>
      <c r="E201" s="832" t="s">
        <v>102</v>
      </c>
      <c r="F201" s="403" t="s">
        <v>101</v>
      </c>
      <c r="G201" s="403" t="s">
        <v>95</v>
      </c>
    </row>
    <row r="202" spans="1:18" ht="24.75" customHeight="1" x14ac:dyDescent="0.25">
      <c r="A202" s="417" t="s">
        <v>97</v>
      </c>
      <c r="B202" s="418">
        <v>300</v>
      </c>
      <c r="C202" s="417" t="s">
        <v>93</v>
      </c>
      <c r="D202" s="419">
        <f>+ROUNDUP((B202/G195),0)</f>
        <v>38</v>
      </c>
      <c r="E202" s="832"/>
      <c r="F202" s="833">
        <v>400</v>
      </c>
      <c r="G202" s="725">
        <f>IF(F202=300,D202,IF(F202=400,D203,D204))</f>
        <v>50</v>
      </c>
    </row>
    <row r="203" spans="1:18" ht="21.75" customHeight="1" x14ac:dyDescent="0.25">
      <c r="A203" s="417" t="s">
        <v>98</v>
      </c>
      <c r="B203" s="418">
        <v>400</v>
      </c>
      <c r="C203" s="417" t="s">
        <v>94</v>
      </c>
      <c r="D203" s="419">
        <f>+ROUNDUP((B203/G195),0)</f>
        <v>50</v>
      </c>
      <c r="E203" s="832"/>
      <c r="F203" s="833"/>
      <c r="G203" s="725"/>
    </row>
    <row r="204" spans="1:18" ht="22.5" customHeight="1" x14ac:dyDescent="0.25">
      <c r="A204" s="417" t="s">
        <v>99</v>
      </c>
      <c r="B204" s="418">
        <v>500</v>
      </c>
      <c r="C204" s="417" t="s">
        <v>94</v>
      </c>
      <c r="D204" s="419">
        <f>+ROUNDUP((B204/G195),0)</f>
        <v>63</v>
      </c>
      <c r="E204" s="832"/>
      <c r="F204" s="833"/>
      <c r="G204" s="725"/>
    </row>
    <row r="205" spans="1:18" x14ac:dyDescent="0.25">
      <c r="C205" s="416"/>
      <c r="E205" s="401"/>
    </row>
    <row r="206" spans="1:18" x14ac:dyDescent="0.25">
      <c r="A206" s="380" t="s">
        <v>79</v>
      </c>
    </row>
    <row r="207" spans="1:18" ht="17.25" customHeight="1" x14ac:dyDescent="0.25">
      <c r="A207" s="757" t="s">
        <v>19</v>
      </c>
      <c r="B207" s="757"/>
      <c r="C207" s="757"/>
      <c r="D207" s="757"/>
      <c r="E207" s="757"/>
      <c r="F207" s="757"/>
      <c r="G207" s="757"/>
      <c r="H207" s="757"/>
      <c r="I207" s="757"/>
      <c r="J207" s="757"/>
      <c r="K207" s="757"/>
      <c r="L207" s="757"/>
      <c r="M207" s="757"/>
      <c r="N207" s="757"/>
      <c r="O207" s="757"/>
      <c r="P207" s="757"/>
      <c r="Q207" s="757"/>
      <c r="R207" s="757"/>
    </row>
    <row r="208" spans="1:18" x14ac:dyDescent="0.25">
      <c r="A208" s="379" t="s">
        <v>20</v>
      </c>
    </row>
    <row r="209" spans="1:18" x14ac:dyDescent="0.25">
      <c r="A209" s="379" t="s">
        <v>36</v>
      </c>
    </row>
    <row r="210" spans="1:18" x14ac:dyDescent="0.25">
      <c r="A210" s="379" t="s">
        <v>21</v>
      </c>
    </row>
    <row r="211" spans="1:18" x14ac:dyDescent="0.25">
      <c r="A211" s="379" t="s">
        <v>22</v>
      </c>
    </row>
    <row r="213" spans="1:18" x14ac:dyDescent="0.25">
      <c r="A213" s="380" t="s">
        <v>108</v>
      </c>
    </row>
    <row r="215" spans="1:18" x14ac:dyDescent="0.25">
      <c r="A215" s="770" t="s">
        <v>24</v>
      </c>
      <c r="B215" s="770"/>
      <c r="C215" s="770"/>
      <c r="D215" s="770"/>
      <c r="E215" s="770"/>
      <c r="F215" s="775" t="s">
        <v>34</v>
      </c>
    </row>
    <row r="216" spans="1:18" x14ac:dyDescent="0.25">
      <c r="A216" s="769" t="s">
        <v>25</v>
      </c>
      <c r="B216" s="769"/>
      <c r="C216" s="767" t="s">
        <v>26</v>
      </c>
      <c r="D216" s="767"/>
      <c r="E216" s="767"/>
      <c r="F216" s="776"/>
    </row>
    <row r="217" spans="1:18" x14ac:dyDescent="0.25">
      <c r="A217" s="769"/>
      <c r="B217" s="769"/>
      <c r="C217" s="405" t="s">
        <v>27</v>
      </c>
      <c r="D217" s="405" t="s">
        <v>28</v>
      </c>
      <c r="E217" s="405" t="s">
        <v>29</v>
      </c>
      <c r="F217" s="777"/>
    </row>
    <row r="218" spans="1:18" x14ac:dyDescent="0.25">
      <c r="A218" s="769" t="s">
        <v>32</v>
      </c>
      <c r="B218" s="404" t="s">
        <v>30</v>
      </c>
      <c r="C218" s="408">
        <v>1</v>
      </c>
      <c r="D218" s="404">
        <v>0.8</v>
      </c>
      <c r="E218" s="408">
        <v>0.6</v>
      </c>
      <c r="F218" s="816">
        <v>0.7</v>
      </c>
    </row>
    <row r="219" spans="1:18" x14ac:dyDescent="0.25">
      <c r="A219" s="769"/>
      <c r="B219" s="404" t="s">
        <v>31</v>
      </c>
      <c r="C219" s="408">
        <v>0.9</v>
      </c>
      <c r="D219" s="404">
        <v>0.7</v>
      </c>
      <c r="E219" s="408">
        <v>0.5</v>
      </c>
      <c r="F219" s="817"/>
    </row>
    <row r="220" spans="1:18" x14ac:dyDescent="0.25">
      <c r="A220" s="768" t="s">
        <v>33</v>
      </c>
      <c r="B220" s="768"/>
      <c r="C220" s="408">
        <v>0.8</v>
      </c>
      <c r="D220" s="404">
        <v>0.6</v>
      </c>
      <c r="E220" s="408">
        <v>0.5</v>
      </c>
      <c r="F220" s="818"/>
      <c r="G220" s="407"/>
    </row>
    <row r="221" spans="1:18" x14ac:dyDescent="0.25">
      <c r="A221" s="379" t="s">
        <v>35</v>
      </c>
    </row>
    <row r="223" spans="1:18" x14ac:dyDescent="0.25">
      <c r="A223" s="380" t="s">
        <v>40</v>
      </c>
    </row>
    <row r="224" spans="1:18" ht="19.5" customHeight="1" x14ac:dyDescent="0.25">
      <c r="A224" s="757" t="s">
        <v>38</v>
      </c>
      <c r="B224" s="757"/>
      <c r="C224" s="757"/>
      <c r="D224" s="757"/>
      <c r="E224" s="757"/>
      <c r="F224" s="757"/>
      <c r="G224" s="757"/>
      <c r="H224" s="757"/>
      <c r="I224" s="757"/>
      <c r="J224" s="757"/>
      <c r="K224" s="757"/>
      <c r="L224" s="757"/>
      <c r="M224" s="757"/>
      <c r="N224" s="757"/>
      <c r="O224" s="757"/>
      <c r="P224" s="757"/>
      <c r="Q224" s="757"/>
      <c r="R224" s="757"/>
    </row>
    <row r="225" spans="1:18" ht="15" customHeight="1" x14ac:dyDescent="0.25">
      <c r="A225" s="400"/>
      <c r="B225" s="400"/>
      <c r="C225" s="400"/>
      <c r="D225" s="400"/>
      <c r="E225" s="400"/>
      <c r="F225" s="400"/>
      <c r="G225" s="400"/>
      <c r="H225" s="400"/>
      <c r="I225" s="400"/>
      <c r="J225" s="400"/>
      <c r="K225" s="400"/>
      <c r="L225" s="400"/>
      <c r="M225" s="400"/>
      <c r="N225" s="400"/>
      <c r="O225" s="400"/>
      <c r="P225" s="400"/>
      <c r="Q225" s="400"/>
      <c r="R225" s="400"/>
    </row>
    <row r="226" spans="1:18" ht="15" customHeight="1" x14ac:dyDescent="0.25">
      <c r="A226" s="828" t="s">
        <v>109</v>
      </c>
      <c r="B226" s="828"/>
      <c r="C226" s="828"/>
      <c r="D226" s="828"/>
      <c r="E226" s="828"/>
      <c r="F226" s="828"/>
      <c r="G226" s="400"/>
      <c r="H226" s="400"/>
      <c r="I226" s="400"/>
      <c r="J226" s="400"/>
      <c r="K226" s="400"/>
      <c r="L226" s="400"/>
      <c r="M226" s="400"/>
      <c r="N226" s="400"/>
      <c r="O226" s="400"/>
      <c r="P226" s="400"/>
      <c r="Q226" s="400"/>
      <c r="R226" s="400"/>
    </row>
    <row r="227" spans="1:18" ht="15" customHeight="1" x14ac:dyDescent="0.25">
      <c r="A227" s="400"/>
      <c r="B227" s="400"/>
      <c r="C227" s="400"/>
      <c r="D227" s="400"/>
      <c r="E227" s="400"/>
      <c r="F227" s="400"/>
      <c r="G227" s="400"/>
      <c r="H227" s="400"/>
      <c r="I227" s="400"/>
      <c r="J227" s="400"/>
      <c r="K227" s="400"/>
      <c r="L227" s="400"/>
      <c r="M227" s="400"/>
      <c r="N227" s="400"/>
      <c r="O227" s="400"/>
      <c r="P227" s="400"/>
      <c r="Q227" s="400"/>
      <c r="R227" s="400"/>
    </row>
    <row r="228" spans="1:18" x14ac:dyDescent="0.25">
      <c r="B228" s="412" t="s">
        <v>85</v>
      </c>
      <c r="C228" s="412" t="s">
        <v>88</v>
      </c>
      <c r="D228" s="413" t="s">
        <v>89</v>
      </c>
      <c r="E228" s="415" t="s">
        <v>91</v>
      </c>
      <c r="F228" s="411" t="s">
        <v>90</v>
      </c>
    </row>
    <row r="229" spans="1:18" x14ac:dyDescent="0.25">
      <c r="B229" s="414" t="s">
        <v>87</v>
      </c>
      <c r="C229" s="406">
        <v>1</v>
      </c>
      <c r="D229" s="831">
        <v>0</v>
      </c>
      <c r="E229" s="725">
        <f>SUM(F229:F233)</f>
        <v>1</v>
      </c>
      <c r="F229" s="401">
        <f>IF(AND(D229&gt;=0,D229&lt;=1),C229,0)</f>
        <v>1</v>
      </c>
    </row>
    <row r="230" spans="1:18" x14ac:dyDescent="0.25">
      <c r="B230" s="414" t="s">
        <v>80</v>
      </c>
      <c r="C230" s="406">
        <v>1.2</v>
      </c>
      <c r="D230" s="831"/>
      <c r="E230" s="725"/>
      <c r="F230" s="401">
        <f>IF(AND(D229&gt;1,D229&lt;=3),C230,0)</f>
        <v>0</v>
      </c>
    </row>
    <row r="231" spans="1:18" x14ac:dyDescent="0.25">
      <c r="B231" s="405" t="s">
        <v>81</v>
      </c>
      <c r="C231" s="406">
        <v>1.5</v>
      </c>
      <c r="D231" s="831"/>
      <c r="E231" s="725"/>
      <c r="F231" s="401">
        <f>IF(AND(D229&gt;3,D229&lt;=6),C231,0)</f>
        <v>0</v>
      </c>
    </row>
    <row r="232" spans="1:18" x14ac:dyDescent="0.25">
      <c r="B232" s="405" t="s">
        <v>82</v>
      </c>
      <c r="C232" s="406">
        <v>1.7</v>
      </c>
      <c r="D232" s="831"/>
      <c r="E232" s="725"/>
      <c r="F232" s="401">
        <f>IF(AND(D229&gt;6,D229&lt;=9),C232,0)</f>
        <v>0</v>
      </c>
    </row>
    <row r="233" spans="1:18" x14ac:dyDescent="0.25">
      <c r="B233" s="405" t="s">
        <v>86</v>
      </c>
      <c r="C233" s="406">
        <v>2</v>
      </c>
      <c r="D233" s="831"/>
      <c r="E233" s="725"/>
      <c r="F233" s="401">
        <f>IF(D229&gt;9,C233,0)</f>
        <v>0</v>
      </c>
    </row>
    <row r="234" spans="1:18" x14ac:dyDescent="0.25">
      <c r="A234" s="410" t="s">
        <v>39</v>
      </c>
    </row>
    <row r="235" spans="1:18" ht="111" customHeight="1" x14ac:dyDescent="0.25">
      <c r="A235" s="757" t="s">
        <v>342</v>
      </c>
      <c r="B235" s="757"/>
      <c r="C235" s="757"/>
      <c r="D235" s="757"/>
      <c r="E235" s="757"/>
      <c r="F235" s="757"/>
      <c r="G235" s="757"/>
      <c r="H235" s="757"/>
      <c r="I235" s="757"/>
      <c r="J235" s="757"/>
      <c r="K235" s="757"/>
      <c r="L235" s="757"/>
      <c r="M235" s="757"/>
      <c r="N235" s="757"/>
      <c r="O235" s="757"/>
      <c r="P235" s="757"/>
      <c r="Q235" s="757"/>
      <c r="R235" s="757"/>
    </row>
    <row r="237" spans="1:18" x14ac:dyDescent="0.25">
      <c r="A237" s="380" t="s">
        <v>110</v>
      </c>
    </row>
    <row r="238" spans="1:18" ht="15.75" thickBot="1" x14ac:dyDescent="0.3"/>
    <row r="239" spans="1:18" x14ac:dyDescent="0.25">
      <c r="A239" s="764" t="s">
        <v>41</v>
      </c>
      <c r="B239" s="765"/>
      <c r="C239" s="766"/>
      <c r="D239" s="605" t="s">
        <v>47</v>
      </c>
      <c r="E239" s="764" t="s">
        <v>46</v>
      </c>
      <c r="F239" s="766"/>
      <c r="G239" s="605" t="s">
        <v>59</v>
      </c>
      <c r="H239" s="605" t="s">
        <v>128</v>
      </c>
      <c r="I239" s="605" t="s">
        <v>129</v>
      </c>
    </row>
    <row r="240" spans="1:18" ht="15" customHeight="1" x14ac:dyDescent="0.25">
      <c r="A240" s="758" t="s">
        <v>42</v>
      </c>
      <c r="B240" s="759"/>
      <c r="C240" s="602" t="s">
        <v>43</v>
      </c>
      <c r="D240" s="606">
        <v>3</v>
      </c>
      <c r="E240" s="780">
        <v>1</v>
      </c>
      <c r="F240" s="781"/>
      <c r="G240" s="771">
        <f>+E240*D240+E241*D241+E242*D242</f>
        <v>3</v>
      </c>
      <c r="H240" s="610" t="s">
        <v>130</v>
      </c>
      <c r="I240" s="610" t="s">
        <v>134</v>
      </c>
    </row>
    <row r="241" spans="1:9" ht="15" customHeight="1" x14ac:dyDescent="0.25">
      <c r="A241" s="760"/>
      <c r="B241" s="761"/>
      <c r="C241" s="602" t="s">
        <v>44</v>
      </c>
      <c r="D241" s="606">
        <v>0</v>
      </c>
      <c r="E241" s="782">
        <v>2</v>
      </c>
      <c r="F241" s="783"/>
      <c r="G241" s="772"/>
      <c r="H241" s="611" t="s">
        <v>131</v>
      </c>
      <c r="I241" s="612" t="s">
        <v>135</v>
      </c>
    </row>
    <row r="242" spans="1:9" x14ac:dyDescent="0.25">
      <c r="A242" s="762"/>
      <c r="B242" s="763"/>
      <c r="C242" s="602" t="s">
        <v>45</v>
      </c>
      <c r="D242" s="606">
        <v>0</v>
      </c>
      <c r="E242" s="780">
        <v>4</v>
      </c>
      <c r="F242" s="781"/>
      <c r="G242" s="773"/>
      <c r="H242" s="610" t="s">
        <v>132</v>
      </c>
      <c r="I242" s="610" t="s">
        <v>133</v>
      </c>
    </row>
    <row r="243" spans="1:9" ht="17.25" x14ac:dyDescent="0.25">
      <c r="A243" s="758" t="s">
        <v>48</v>
      </c>
      <c r="B243" s="759"/>
      <c r="C243" s="602" t="s">
        <v>43</v>
      </c>
      <c r="D243" s="606">
        <v>1</v>
      </c>
      <c r="E243" s="782">
        <v>2</v>
      </c>
      <c r="F243" s="783"/>
      <c r="G243" s="771">
        <f>+E243*D243+E244*D244+E245*D245</f>
        <v>2</v>
      </c>
      <c r="H243" s="612" t="s">
        <v>136</v>
      </c>
      <c r="I243" s="612" t="s">
        <v>134</v>
      </c>
    </row>
    <row r="244" spans="1:9" ht="30" x14ac:dyDescent="0.25">
      <c r="A244" s="760"/>
      <c r="B244" s="761"/>
      <c r="C244" s="602" t="s">
        <v>44</v>
      </c>
      <c r="D244" s="606">
        <v>0</v>
      </c>
      <c r="E244" s="780">
        <v>4</v>
      </c>
      <c r="F244" s="781"/>
      <c r="G244" s="772"/>
      <c r="H244" s="610" t="s">
        <v>137</v>
      </c>
      <c r="I244" s="610" t="s">
        <v>135</v>
      </c>
    </row>
    <row r="245" spans="1:9" x14ac:dyDescent="0.25">
      <c r="A245" s="762"/>
      <c r="B245" s="763"/>
      <c r="C245" s="602" t="s">
        <v>45</v>
      </c>
      <c r="D245" s="606">
        <v>0</v>
      </c>
      <c r="E245" s="782">
        <v>6</v>
      </c>
      <c r="F245" s="783"/>
      <c r="G245" s="773"/>
      <c r="H245" s="611" t="s">
        <v>138</v>
      </c>
      <c r="I245" s="612" t="s">
        <v>133</v>
      </c>
    </row>
    <row r="246" spans="1:9" x14ac:dyDescent="0.25">
      <c r="A246" s="821" t="s">
        <v>56</v>
      </c>
      <c r="B246" s="769"/>
      <c r="C246" s="602" t="s">
        <v>58</v>
      </c>
      <c r="D246" s="606">
        <v>3</v>
      </c>
      <c r="E246" s="780">
        <v>3</v>
      </c>
      <c r="F246" s="781"/>
      <c r="G246" s="771">
        <f>+E246*D246+E247*D247</f>
        <v>9</v>
      </c>
      <c r="H246" s="613"/>
      <c r="I246" s="613"/>
    </row>
    <row r="247" spans="1:9" x14ac:dyDescent="0.25">
      <c r="A247" s="821"/>
      <c r="B247" s="769"/>
      <c r="C247" s="602" t="s">
        <v>49</v>
      </c>
      <c r="D247" s="606">
        <v>0</v>
      </c>
      <c r="E247" s="782">
        <v>0</v>
      </c>
      <c r="F247" s="783"/>
      <c r="G247" s="773"/>
      <c r="H247" s="613"/>
      <c r="I247" s="613"/>
    </row>
    <row r="248" spans="1:9" x14ac:dyDescent="0.25">
      <c r="A248" s="778" t="s">
        <v>57</v>
      </c>
      <c r="B248" s="779"/>
      <c r="C248" s="602" t="s">
        <v>50</v>
      </c>
      <c r="D248" s="606">
        <v>1</v>
      </c>
      <c r="E248" s="780">
        <v>6</v>
      </c>
      <c r="F248" s="781"/>
      <c r="G248" s="771">
        <f>+E248*D248+E249*D249</f>
        <v>6</v>
      </c>
      <c r="H248" s="613"/>
      <c r="I248" s="613"/>
    </row>
    <row r="249" spans="1:9" x14ac:dyDescent="0.25">
      <c r="A249" s="778"/>
      <c r="B249" s="779"/>
      <c r="C249" s="602" t="s">
        <v>51</v>
      </c>
      <c r="D249" s="606">
        <v>20</v>
      </c>
      <c r="E249" s="782">
        <v>0</v>
      </c>
      <c r="F249" s="783"/>
      <c r="G249" s="773"/>
      <c r="H249" s="613"/>
      <c r="I249" s="613"/>
    </row>
    <row r="250" spans="1:9" x14ac:dyDescent="0.25">
      <c r="A250" s="603" t="s">
        <v>52</v>
      </c>
      <c r="B250" s="425"/>
      <c r="C250" s="604"/>
      <c r="D250" s="606">
        <v>1</v>
      </c>
      <c r="E250" s="780">
        <v>6</v>
      </c>
      <c r="F250" s="781"/>
      <c r="G250" s="608">
        <f>+E250*D250</f>
        <v>6</v>
      </c>
      <c r="H250" s="613"/>
      <c r="I250" s="613"/>
    </row>
    <row r="251" spans="1:9" x14ac:dyDescent="0.25">
      <c r="A251" s="821" t="s">
        <v>53</v>
      </c>
      <c r="B251" s="769"/>
      <c r="C251" s="822"/>
      <c r="D251" s="606">
        <v>2</v>
      </c>
      <c r="E251" s="782">
        <v>1</v>
      </c>
      <c r="F251" s="783"/>
      <c r="G251" s="608">
        <f>+E251*D251</f>
        <v>2</v>
      </c>
      <c r="H251" s="613"/>
      <c r="I251" s="613"/>
    </row>
    <row r="252" spans="1:9" x14ac:dyDescent="0.25">
      <c r="A252" s="821" t="s">
        <v>54</v>
      </c>
      <c r="B252" s="769"/>
      <c r="C252" s="822"/>
      <c r="D252" s="606">
        <v>1</v>
      </c>
      <c r="E252" s="780">
        <v>3</v>
      </c>
      <c r="F252" s="781"/>
      <c r="G252" s="608">
        <f>+E252*D252</f>
        <v>3</v>
      </c>
      <c r="H252" s="613"/>
      <c r="I252" s="613"/>
    </row>
    <row r="253" spans="1:9" ht="15.75" thickBot="1" x14ac:dyDescent="0.3">
      <c r="A253" s="823" t="s">
        <v>55</v>
      </c>
      <c r="B253" s="824"/>
      <c r="C253" s="825"/>
      <c r="D253" s="607">
        <v>2</v>
      </c>
      <c r="E253" s="819">
        <v>2</v>
      </c>
      <c r="F253" s="820"/>
      <c r="G253" s="609">
        <f>+E253*D253</f>
        <v>4</v>
      </c>
      <c r="H253" s="614"/>
      <c r="I253" s="614"/>
    </row>
    <row r="254" spans="1:9" ht="15.75" thickBot="1" x14ac:dyDescent="0.3">
      <c r="A254" s="844" t="s">
        <v>61</v>
      </c>
      <c r="B254" s="845"/>
      <c r="C254" s="845"/>
      <c r="D254" s="845"/>
      <c r="E254" s="845"/>
      <c r="F254" s="846"/>
      <c r="G254" s="615">
        <f>SUM(G240:G253)</f>
        <v>35</v>
      </c>
    </row>
    <row r="256" spans="1:9" x14ac:dyDescent="0.25">
      <c r="A256" s="379" t="s">
        <v>62</v>
      </c>
    </row>
    <row r="261" spans="1:18" ht="15.75" thickBot="1" x14ac:dyDescent="0.3"/>
    <row r="262" spans="1:18" x14ac:dyDescent="0.25">
      <c r="F262" s="681" t="s">
        <v>78</v>
      </c>
      <c r="G262" s="678">
        <f>$F$218</f>
        <v>0.7</v>
      </c>
    </row>
    <row r="263" spans="1:18" x14ac:dyDescent="0.25">
      <c r="F263" s="682" t="s">
        <v>92</v>
      </c>
      <c r="G263" s="608">
        <f>$E$229</f>
        <v>1</v>
      </c>
    </row>
    <row r="264" spans="1:18" x14ac:dyDescent="0.25">
      <c r="F264" s="682" t="s">
        <v>83</v>
      </c>
      <c r="G264" s="608">
        <f>$G$254</f>
        <v>35</v>
      </c>
    </row>
    <row r="265" spans="1:18" ht="15.75" thickBot="1" x14ac:dyDescent="0.3">
      <c r="F265" s="683" t="s">
        <v>84</v>
      </c>
      <c r="G265" s="609">
        <f>$F$202</f>
        <v>400</v>
      </c>
    </row>
    <row r="267" spans="1:18" ht="15.75" thickBot="1" x14ac:dyDescent="0.3"/>
    <row r="268" spans="1:18" ht="15.75" thickBot="1" x14ac:dyDescent="0.3">
      <c r="A268" s="842" t="s">
        <v>241</v>
      </c>
      <c r="B268" s="843"/>
      <c r="C268" s="843"/>
      <c r="D268" s="843"/>
      <c r="E268" s="843"/>
      <c r="F268" s="679" t="s">
        <v>103</v>
      </c>
      <c r="G268" s="680">
        <f>+ROUNDUP(G262*G264/G263/G265*1000,0)</f>
        <v>62</v>
      </c>
    </row>
    <row r="271" spans="1:18" ht="34.5" customHeight="1" x14ac:dyDescent="0.25">
      <c r="A271" s="757" t="s">
        <v>63</v>
      </c>
      <c r="B271" s="757"/>
      <c r="C271" s="757"/>
      <c r="D271" s="757"/>
      <c r="E271" s="757"/>
      <c r="F271" s="757"/>
      <c r="G271" s="757"/>
      <c r="H271" s="757"/>
      <c r="I271" s="757"/>
      <c r="J271" s="757"/>
      <c r="K271" s="757"/>
      <c r="L271" s="757"/>
      <c r="M271" s="757"/>
      <c r="N271" s="757"/>
      <c r="O271" s="757"/>
      <c r="P271" s="757"/>
      <c r="Q271" s="757"/>
      <c r="R271" s="757"/>
    </row>
    <row r="273" spans="1:6" x14ac:dyDescent="0.25">
      <c r="A273" s="379" t="s">
        <v>64</v>
      </c>
    </row>
    <row r="275" spans="1:6" x14ac:dyDescent="0.25">
      <c r="A275" s="770" t="s">
        <v>67</v>
      </c>
      <c r="B275" s="770"/>
      <c r="C275" s="770" t="s">
        <v>65</v>
      </c>
      <c r="D275" s="770"/>
      <c r="E275" s="770" t="s">
        <v>66</v>
      </c>
      <c r="F275" s="770"/>
    </row>
    <row r="276" spans="1:6" x14ac:dyDescent="0.25">
      <c r="A276" s="834" t="s">
        <v>68</v>
      </c>
      <c r="B276" s="834"/>
      <c r="C276" s="815">
        <v>1</v>
      </c>
      <c r="D276" s="815"/>
      <c r="E276" s="834" t="s">
        <v>73</v>
      </c>
      <c r="F276" s="834"/>
    </row>
    <row r="277" spans="1:6" x14ac:dyDescent="0.25">
      <c r="A277" s="834" t="s">
        <v>69</v>
      </c>
      <c r="B277" s="834"/>
      <c r="C277" s="815">
        <v>2</v>
      </c>
      <c r="D277" s="815"/>
      <c r="E277" s="834" t="s">
        <v>74</v>
      </c>
      <c r="F277" s="834"/>
    </row>
    <row r="278" spans="1:6" x14ac:dyDescent="0.25">
      <c r="A278" s="834" t="s">
        <v>70</v>
      </c>
      <c r="B278" s="834"/>
      <c r="C278" s="815">
        <v>3</v>
      </c>
      <c r="D278" s="815"/>
      <c r="E278" s="834" t="s">
        <v>75</v>
      </c>
      <c r="F278" s="834"/>
    </row>
    <row r="279" spans="1:6" x14ac:dyDescent="0.25">
      <c r="A279" s="834" t="s">
        <v>71</v>
      </c>
      <c r="B279" s="834"/>
      <c r="C279" s="815">
        <v>4</v>
      </c>
      <c r="D279" s="815"/>
      <c r="E279" s="834" t="s">
        <v>76</v>
      </c>
      <c r="F279" s="834"/>
    </row>
    <row r="280" spans="1:6" x14ac:dyDescent="0.25">
      <c r="A280" s="834" t="s">
        <v>72</v>
      </c>
      <c r="B280" s="834"/>
      <c r="C280" s="815">
        <v>5</v>
      </c>
      <c r="D280" s="815"/>
      <c r="E280" s="834" t="s">
        <v>77</v>
      </c>
      <c r="F280" s="834"/>
    </row>
    <row r="283" spans="1:6" x14ac:dyDescent="0.25">
      <c r="A283" s="826" t="s">
        <v>67</v>
      </c>
      <c r="B283" s="826"/>
      <c r="C283" s="420">
        <f>$G$268</f>
        <v>62</v>
      </c>
    </row>
    <row r="284" spans="1:6" x14ac:dyDescent="0.25">
      <c r="A284" s="421" t="s">
        <v>105</v>
      </c>
      <c r="B284" s="421"/>
      <c r="C284" s="420">
        <f>IF(G268&lt;=70,C276,IF(AND(G268&gt;70,G268&lt;=100),C277,IF(AND(G268&gt;100,G268&lt;150),C278,IF(AND(G268&gt;=150,G268&lt;200),C279,C280))))</f>
        <v>1</v>
      </c>
    </row>
    <row r="285" spans="1:6" x14ac:dyDescent="0.25">
      <c r="A285" s="421" t="s">
        <v>104</v>
      </c>
      <c r="B285" s="421"/>
      <c r="C285" s="420" t="str">
        <f>IF(G268&lt;=70,E276,IF(AND(G268&gt;70,G268&lt;=100),E277,IF(AND(G268&gt;100,G268&lt;150),E278,IF(AND(G268&gt;=150,G268&lt;200),E279,E280))))</f>
        <v>Muy buena</v>
      </c>
    </row>
    <row r="286" spans="1:6" ht="15.75" thickBot="1" x14ac:dyDescent="0.3"/>
    <row r="287" spans="1:6" x14ac:dyDescent="0.25">
      <c r="A287" s="745" t="s">
        <v>242</v>
      </c>
      <c r="B287" s="746"/>
      <c r="C287" s="746"/>
      <c r="D287" s="747"/>
      <c r="E287" s="677">
        <f>+C283</f>
        <v>62</v>
      </c>
      <c r="F287" s="678">
        <f>+IF(E287&gt;100,0,1)</f>
        <v>1</v>
      </c>
    </row>
    <row r="288" spans="1:6" x14ac:dyDescent="0.25">
      <c r="A288" s="748" t="s">
        <v>243</v>
      </c>
      <c r="B288" s="749"/>
      <c r="C288" s="749"/>
      <c r="D288" s="750"/>
      <c r="E288" s="606">
        <v>100</v>
      </c>
      <c r="F288" s="608">
        <f>+IF(E288&gt;100,0,1)</f>
        <v>1</v>
      </c>
    </row>
    <row r="289" spans="1:8" x14ac:dyDescent="0.25">
      <c r="A289" s="751" t="s">
        <v>244</v>
      </c>
      <c r="B289" s="752"/>
      <c r="C289" s="752"/>
      <c r="D289" s="753"/>
      <c r="E289" s="606">
        <v>24</v>
      </c>
      <c r="F289" s="608">
        <f t="shared" ref="F289:F290" si="22">+IF(E289&gt;100,0,1)</f>
        <v>1</v>
      </c>
    </row>
    <row r="290" spans="1:8" ht="15.75" thickBot="1" x14ac:dyDescent="0.3">
      <c r="A290" s="739" t="s">
        <v>245</v>
      </c>
      <c r="B290" s="740"/>
      <c r="C290" s="740"/>
      <c r="D290" s="741"/>
      <c r="E290" s="607">
        <v>50</v>
      </c>
      <c r="F290" s="609">
        <f t="shared" si="22"/>
        <v>1</v>
      </c>
    </row>
    <row r="291" spans="1:8" ht="15.75" thickBot="1" x14ac:dyDescent="0.3">
      <c r="A291" s="616"/>
      <c r="B291" s="616"/>
      <c r="C291" s="616"/>
      <c r="D291" s="684" t="s">
        <v>248</v>
      </c>
      <c r="E291" s="685">
        <f>SUM(E287:E290)</f>
        <v>236</v>
      </c>
      <c r="F291" s="685">
        <f>SUM(F287:F290)</f>
        <v>4</v>
      </c>
    </row>
    <row r="292" spans="1:8" x14ac:dyDescent="0.25">
      <c r="D292" s="379" t="s">
        <v>344</v>
      </c>
    </row>
    <row r="293" spans="1:8" ht="15.75" thickBot="1" x14ac:dyDescent="0.3"/>
    <row r="294" spans="1:8" ht="15.75" thickBot="1" x14ac:dyDescent="0.3">
      <c r="A294" s="619" t="s">
        <v>246</v>
      </c>
      <c r="B294" s="617"/>
      <c r="C294" s="617"/>
      <c r="D294" s="618"/>
      <c r="E294" s="620">
        <v>4</v>
      </c>
    </row>
    <row r="295" spans="1:8" ht="15.75" thickBot="1" x14ac:dyDescent="0.3"/>
    <row r="296" spans="1:8" ht="15.75" thickBot="1" x14ac:dyDescent="0.3">
      <c r="A296" s="742" t="s">
        <v>247</v>
      </c>
      <c r="B296" s="744"/>
      <c r="C296" s="744"/>
      <c r="D296" s="743"/>
      <c r="E296" s="686">
        <f>+IF(E294=1,(E291/1),IF(E294=2,(E291/2),IF(E294=3,(E291/3),(E291/4))))</f>
        <v>59</v>
      </c>
      <c r="F296" s="687">
        <f>+IF(AND(E296&lt;100,F287=1,F288=1,F289=1,F290=1),1,0)</f>
        <v>1</v>
      </c>
    </row>
    <row r="298" spans="1:8" x14ac:dyDescent="0.25">
      <c r="A298" s="622" t="s">
        <v>343</v>
      </c>
      <c r="B298" s="382"/>
      <c r="C298" s="382"/>
      <c r="D298" s="382"/>
      <c r="E298" s="382"/>
      <c r="F298" s="382"/>
      <c r="G298" s="382"/>
      <c r="H298" s="382"/>
    </row>
    <row r="299" spans="1:8" ht="15.75" thickBot="1" x14ac:dyDescent="0.3">
      <c r="A299" s="424"/>
      <c r="B299" s="424"/>
      <c r="C299" s="424"/>
      <c r="D299" s="424"/>
      <c r="E299" s="424"/>
      <c r="F299" s="424"/>
    </row>
    <row r="300" spans="1:8" ht="15.75" thickBot="1" x14ac:dyDescent="0.3">
      <c r="A300" s="742" t="s">
        <v>359</v>
      </c>
      <c r="B300" s="744"/>
      <c r="C300" s="744"/>
      <c r="D300" s="743"/>
      <c r="E300" s="687">
        <f>+F296</f>
        <v>1</v>
      </c>
      <c r="F300" s="424"/>
    </row>
    <row r="301" spans="1:8" ht="15.75" thickBot="1" x14ac:dyDescent="0.3"/>
    <row r="302" spans="1:8" x14ac:dyDescent="0.25">
      <c r="A302" s="745" t="s">
        <v>249</v>
      </c>
      <c r="B302" s="746"/>
      <c r="C302" s="746"/>
      <c r="D302" s="747"/>
      <c r="E302" s="678" t="s">
        <v>2</v>
      </c>
      <c r="F302" s="677">
        <v>1</v>
      </c>
    </row>
    <row r="303" spans="1:8" x14ac:dyDescent="0.25">
      <c r="A303" s="748" t="s">
        <v>250</v>
      </c>
      <c r="B303" s="749"/>
      <c r="C303" s="749"/>
      <c r="D303" s="750"/>
      <c r="E303" s="608" t="s">
        <v>2</v>
      </c>
      <c r="F303" s="606">
        <v>1</v>
      </c>
    </row>
    <row r="304" spans="1:8" x14ac:dyDescent="0.25">
      <c r="A304" s="751" t="s">
        <v>251</v>
      </c>
      <c r="B304" s="752"/>
      <c r="C304" s="752"/>
      <c r="D304" s="753"/>
      <c r="E304" s="608" t="s">
        <v>2</v>
      </c>
      <c r="F304" s="606">
        <v>1</v>
      </c>
    </row>
    <row r="305" spans="1:6" ht="15.75" thickBot="1" x14ac:dyDescent="0.3">
      <c r="A305" s="739" t="s">
        <v>252</v>
      </c>
      <c r="B305" s="740"/>
      <c r="C305" s="740"/>
      <c r="D305" s="741"/>
      <c r="E305" s="609" t="s">
        <v>2</v>
      </c>
      <c r="F305" s="607">
        <v>1</v>
      </c>
    </row>
    <row r="306" spans="1:6" ht="15.75" thickBot="1" x14ac:dyDescent="0.3">
      <c r="A306" s="616"/>
      <c r="B306" s="616"/>
      <c r="C306" s="616"/>
      <c r="D306" s="742" t="s">
        <v>248</v>
      </c>
      <c r="E306" s="743"/>
      <c r="F306" s="685">
        <f>SUM(F302:F305)</f>
        <v>4</v>
      </c>
    </row>
    <row r="307" spans="1:6" ht="15.75" thickBot="1" x14ac:dyDescent="0.3">
      <c r="D307" s="379" t="s">
        <v>344</v>
      </c>
    </row>
    <row r="308" spans="1:6" ht="15.75" thickBot="1" x14ac:dyDescent="0.3">
      <c r="A308" s="688" t="s">
        <v>246</v>
      </c>
      <c r="B308" s="689"/>
      <c r="C308" s="689"/>
      <c r="D308" s="690"/>
      <c r="E308" s="620">
        <v>4</v>
      </c>
    </row>
    <row r="309" spans="1:6" ht="15.75" thickBot="1" x14ac:dyDescent="0.3"/>
    <row r="310" spans="1:6" ht="15.75" thickBot="1" x14ac:dyDescent="0.3">
      <c r="A310" s="742" t="s">
        <v>360</v>
      </c>
      <c r="B310" s="744"/>
      <c r="C310" s="744"/>
      <c r="D310" s="743"/>
      <c r="E310" s="687">
        <f>+IF(AND(F302=1,F303=1,F304=1,F305=1,E308=4),1,IF(AND(F302=1,F303=1,F304=1,E308=3),1,IF(AND(F302=1,F303=1,E308=2),1,IF(AND(F302=1,E308=1),1,0))))</f>
        <v>1</v>
      </c>
    </row>
    <row r="311" spans="1:6" ht="15.75" thickBot="1" x14ac:dyDescent="0.3"/>
    <row r="312" spans="1:6" x14ac:dyDescent="0.25">
      <c r="A312" s="745" t="s">
        <v>254</v>
      </c>
      <c r="B312" s="746"/>
      <c r="C312" s="746"/>
      <c r="D312" s="747"/>
      <c r="E312" s="678" t="s">
        <v>2</v>
      </c>
      <c r="F312" s="677">
        <v>1</v>
      </c>
    </row>
    <row r="313" spans="1:6" x14ac:dyDescent="0.25">
      <c r="A313" s="748" t="s">
        <v>255</v>
      </c>
      <c r="B313" s="749"/>
      <c r="C313" s="749"/>
      <c r="D313" s="750"/>
      <c r="E313" s="608" t="s">
        <v>2</v>
      </c>
      <c r="F313" s="606">
        <v>1</v>
      </c>
    </row>
    <row r="314" spans="1:6" x14ac:dyDescent="0.25">
      <c r="A314" s="751" t="s">
        <v>256</v>
      </c>
      <c r="B314" s="752"/>
      <c r="C314" s="752"/>
      <c r="D314" s="753"/>
      <c r="E314" s="608" t="s">
        <v>2</v>
      </c>
      <c r="F314" s="606">
        <v>1</v>
      </c>
    </row>
    <row r="315" spans="1:6" ht="15.75" thickBot="1" x14ac:dyDescent="0.3">
      <c r="A315" s="739" t="s">
        <v>257</v>
      </c>
      <c r="B315" s="740"/>
      <c r="C315" s="740"/>
      <c r="D315" s="741"/>
      <c r="E315" s="609" t="s">
        <v>2</v>
      </c>
      <c r="F315" s="607">
        <v>1</v>
      </c>
    </row>
    <row r="316" spans="1:6" ht="15.75" thickBot="1" x14ac:dyDescent="0.3">
      <c r="A316" s="616"/>
      <c r="B316" s="616"/>
      <c r="C316" s="616"/>
      <c r="D316" s="742" t="s">
        <v>248</v>
      </c>
      <c r="E316" s="743"/>
      <c r="F316" s="685">
        <f>SUM(F312:F315)</f>
        <v>4</v>
      </c>
    </row>
    <row r="317" spans="1:6" x14ac:dyDescent="0.25">
      <c r="D317" s="379" t="s">
        <v>344</v>
      </c>
    </row>
    <row r="318" spans="1:6" ht="15.75" thickBot="1" x14ac:dyDescent="0.3"/>
    <row r="319" spans="1:6" ht="15.75" thickBot="1" x14ac:dyDescent="0.3">
      <c r="A319" s="688" t="s">
        <v>246</v>
      </c>
      <c r="B319" s="689"/>
      <c r="C319" s="689"/>
      <c r="D319" s="690"/>
      <c r="E319" s="620">
        <v>1</v>
      </c>
    </row>
    <row r="320" spans="1:6" ht="15.75" thickBot="1" x14ac:dyDescent="0.3"/>
    <row r="321" spans="1:6" ht="15.75" thickBot="1" x14ac:dyDescent="0.3">
      <c r="A321" s="742" t="s">
        <v>361</v>
      </c>
      <c r="B321" s="744"/>
      <c r="C321" s="744"/>
      <c r="D321" s="743"/>
      <c r="E321" s="687">
        <f>+IF(AND(F312=1,F313=1,F314=1,F315=1,E319=4),1,IF(AND(F312=1,F313=1,F314=1,E319=3),1,IF(AND(F312=1,F313=1,E319=2),1,IF(AND(F312=1,E319=1),1,0))))</f>
        <v>1</v>
      </c>
    </row>
    <row r="322" spans="1:6" ht="15.75" thickBot="1" x14ac:dyDescent="0.3"/>
    <row r="323" spans="1:6" x14ac:dyDescent="0.25">
      <c r="A323" s="745" t="s">
        <v>355</v>
      </c>
      <c r="B323" s="746"/>
      <c r="C323" s="746"/>
      <c r="D323" s="747"/>
      <c r="E323" s="678" t="s">
        <v>2</v>
      </c>
      <c r="F323" s="677">
        <v>1</v>
      </c>
    </row>
    <row r="324" spans="1:6" x14ac:dyDescent="0.25">
      <c r="A324" s="748" t="s">
        <v>356</v>
      </c>
      <c r="B324" s="749"/>
      <c r="C324" s="749"/>
      <c r="D324" s="750"/>
      <c r="E324" s="608" t="s">
        <v>2</v>
      </c>
      <c r="F324" s="606">
        <v>1</v>
      </c>
    </row>
    <row r="325" spans="1:6" x14ac:dyDescent="0.25">
      <c r="A325" s="751" t="s">
        <v>357</v>
      </c>
      <c r="B325" s="752"/>
      <c r="C325" s="752"/>
      <c r="D325" s="753"/>
      <c r="E325" s="608" t="s">
        <v>2</v>
      </c>
      <c r="F325" s="606">
        <v>1</v>
      </c>
    </row>
    <row r="326" spans="1:6" ht="15.75" thickBot="1" x14ac:dyDescent="0.3">
      <c r="A326" s="739" t="s">
        <v>358</v>
      </c>
      <c r="B326" s="740"/>
      <c r="C326" s="740"/>
      <c r="D326" s="741"/>
      <c r="E326" s="609" t="s">
        <v>2</v>
      </c>
      <c r="F326" s="607">
        <v>1</v>
      </c>
    </row>
    <row r="327" spans="1:6" ht="15.75" thickBot="1" x14ac:dyDescent="0.3">
      <c r="A327" s="616"/>
      <c r="B327" s="616"/>
      <c r="C327" s="616"/>
      <c r="D327" s="742" t="s">
        <v>248</v>
      </c>
      <c r="E327" s="743"/>
      <c r="F327" s="685">
        <f>SUM(F323:F326)</f>
        <v>4</v>
      </c>
    </row>
    <row r="328" spans="1:6" ht="15.75" thickBot="1" x14ac:dyDescent="0.3">
      <c r="D328" s="379" t="s">
        <v>344</v>
      </c>
    </row>
    <row r="329" spans="1:6" ht="15.75" thickBot="1" x14ac:dyDescent="0.3">
      <c r="A329" s="688" t="s">
        <v>246</v>
      </c>
      <c r="B329" s="689"/>
      <c r="C329" s="689"/>
      <c r="D329" s="690"/>
      <c r="E329" s="620">
        <v>4</v>
      </c>
    </row>
    <row r="330" spans="1:6" ht="15.75" thickBot="1" x14ac:dyDescent="0.3"/>
    <row r="331" spans="1:6" ht="15.75" thickBot="1" x14ac:dyDescent="0.3">
      <c r="A331" s="742" t="s">
        <v>363</v>
      </c>
      <c r="B331" s="744"/>
      <c r="C331" s="744"/>
      <c r="D331" s="743"/>
      <c r="E331" s="687">
        <f>+IF(AND(F323=1,F324=1,F325=1,F326=1,E329=4),1,IF(AND(F323=1,F324=1,F325=1,E329=3),1,IF(AND(F323=1,F324=1,E329=2),1,IF(AND(F323=1,E329=1),1,0))))</f>
        <v>1</v>
      </c>
    </row>
    <row r="332" spans="1:6" ht="15.75" thickBot="1" x14ac:dyDescent="0.3"/>
    <row r="333" spans="1:6" x14ac:dyDescent="0.25">
      <c r="A333" s="745" t="s">
        <v>365</v>
      </c>
      <c r="B333" s="746"/>
      <c r="C333" s="746"/>
      <c r="D333" s="747"/>
      <c r="E333" s="678" t="s">
        <v>2</v>
      </c>
      <c r="F333" s="677">
        <v>1</v>
      </c>
    </row>
    <row r="334" spans="1:6" x14ac:dyDescent="0.25">
      <c r="A334" s="748" t="s">
        <v>366</v>
      </c>
      <c r="B334" s="749"/>
      <c r="C334" s="749"/>
      <c r="D334" s="750"/>
      <c r="E334" s="608" t="s">
        <v>2</v>
      </c>
      <c r="F334" s="606">
        <v>1</v>
      </c>
    </row>
    <row r="335" spans="1:6" x14ac:dyDescent="0.25">
      <c r="A335" s="751" t="s">
        <v>367</v>
      </c>
      <c r="B335" s="752"/>
      <c r="C335" s="752"/>
      <c r="D335" s="753"/>
      <c r="E335" s="608" t="s">
        <v>2</v>
      </c>
      <c r="F335" s="606">
        <v>1</v>
      </c>
    </row>
    <row r="336" spans="1:6" ht="15.75" thickBot="1" x14ac:dyDescent="0.3">
      <c r="A336" s="739" t="s">
        <v>368</v>
      </c>
      <c r="B336" s="740"/>
      <c r="C336" s="740"/>
      <c r="D336" s="741"/>
      <c r="E336" s="609" t="s">
        <v>2</v>
      </c>
      <c r="F336" s="607">
        <v>1</v>
      </c>
    </row>
    <row r="337" spans="1:6" ht="15.75" thickBot="1" x14ac:dyDescent="0.3">
      <c r="A337" s="616"/>
      <c r="B337" s="616"/>
      <c r="C337" s="616"/>
      <c r="D337" s="742" t="s">
        <v>248</v>
      </c>
      <c r="E337" s="743"/>
      <c r="F337" s="685">
        <f>SUM(F333:F336)</f>
        <v>4</v>
      </c>
    </row>
    <row r="338" spans="1:6" x14ac:dyDescent="0.25">
      <c r="D338" s="379" t="s">
        <v>344</v>
      </c>
    </row>
    <row r="339" spans="1:6" ht="15.75" thickBot="1" x14ac:dyDescent="0.3"/>
    <row r="340" spans="1:6" ht="15.75" thickBot="1" x14ac:dyDescent="0.3">
      <c r="A340" s="688" t="s">
        <v>246</v>
      </c>
      <c r="B340" s="689"/>
      <c r="C340" s="689"/>
      <c r="D340" s="690"/>
      <c r="E340" s="620">
        <v>1</v>
      </c>
    </row>
    <row r="341" spans="1:6" ht="15.75" thickBot="1" x14ac:dyDescent="0.3"/>
    <row r="342" spans="1:6" ht="15.75" thickBot="1" x14ac:dyDescent="0.3">
      <c r="A342" s="742" t="s">
        <v>364</v>
      </c>
      <c r="B342" s="744"/>
      <c r="C342" s="744"/>
      <c r="D342" s="743"/>
      <c r="E342" s="687">
        <f>+IF(AND(F333=1,F334=1,F335=1,F336=1,E340=4),1,IF(AND(F333=1,F334=1,F335=1,E340=3),1,IF(AND(F333=1,F334=1,E340=2),1,IF(AND(F333=1,E340=1),1,0))))</f>
        <v>1</v>
      </c>
    </row>
    <row r="343" spans="1:6" ht="15.75" thickBot="1" x14ac:dyDescent="0.3">
      <c r="A343" s="424"/>
    </row>
    <row r="344" spans="1:6" x14ac:dyDescent="0.25">
      <c r="A344" s="745" t="s">
        <v>467</v>
      </c>
      <c r="B344" s="746"/>
      <c r="C344" s="746"/>
      <c r="D344" s="747"/>
      <c r="E344" s="678" t="s">
        <v>2</v>
      </c>
      <c r="F344" s="677">
        <v>1</v>
      </c>
    </row>
    <row r="345" spans="1:6" x14ac:dyDescent="0.25">
      <c r="A345" s="748" t="s">
        <v>468</v>
      </c>
      <c r="B345" s="749"/>
      <c r="C345" s="749"/>
      <c r="D345" s="750"/>
      <c r="E345" s="608" t="s">
        <v>2</v>
      </c>
      <c r="F345" s="606">
        <v>1</v>
      </c>
    </row>
    <row r="346" spans="1:6" x14ac:dyDescent="0.25">
      <c r="A346" s="751" t="s">
        <v>469</v>
      </c>
      <c r="B346" s="752"/>
      <c r="C346" s="752"/>
      <c r="D346" s="753"/>
      <c r="E346" s="608" t="s">
        <v>2</v>
      </c>
      <c r="F346" s="606">
        <v>1</v>
      </c>
    </row>
    <row r="347" spans="1:6" ht="15.75" thickBot="1" x14ac:dyDescent="0.3">
      <c r="A347" s="739" t="s">
        <v>470</v>
      </c>
      <c r="B347" s="740"/>
      <c r="C347" s="740"/>
      <c r="D347" s="741"/>
      <c r="E347" s="609" t="s">
        <v>2</v>
      </c>
      <c r="F347" s="607">
        <v>1</v>
      </c>
    </row>
    <row r="348" spans="1:6" ht="15.75" thickBot="1" x14ac:dyDescent="0.3">
      <c r="A348" s="616"/>
      <c r="B348" s="616"/>
      <c r="C348" s="616"/>
      <c r="D348" s="742" t="s">
        <v>248</v>
      </c>
      <c r="E348" s="743"/>
      <c r="F348" s="685">
        <f>SUM(F344:F347)</f>
        <v>4</v>
      </c>
    </row>
    <row r="349" spans="1:6" ht="15.75" thickBot="1" x14ac:dyDescent="0.3">
      <c r="D349" s="379" t="s">
        <v>344</v>
      </c>
    </row>
    <row r="350" spans="1:6" ht="15.75" thickBot="1" x14ac:dyDescent="0.3">
      <c r="A350" s="688" t="s">
        <v>246</v>
      </c>
      <c r="B350" s="689"/>
      <c r="C350" s="689"/>
      <c r="D350" s="690"/>
      <c r="E350" s="620">
        <v>4</v>
      </c>
    </row>
    <row r="351" spans="1:6" ht="15.75" thickBot="1" x14ac:dyDescent="0.3"/>
    <row r="352" spans="1:6" ht="15.75" thickBot="1" x14ac:dyDescent="0.3">
      <c r="A352" s="742" t="s">
        <v>461</v>
      </c>
      <c r="B352" s="744"/>
      <c r="C352" s="744"/>
      <c r="D352" s="743"/>
      <c r="E352" s="687">
        <f>+IF(AND(F344=1,F345=1,F346=1,F347=1,E350=4),1,IF(AND(F344=1,F345=1,F346=1,E350=3),1,IF(AND(F344=1,F345=1,E350=2),1,IF(AND(F344=1,E350=1),1,0))))</f>
        <v>1</v>
      </c>
    </row>
    <row r="353" spans="1:6" ht="15.75" thickBot="1" x14ac:dyDescent="0.3"/>
    <row r="354" spans="1:6" x14ac:dyDescent="0.25">
      <c r="A354" s="745" t="s">
        <v>463</v>
      </c>
      <c r="B354" s="746"/>
      <c r="C354" s="746"/>
      <c r="D354" s="747"/>
      <c r="E354" s="678" t="s">
        <v>2</v>
      </c>
      <c r="F354" s="677">
        <v>1</v>
      </c>
    </row>
    <row r="355" spans="1:6" x14ac:dyDescent="0.25">
      <c r="A355" s="748" t="s">
        <v>464</v>
      </c>
      <c r="B355" s="749"/>
      <c r="C355" s="749"/>
      <c r="D355" s="750"/>
      <c r="E355" s="608" t="s">
        <v>2</v>
      </c>
      <c r="F355" s="606">
        <v>1</v>
      </c>
    </row>
    <row r="356" spans="1:6" x14ac:dyDescent="0.25">
      <c r="A356" s="751" t="s">
        <v>465</v>
      </c>
      <c r="B356" s="752"/>
      <c r="C356" s="752"/>
      <c r="D356" s="753"/>
      <c r="E356" s="608" t="s">
        <v>2</v>
      </c>
      <c r="F356" s="606">
        <v>1</v>
      </c>
    </row>
    <row r="357" spans="1:6" ht="15.75" thickBot="1" x14ac:dyDescent="0.3">
      <c r="A357" s="739" t="s">
        <v>466</v>
      </c>
      <c r="B357" s="740"/>
      <c r="C357" s="740"/>
      <c r="D357" s="741"/>
      <c r="E357" s="609" t="s">
        <v>2</v>
      </c>
      <c r="F357" s="607">
        <v>1</v>
      </c>
    </row>
    <row r="358" spans="1:6" ht="15.75" thickBot="1" x14ac:dyDescent="0.3">
      <c r="A358" s="616"/>
      <c r="B358" s="616"/>
      <c r="C358" s="616"/>
      <c r="D358" s="742" t="s">
        <v>248</v>
      </c>
      <c r="E358" s="743"/>
      <c r="F358" s="685">
        <f>SUM(F354:F357)</f>
        <v>4</v>
      </c>
    </row>
    <row r="359" spans="1:6" x14ac:dyDescent="0.25">
      <c r="D359" s="379" t="s">
        <v>344</v>
      </c>
    </row>
    <row r="360" spans="1:6" ht="15.75" thickBot="1" x14ac:dyDescent="0.3"/>
    <row r="361" spans="1:6" ht="15.75" thickBot="1" x14ac:dyDescent="0.3">
      <c r="A361" s="688" t="s">
        <v>246</v>
      </c>
      <c r="B361" s="689"/>
      <c r="C361" s="689"/>
      <c r="D361" s="690"/>
      <c r="E361" s="620">
        <v>1</v>
      </c>
    </row>
    <row r="362" spans="1:6" ht="15.75" thickBot="1" x14ac:dyDescent="0.3"/>
    <row r="363" spans="1:6" ht="15.75" thickBot="1" x14ac:dyDescent="0.3">
      <c r="A363" s="742" t="s">
        <v>462</v>
      </c>
      <c r="B363" s="744"/>
      <c r="C363" s="744"/>
      <c r="D363" s="743"/>
      <c r="E363" s="687">
        <f>+IF(AND(F354=1,F355=1,F356=1,F357=1,E361=4),1,IF(AND(F354=1,F355=1,F356=1,E361=3),1,IF(AND(F354=1,F355=1,E361=2),1,IF(AND(F354=1,E361=1),1,0))))</f>
        <v>1</v>
      </c>
    </row>
    <row r="364" spans="1:6" x14ac:dyDescent="0.25">
      <c r="A364" s="424"/>
    </row>
    <row r="365" spans="1:6" ht="15.75" thickBot="1" x14ac:dyDescent="0.3">
      <c r="A365" s="424"/>
    </row>
    <row r="366" spans="1:6" x14ac:dyDescent="0.25">
      <c r="A366" s="745" t="s">
        <v>370</v>
      </c>
      <c r="B366" s="746"/>
      <c r="C366" s="746"/>
      <c r="D366" s="747"/>
      <c r="E366" s="678" t="s">
        <v>2</v>
      </c>
      <c r="F366" s="677">
        <v>1</v>
      </c>
    </row>
    <row r="367" spans="1:6" x14ac:dyDescent="0.25">
      <c r="A367" s="748" t="s">
        <v>371</v>
      </c>
      <c r="B367" s="749"/>
      <c r="C367" s="749"/>
      <c r="D367" s="750"/>
      <c r="E367" s="608" t="s">
        <v>2</v>
      </c>
      <c r="F367" s="606">
        <v>1</v>
      </c>
    </row>
    <row r="368" spans="1:6" x14ac:dyDescent="0.25">
      <c r="A368" s="751" t="s">
        <v>372</v>
      </c>
      <c r="B368" s="752"/>
      <c r="C368" s="752"/>
      <c r="D368" s="753"/>
      <c r="E368" s="608" t="s">
        <v>2</v>
      </c>
      <c r="F368" s="606">
        <v>1</v>
      </c>
    </row>
    <row r="369" spans="1:6" ht="15.75" thickBot="1" x14ac:dyDescent="0.3">
      <c r="A369" s="739" t="s">
        <v>373</v>
      </c>
      <c r="B369" s="740"/>
      <c r="C369" s="740"/>
      <c r="D369" s="741"/>
      <c r="E369" s="609" t="s">
        <v>2</v>
      </c>
      <c r="F369" s="607">
        <v>1</v>
      </c>
    </row>
    <row r="370" spans="1:6" ht="15.75" thickBot="1" x14ac:dyDescent="0.3">
      <c r="A370" s="616"/>
      <c r="B370" s="616"/>
      <c r="C370" s="616"/>
      <c r="D370" s="742" t="s">
        <v>248</v>
      </c>
      <c r="E370" s="743"/>
      <c r="F370" s="685">
        <f>SUM(F366:F369)</f>
        <v>4</v>
      </c>
    </row>
    <row r="371" spans="1:6" ht="15.75" thickBot="1" x14ac:dyDescent="0.3">
      <c r="D371" s="379" t="s">
        <v>344</v>
      </c>
    </row>
    <row r="372" spans="1:6" ht="15.75" thickBot="1" x14ac:dyDescent="0.3">
      <c r="A372" s="688" t="s">
        <v>246</v>
      </c>
      <c r="B372" s="689"/>
      <c r="C372" s="689"/>
      <c r="D372" s="690"/>
      <c r="E372" s="620">
        <v>4</v>
      </c>
    </row>
    <row r="373" spans="1:6" ht="15.75" thickBot="1" x14ac:dyDescent="0.3"/>
    <row r="374" spans="1:6" ht="15.75" thickBot="1" x14ac:dyDescent="0.3">
      <c r="A374" s="742" t="s">
        <v>457</v>
      </c>
      <c r="B374" s="744"/>
      <c r="C374" s="744"/>
      <c r="D374" s="743"/>
      <c r="E374" s="687">
        <f>+IF(AND(F366=1,F367=1,F368=1,F369=1,E372=4),1,IF(AND(F366=1,F367=1,F368=1,E372=3),1,IF(AND(F366=1,F367=1,E372=2),1,IF(AND(F366=1,E372=1),1,0))))</f>
        <v>1</v>
      </c>
    </row>
    <row r="375" spans="1:6" ht="15.75" thickBot="1" x14ac:dyDescent="0.3"/>
    <row r="376" spans="1:6" x14ac:dyDescent="0.25">
      <c r="A376" s="745" t="s">
        <v>375</v>
      </c>
      <c r="B376" s="746"/>
      <c r="C376" s="746"/>
      <c r="D376" s="747"/>
      <c r="E376" s="678" t="s">
        <v>2</v>
      </c>
      <c r="F376" s="677">
        <v>1</v>
      </c>
    </row>
    <row r="377" spans="1:6" x14ac:dyDescent="0.25">
      <c r="A377" s="748" t="s">
        <v>376</v>
      </c>
      <c r="B377" s="749"/>
      <c r="C377" s="749"/>
      <c r="D377" s="750"/>
      <c r="E377" s="608" t="s">
        <v>2</v>
      </c>
      <c r="F377" s="606">
        <v>1</v>
      </c>
    </row>
    <row r="378" spans="1:6" x14ac:dyDescent="0.25">
      <c r="A378" s="751" t="s">
        <v>377</v>
      </c>
      <c r="B378" s="752"/>
      <c r="C378" s="752"/>
      <c r="D378" s="753"/>
      <c r="E378" s="608" t="s">
        <v>2</v>
      </c>
      <c r="F378" s="606">
        <v>1</v>
      </c>
    </row>
    <row r="379" spans="1:6" ht="15.75" thickBot="1" x14ac:dyDescent="0.3">
      <c r="A379" s="739" t="s">
        <v>378</v>
      </c>
      <c r="B379" s="740"/>
      <c r="C379" s="740"/>
      <c r="D379" s="741"/>
      <c r="E379" s="609" t="s">
        <v>2</v>
      </c>
      <c r="F379" s="607">
        <v>1</v>
      </c>
    </row>
    <row r="380" spans="1:6" ht="15.75" thickBot="1" x14ac:dyDescent="0.3">
      <c r="A380" s="616"/>
      <c r="B380" s="616"/>
      <c r="C380" s="616"/>
      <c r="D380" s="742" t="s">
        <v>248</v>
      </c>
      <c r="E380" s="743"/>
      <c r="F380" s="685">
        <f>SUM(F376:F379)</f>
        <v>4</v>
      </c>
    </row>
    <row r="381" spans="1:6" x14ac:dyDescent="0.25">
      <c r="D381" s="379" t="s">
        <v>344</v>
      </c>
    </row>
    <row r="382" spans="1:6" ht="15.75" thickBot="1" x14ac:dyDescent="0.3"/>
    <row r="383" spans="1:6" ht="15.75" thickBot="1" x14ac:dyDescent="0.3">
      <c r="A383" s="688" t="s">
        <v>246</v>
      </c>
      <c r="B383" s="689"/>
      <c r="C383" s="689"/>
      <c r="D383" s="690"/>
      <c r="E383" s="620">
        <v>1</v>
      </c>
    </row>
    <row r="384" spans="1:6" ht="15.75" thickBot="1" x14ac:dyDescent="0.3"/>
    <row r="385" spans="1:6" ht="15.75" thickBot="1" x14ac:dyDescent="0.3">
      <c r="A385" s="742" t="s">
        <v>458</v>
      </c>
      <c r="B385" s="744"/>
      <c r="C385" s="744"/>
      <c r="D385" s="743"/>
      <c r="E385" s="687">
        <f>+IF(AND(F376=1,F377=1,F378=1,F379=1,E383=4),1,IF(AND(F376=1,F377=1,F378=1,E383=3),1,IF(AND(F376=1,F377=1,E383=2),1,IF(AND(F376=1,E383=1),1,0))))</f>
        <v>1</v>
      </c>
    </row>
    <row r="386" spans="1:6" ht="15.75" thickBot="1" x14ac:dyDescent="0.3"/>
    <row r="387" spans="1:6" x14ac:dyDescent="0.25">
      <c r="A387" s="745" t="s">
        <v>379</v>
      </c>
      <c r="B387" s="746"/>
      <c r="C387" s="746"/>
      <c r="D387" s="747"/>
      <c r="E387" s="678" t="s">
        <v>2</v>
      </c>
      <c r="F387" s="677">
        <v>1</v>
      </c>
    </row>
    <row r="388" spans="1:6" x14ac:dyDescent="0.25">
      <c r="A388" s="748" t="s">
        <v>380</v>
      </c>
      <c r="B388" s="749"/>
      <c r="C388" s="749"/>
      <c r="D388" s="750"/>
      <c r="E388" s="608" t="s">
        <v>2</v>
      </c>
      <c r="F388" s="606">
        <v>1</v>
      </c>
    </row>
    <row r="389" spans="1:6" x14ac:dyDescent="0.25">
      <c r="A389" s="751" t="s">
        <v>381</v>
      </c>
      <c r="B389" s="752"/>
      <c r="C389" s="752"/>
      <c r="D389" s="753"/>
      <c r="E389" s="608" t="s">
        <v>2</v>
      </c>
      <c r="F389" s="606">
        <v>1</v>
      </c>
    </row>
    <row r="390" spans="1:6" ht="15.75" thickBot="1" x14ac:dyDescent="0.3">
      <c r="A390" s="739" t="s">
        <v>382</v>
      </c>
      <c r="B390" s="740"/>
      <c r="C390" s="740"/>
      <c r="D390" s="741"/>
      <c r="E390" s="609" t="s">
        <v>2</v>
      </c>
      <c r="F390" s="607">
        <v>1</v>
      </c>
    </row>
    <row r="391" spans="1:6" ht="15.75" thickBot="1" x14ac:dyDescent="0.3">
      <c r="A391" s="616"/>
      <c r="B391" s="616"/>
      <c r="C391" s="616"/>
      <c r="D391" s="742" t="s">
        <v>248</v>
      </c>
      <c r="E391" s="743"/>
      <c r="F391" s="685">
        <f>SUM(F387:F390)</f>
        <v>4</v>
      </c>
    </row>
    <row r="392" spans="1:6" ht="15.75" thickBot="1" x14ac:dyDescent="0.3">
      <c r="D392" s="379" t="s">
        <v>344</v>
      </c>
    </row>
    <row r="393" spans="1:6" ht="15.75" thickBot="1" x14ac:dyDescent="0.3">
      <c r="A393" s="688" t="s">
        <v>246</v>
      </c>
      <c r="B393" s="689"/>
      <c r="C393" s="689"/>
      <c r="D393" s="690"/>
      <c r="E393" s="620">
        <v>4</v>
      </c>
    </row>
    <row r="394" spans="1:6" ht="15.75" thickBot="1" x14ac:dyDescent="0.3"/>
    <row r="395" spans="1:6" ht="15.75" thickBot="1" x14ac:dyDescent="0.3">
      <c r="A395" s="742" t="s">
        <v>459</v>
      </c>
      <c r="B395" s="744"/>
      <c r="C395" s="744"/>
      <c r="D395" s="743"/>
      <c r="E395" s="687">
        <f>+IF(AND(F387=1,F388=1,F389=1,F390=1,E393=4),1,IF(AND(F387=1,F388=1,F389=1,E393=3),1,IF(AND(F387=1,F388=1,E393=2),1,IF(AND(F387=1,E393=1),1,0))))</f>
        <v>1</v>
      </c>
    </row>
    <row r="396" spans="1:6" ht="15.75" thickBot="1" x14ac:dyDescent="0.3"/>
    <row r="397" spans="1:6" x14ac:dyDescent="0.25">
      <c r="A397" s="745" t="s">
        <v>385</v>
      </c>
      <c r="B397" s="746"/>
      <c r="C397" s="746"/>
      <c r="D397" s="747"/>
      <c r="E397" s="678" t="s">
        <v>2</v>
      </c>
      <c r="F397" s="677">
        <v>1</v>
      </c>
    </row>
    <row r="398" spans="1:6" x14ac:dyDescent="0.25">
      <c r="A398" s="748" t="s">
        <v>386</v>
      </c>
      <c r="B398" s="749"/>
      <c r="C398" s="749"/>
      <c r="D398" s="750"/>
      <c r="E398" s="608" t="s">
        <v>2</v>
      </c>
      <c r="F398" s="606">
        <v>1</v>
      </c>
    </row>
    <row r="399" spans="1:6" x14ac:dyDescent="0.25">
      <c r="A399" s="751" t="s">
        <v>387</v>
      </c>
      <c r="B399" s="752"/>
      <c r="C399" s="752"/>
      <c r="D399" s="753"/>
      <c r="E399" s="608" t="s">
        <v>2</v>
      </c>
      <c r="F399" s="606">
        <v>1</v>
      </c>
    </row>
    <row r="400" spans="1:6" ht="15.75" thickBot="1" x14ac:dyDescent="0.3">
      <c r="A400" s="739" t="s">
        <v>388</v>
      </c>
      <c r="B400" s="740"/>
      <c r="C400" s="740"/>
      <c r="D400" s="741"/>
      <c r="E400" s="609" t="s">
        <v>2</v>
      </c>
      <c r="F400" s="607">
        <v>1</v>
      </c>
    </row>
    <row r="401" spans="1:6" ht="15.75" thickBot="1" x14ac:dyDescent="0.3">
      <c r="A401" s="616"/>
      <c r="B401" s="616"/>
      <c r="C401" s="616"/>
      <c r="D401" s="742" t="s">
        <v>248</v>
      </c>
      <c r="E401" s="743"/>
      <c r="F401" s="685">
        <f>SUM(F397:F400)</f>
        <v>4</v>
      </c>
    </row>
    <row r="402" spans="1:6" x14ac:dyDescent="0.25">
      <c r="D402" s="379" t="s">
        <v>344</v>
      </c>
    </row>
    <row r="403" spans="1:6" ht="15.75" thickBot="1" x14ac:dyDescent="0.3"/>
    <row r="404" spans="1:6" ht="15.75" thickBot="1" x14ac:dyDescent="0.3">
      <c r="A404" s="688" t="s">
        <v>246</v>
      </c>
      <c r="B404" s="689"/>
      <c r="C404" s="689"/>
      <c r="D404" s="690"/>
      <c r="E404" s="620">
        <v>1</v>
      </c>
    </row>
    <row r="405" spans="1:6" ht="15.75" thickBot="1" x14ac:dyDescent="0.3"/>
    <row r="406" spans="1:6" ht="15.75" hidden="1" thickBot="1" x14ac:dyDescent="0.3">
      <c r="A406" s="742" t="s">
        <v>460</v>
      </c>
      <c r="B406" s="744"/>
      <c r="C406" s="744"/>
      <c r="D406" s="743"/>
      <c r="E406" s="687">
        <f>+IF(AND(F397=1,F398=1,F399=1,F400=1,E404=4),1,IF(AND(F397=1,F398=1,F399=1,E404=3),1,IF(AND(F397=1,F398=1,E404=2),1,IF(AND(F397=1,E404=1),1,0))))</f>
        <v>1</v>
      </c>
    </row>
    <row r="407" spans="1:6" ht="15.75" hidden="1" thickBot="1" x14ac:dyDescent="0.3"/>
    <row r="408" spans="1:6" hidden="1" x14ac:dyDescent="0.25">
      <c r="A408" s="745" t="s">
        <v>390</v>
      </c>
      <c r="B408" s="746"/>
      <c r="C408" s="746"/>
      <c r="D408" s="747"/>
      <c r="E408" s="678" t="s">
        <v>2</v>
      </c>
      <c r="F408" s="677">
        <v>1</v>
      </c>
    </row>
    <row r="409" spans="1:6" hidden="1" x14ac:dyDescent="0.25">
      <c r="A409" s="748" t="s">
        <v>391</v>
      </c>
      <c r="B409" s="749"/>
      <c r="C409" s="749"/>
      <c r="D409" s="750"/>
      <c r="E409" s="608" t="s">
        <v>2</v>
      </c>
      <c r="F409" s="606">
        <v>1</v>
      </c>
    </row>
    <row r="410" spans="1:6" hidden="1" x14ac:dyDescent="0.25">
      <c r="A410" s="751" t="s">
        <v>392</v>
      </c>
      <c r="B410" s="752"/>
      <c r="C410" s="752"/>
      <c r="D410" s="753"/>
      <c r="E410" s="608" t="s">
        <v>2</v>
      </c>
      <c r="F410" s="606">
        <v>1</v>
      </c>
    </row>
    <row r="411" spans="1:6" ht="15.75" hidden="1" thickBot="1" x14ac:dyDescent="0.3">
      <c r="A411" s="739" t="s">
        <v>393</v>
      </c>
      <c r="B411" s="740"/>
      <c r="C411" s="740"/>
      <c r="D411" s="741"/>
      <c r="E411" s="609" t="s">
        <v>2</v>
      </c>
      <c r="F411" s="607">
        <v>1</v>
      </c>
    </row>
    <row r="412" spans="1:6" ht="15.75" hidden="1" thickBot="1" x14ac:dyDescent="0.3">
      <c r="A412" s="616"/>
      <c r="B412" s="616"/>
      <c r="C412" s="616"/>
      <c r="D412" s="742" t="s">
        <v>248</v>
      </c>
      <c r="E412" s="743"/>
      <c r="F412" s="685">
        <f>SUM(F408:F411)</f>
        <v>4</v>
      </c>
    </row>
    <row r="413" spans="1:6" ht="15.75" hidden="1" thickBot="1" x14ac:dyDescent="0.3">
      <c r="D413" s="379" t="s">
        <v>344</v>
      </c>
    </row>
    <row r="414" spans="1:6" ht="15.75" hidden="1" thickBot="1" x14ac:dyDescent="0.3">
      <c r="A414" s="688" t="s">
        <v>246</v>
      </c>
      <c r="B414" s="689"/>
      <c r="C414" s="689"/>
      <c r="D414" s="690"/>
      <c r="E414" s="620">
        <v>4</v>
      </c>
    </row>
    <row r="415" spans="1:6" ht="15.75" hidden="1" thickBot="1" x14ac:dyDescent="0.3"/>
    <row r="416" spans="1:6" ht="15.75" thickBot="1" x14ac:dyDescent="0.3">
      <c r="A416" s="742" t="s">
        <v>455</v>
      </c>
      <c r="B416" s="744"/>
      <c r="C416" s="744"/>
      <c r="D416" s="743"/>
      <c r="E416" s="687">
        <f>+IF(AND(F408=1,F409=1,F410=1,F411=1,E414=4),1,IF(AND(F408=1,F409=1,F410=1,E414=3),1,IF(AND(F408=1,F409=1,E414=2),1,IF(AND(F408=1,E414=1),1,0))))</f>
        <v>1</v>
      </c>
    </row>
    <row r="417" spans="1:18" ht="15.75" thickBot="1" x14ac:dyDescent="0.3"/>
    <row r="418" spans="1:18" x14ac:dyDescent="0.25">
      <c r="A418" s="745" t="s">
        <v>395</v>
      </c>
      <c r="B418" s="746"/>
      <c r="C418" s="746"/>
      <c r="D418" s="747"/>
      <c r="E418" s="678" t="s">
        <v>2</v>
      </c>
      <c r="F418" s="677">
        <v>1</v>
      </c>
    </row>
    <row r="419" spans="1:18" x14ac:dyDescent="0.25">
      <c r="A419" s="748" t="s">
        <v>396</v>
      </c>
      <c r="B419" s="749"/>
      <c r="C419" s="749"/>
      <c r="D419" s="750"/>
      <c r="E419" s="608" t="s">
        <v>2</v>
      </c>
      <c r="F419" s="606">
        <v>1</v>
      </c>
    </row>
    <row r="420" spans="1:18" x14ac:dyDescent="0.25">
      <c r="A420" s="751" t="s">
        <v>397</v>
      </c>
      <c r="B420" s="752"/>
      <c r="C420" s="752"/>
      <c r="D420" s="753"/>
      <c r="E420" s="608" t="s">
        <v>2</v>
      </c>
      <c r="F420" s="606">
        <v>1</v>
      </c>
    </row>
    <row r="421" spans="1:18" ht="15.75" thickBot="1" x14ac:dyDescent="0.3">
      <c r="A421" s="739" t="s">
        <v>398</v>
      </c>
      <c r="B421" s="740"/>
      <c r="C421" s="740"/>
      <c r="D421" s="741"/>
      <c r="E421" s="609" t="s">
        <v>2</v>
      </c>
      <c r="F421" s="607">
        <v>1</v>
      </c>
    </row>
    <row r="422" spans="1:18" ht="15.75" thickBot="1" x14ac:dyDescent="0.3">
      <c r="A422" s="616"/>
      <c r="B422" s="616"/>
      <c r="C422" s="616"/>
      <c r="D422" s="742" t="s">
        <v>248</v>
      </c>
      <c r="E422" s="743"/>
      <c r="F422" s="685">
        <f>SUM(F418:F421)</f>
        <v>4</v>
      </c>
    </row>
    <row r="423" spans="1:18" x14ac:dyDescent="0.25">
      <c r="D423" s="379" t="s">
        <v>344</v>
      </c>
    </row>
    <row r="424" spans="1:18" ht="15.75" thickBot="1" x14ac:dyDescent="0.3"/>
    <row r="425" spans="1:18" ht="15.75" thickBot="1" x14ac:dyDescent="0.3">
      <c r="A425" s="688" t="s">
        <v>246</v>
      </c>
      <c r="B425" s="689"/>
      <c r="C425" s="689"/>
      <c r="D425" s="690"/>
      <c r="E425" s="620">
        <v>1</v>
      </c>
    </row>
    <row r="426" spans="1:18" ht="15.75" thickBot="1" x14ac:dyDescent="0.3"/>
    <row r="427" spans="1:18" ht="15.75" thickBot="1" x14ac:dyDescent="0.3">
      <c r="A427" s="742" t="s">
        <v>456</v>
      </c>
      <c r="B427" s="744"/>
      <c r="C427" s="744"/>
      <c r="D427" s="743"/>
      <c r="E427" s="687">
        <f>+IF(AND(F418=1,F419=1,F420=1,F421=1,E425=4),1,IF(AND(F418=1,F419=1,F420=1,E425=3),1,IF(AND(F418=1,F419=1,E425=2),1,IF(AND(F418=1,E425=1),1,0))))</f>
        <v>1</v>
      </c>
    </row>
    <row r="429" spans="1:18" ht="15.75" thickBot="1" x14ac:dyDescent="0.3"/>
    <row r="430" spans="1:18" ht="15.75" thickBot="1" x14ac:dyDescent="0.3">
      <c r="A430" s="383" t="s">
        <v>177</v>
      </c>
      <c r="B430" s="384"/>
      <c r="C430" s="384"/>
      <c r="D430" s="384"/>
      <c r="E430" s="429"/>
      <c r="F430" s="384"/>
      <c r="G430" s="384"/>
      <c r="H430" s="384"/>
      <c r="I430" s="384"/>
      <c r="J430" s="384"/>
      <c r="K430" s="699" t="s">
        <v>1</v>
      </c>
      <c r="L430" s="694" t="s">
        <v>172</v>
      </c>
      <c r="M430" s="498" t="s">
        <v>1</v>
      </c>
      <c r="N430" s="498" t="s">
        <v>171</v>
      </c>
      <c r="O430" s="498" t="s">
        <v>173</v>
      </c>
      <c r="P430" s="499" t="s">
        <v>170</v>
      </c>
      <c r="Q430" s="808" t="s">
        <v>176</v>
      </c>
      <c r="R430" s="737"/>
    </row>
    <row r="431" spans="1:18" x14ac:dyDescent="0.25">
      <c r="A431" s="386"/>
      <c r="B431" s="387"/>
      <c r="C431" s="387"/>
      <c r="D431" s="387"/>
      <c r="E431" s="579" t="s">
        <v>362</v>
      </c>
      <c r="F431" s="434" t="s">
        <v>258</v>
      </c>
      <c r="G431" s="437"/>
      <c r="H431" s="438"/>
      <c r="I431" s="439"/>
      <c r="J431" s="460"/>
      <c r="K431" s="698" t="s">
        <v>2</v>
      </c>
      <c r="L431" s="691">
        <v>5</v>
      </c>
      <c r="M431" s="458">
        <f>$E$300</f>
        <v>1</v>
      </c>
      <c r="N431" s="544">
        <f>+L431*M431</f>
        <v>5</v>
      </c>
      <c r="O431" s="492">
        <v>1</v>
      </c>
      <c r="P431" s="493">
        <f>+L431*O431</f>
        <v>5</v>
      </c>
      <c r="Q431" s="387"/>
      <c r="R431" s="389"/>
    </row>
    <row r="432" spans="1:18" x14ac:dyDescent="0.25">
      <c r="A432" s="386"/>
      <c r="B432" s="387"/>
      <c r="C432" s="387"/>
      <c r="D432" s="387"/>
      <c r="E432" s="580" t="s">
        <v>345</v>
      </c>
      <c r="F432" s="719" t="s">
        <v>253</v>
      </c>
      <c r="G432" s="720"/>
      <c r="H432" s="720"/>
      <c r="I432" s="721"/>
      <c r="J432" s="461"/>
      <c r="K432" s="695" t="s">
        <v>2</v>
      </c>
      <c r="L432" s="692">
        <v>1</v>
      </c>
      <c r="M432" s="456">
        <f>$E$310</f>
        <v>1</v>
      </c>
      <c r="N432" s="545">
        <f t="shared" ref="N432:N442" si="23">+L432*M432</f>
        <v>1</v>
      </c>
      <c r="O432" s="409">
        <v>1</v>
      </c>
      <c r="P432" s="466">
        <f t="shared" ref="P432:P442" si="24">+L432*O432</f>
        <v>1</v>
      </c>
      <c r="Q432" s="387"/>
      <c r="R432" s="389"/>
    </row>
    <row r="433" spans="1:36" x14ac:dyDescent="0.25">
      <c r="A433" s="386"/>
      <c r="B433" s="387"/>
      <c r="C433" s="387"/>
      <c r="D433" s="387"/>
      <c r="E433" s="579" t="s">
        <v>346</v>
      </c>
      <c r="F433" s="434" t="s">
        <v>259</v>
      </c>
      <c r="G433" s="437"/>
      <c r="H433" s="438"/>
      <c r="I433" s="439"/>
      <c r="J433" s="460"/>
      <c r="K433" s="695" t="s">
        <v>2</v>
      </c>
      <c r="L433" s="692">
        <v>4</v>
      </c>
      <c r="M433" s="456">
        <f>$E$321</f>
        <v>1</v>
      </c>
      <c r="N433" s="545">
        <f t="shared" si="23"/>
        <v>4</v>
      </c>
      <c r="O433" s="409">
        <v>1</v>
      </c>
      <c r="P433" s="466">
        <f t="shared" si="24"/>
        <v>4</v>
      </c>
      <c r="Q433" s="387"/>
      <c r="R433" s="389"/>
    </row>
    <row r="434" spans="1:36" x14ac:dyDescent="0.25">
      <c r="A434" s="390"/>
      <c r="B434" s="387"/>
      <c r="C434" s="387"/>
      <c r="D434" s="387"/>
      <c r="E434" s="580" t="s">
        <v>349</v>
      </c>
      <c r="F434" s="719" t="s">
        <v>117</v>
      </c>
      <c r="G434" s="720"/>
      <c r="H434" s="720"/>
      <c r="I434" s="721"/>
      <c r="J434" s="461"/>
      <c r="K434" s="695" t="s">
        <v>2</v>
      </c>
      <c r="L434" s="692">
        <v>5</v>
      </c>
      <c r="M434" s="456">
        <f>$E$331</f>
        <v>1</v>
      </c>
      <c r="N434" s="545">
        <f t="shared" si="23"/>
        <v>5</v>
      </c>
      <c r="O434" s="409">
        <v>1</v>
      </c>
      <c r="P434" s="466">
        <f t="shared" si="24"/>
        <v>5</v>
      </c>
      <c r="Q434" s="387"/>
      <c r="R434" s="389"/>
    </row>
    <row r="435" spans="1:36" x14ac:dyDescent="0.25">
      <c r="A435" s="390"/>
      <c r="B435" s="387"/>
      <c r="C435" s="387"/>
      <c r="D435" s="387"/>
      <c r="E435" s="579" t="s">
        <v>347</v>
      </c>
      <c r="F435" s="434" t="s">
        <v>146</v>
      </c>
      <c r="G435" s="437"/>
      <c r="H435" s="438"/>
      <c r="I435" s="439"/>
      <c r="J435" s="460"/>
      <c r="K435" s="695" t="s">
        <v>2</v>
      </c>
      <c r="L435" s="692">
        <v>3</v>
      </c>
      <c r="M435" s="456">
        <f>$E$342</f>
        <v>1</v>
      </c>
      <c r="N435" s="545">
        <f t="shared" si="23"/>
        <v>3</v>
      </c>
      <c r="O435" s="409">
        <v>1</v>
      </c>
      <c r="P435" s="466">
        <f t="shared" si="24"/>
        <v>3</v>
      </c>
      <c r="Q435" s="387"/>
      <c r="R435" s="389"/>
    </row>
    <row r="436" spans="1:36" x14ac:dyDescent="0.25">
      <c r="A436" s="390"/>
      <c r="B436" s="387"/>
      <c r="C436" s="387"/>
      <c r="D436" s="387"/>
      <c r="E436" s="580" t="s">
        <v>348</v>
      </c>
      <c r="F436" s="719" t="s">
        <v>269</v>
      </c>
      <c r="G436" s="720"/>
      <c r="H436" s="720"/>
      <c r="I436" s="721"/>
      <c r="J436" s="461"/>
      <c r="K436" s="695" t="s">
        <v>2</v>
      </c>
      <c r="L436" s="692">
        <v>3</v>
      </c>
      <c r="M436" s="456">
        <f>$E$352</f>
        <v>1</v>
      </c>
      <c r="N436" s="545">
        <f t="shared" si="23"/>
        <v>3</v>
      </c>
      <c r="O436" s="409">
        <v>1</v>
      </c>
      <c r="P436" s="466">
        <f t="shared" si="24"/>
        <v>3</v>
      </c>
      <c r="Q436" s="387"/>
      <c r="R436" s="389"/>
    </row>
    <row r="437" spans="1:36" x14ac:dyDescent="0.25">
      <c r="A437" s="390"/>
      <c r="B437" s="387"/>
      <c r="C437" s="387"/>
      <c r="D437" s="387"/>
      <c r="E437" s="579" t="s">
        <v>350</v>
      </c>
      <c r="F437" s="434" t="s">
        <v>122</v>
      </c>
      <c r="G437" s="437"/>
      <c r="H437" s="438"/>
      <c r="I437" s="439"/>
      <c r="J437" s="460"/>
      <c r="K437" s="695" t="s">
        <v>2</v>
      </c>
      <c r="L437" s="692">
        <v>4</v>
      </c>
      <c r="M437" s="456">
        <f>$E$363</f>
        <v>1</v>
      </c>
      <c r="N437" s="545">
        <f t="shared" si="23"/>
        <v>4</v>
      </c>
      <c r="O437" s="409">
        <v>1</v>
      </c>
      <c r="P437" s="466">
        <f t="shared" si="24"/>
        <v>4</v>
      </c>
      <c r="Q437" s="387"/>
      <c r="R437" s="389"/>
    </row>
    <row r="438" spans="1:36" x14ac:dyDescent="0.25">
      <c r="A438" s="390"/>
      <c r="B438" s="387"/>
      <c r="C438" s="387"/>
      <c r="D438" s="387"/>
      <c r="E438" s="580" t="s">
        <v>351</v>
      </c>
      <c r="F438" s="719" t="s">
        <v>120</v>
      </c>
      <c r="G438" s="720"/>
      <c r="H438" s="720"/>
      <c r="I438" s="721"/>
      <c r="J438" s="461"/>
      <c r="K438" s="695" t="s">
        <v>2</v>
      </c>
      <c r="L438" s="692">
        <v>3</v>
      </c>
      <c r="M438" s="456">
        <f>$E$374</f>
        <v>1</v>
      </c>
      <c r="N438" s="545">
        <f t="shared" si="23"/>
        <v>3</v>
      </c>
      <c r="O438" s="409">
        <v>1</v>
      </c>
      <c r="P438" s="466">
        <f t="shared" si="24"/>
        <v>3</v>
      </c>
      <c r="Q438" s="787" t="s">
        <v>176</v>
      </c>
      <c r="R438" s="862"/>
    </row>
    <row r="439" spans="1:36" x14ac:dyDescent="0.25">
      <c r="A439" s="390"/>
      <c r="B439" s="387"/>
      <c r="C439" s="387"/>
      <c r="D439" s="387"/>
      <c r="E439" s="579" t="s">
        <v>352</v>
      </c>
      <c r="F439" s="434" t="s">
        <v>266</v>
      </c>
      <c r="G439" s="437"/>
      <c r="H439" s="438"/>
      <c r="I439" s="439"/>
      <c r="J439" s="460"/>
      <c r="K439" s="695" t="s">
        <v>2</v>
      </c>
      <c r="L439" s="692">
        <v>3</v>
      </c>
      <c r="M439" s="456">
        <f>$E$385</f>
        <v>1</v>
      </c>
      <c r="N439" s="545">
        <f t="shared" si="23"/>
        <v>3</v>
      </c>
      <c r="O439" s="409">
        <v>1</v>
      </c>
      <c r="P439" s="466">
        <f t="shared" si="24"/>
        <v>3</v>
      </c>
      <c r="Q439" s="693">
        <f>+N443/P443*10</f>
        <v>10</v>
      </c>
      <c r="R439" s="624" t="str">
        <f>+IF(Q439&lt;7,"INACEPTABLE","ACEPTABLE")</f>
        <v>ACEPTABLE</v>
      </c>
    </row>
    <row r="440" spans="1:36" x14ac:dyDescent="0.25">
      <c r="A440" s="390"/>
      <c r="B440" s="387"/>
      <c r="C440" s="387"/>
      <c r="D440" s="387"/>
      <c r="E440" s="580" t="s">
        <v>353</v>
      </c>
      <c r="F440" s="719" t="s">
        <v>147</v>
      </c>
      <c r="G440" s="720"/>
      <c r="H440" s="720"/>
      <c r="I440" s="721"/>
      <c r="J440" s="461"/>
      <c r="K440" s="695" t="s">
        <v>2</v>
      </c>
      <c r="L440" s="692">
        <v>3</v>
      </c>
      <c r="M440" s="456">
        <f>$E$395</f>
        <v>1</v>
      </c>
      <c r="N440" s="545">
        <f t="shared" si="23"/>
        <v>3</v>
      </c>
      <c r="O440" s="409">
        <v>1</v>
      </c>
      <c r="P440" s="466">
        <f t="shared" si="24"/>
        <v>3</v>
      </c>
      <c r="Q440" s="387"/>
      <c r="R440" s="389"/>
    </row>
    <row r="441" spans="1:36" x14ac:dyDescent="0.25">
      <c r="A441" s="390"/>
      <c r="B441" s="387"/>
      <c r="C441" s="387"/>
      <c r="D441" s="387"/>
      <c r="E441" s="579" t="s">
        <v>354</v>
      </c>
      <c r="F441" s="812" t="s">
        <v>126</v>
      </c>
      <c r="G441" s="813"/>
      <c r="H441" s="813"/>
      <c r="I441" s="814"/>
      <c r="J441" s="460"/>
      <c r="K441" s="695" t="s">
        <v>2</v>
      </c>
      <c r="L441" s="692">
        <v>5</v>
      </c>
      <c r="M441" s="456">
        <f>$E$416</f>
        <v>1</v>
      </c>
      <c r="N441" s="545">
        <f t="shared" si="23"/>
        <v>5</v>
      </c>
      <c r="O441" s="409">
        <v>1</v>
      </c>
      <c r="P441" s="466">
        <f t="shared" si="24"/>
        <v>5</v>
      </c>
      <c r="Q441" s="387"/>
      <c r="R441" s="389"/>
    </row>
    <row r="442" spans="1:36" x14ac:dyDescent="0.25">
      <c r="A442" s="390"/>
      <c r="B442" s="387"/>
      <c r="C442" s="387"/>
      <c r="D442" s="387"/>
      <c r="E442" s="580" t="s">
        <v>446</v>
      </c>
      <c r="F442" s="916" t="s">
        <v>127</v>
      </c>
      <c r="G442" s="917"/>
      <c r="H442" s="918"/>
      <c r="I442" s="919"/>
      <c r="J442" s="461"/>
      <c r="K442" s="695" t="s">
        <v>2</v>
      </c>
      <c r="L442" s="692">
        <v>3</v>
      </c>
      <c r="M442" s="456">
        <f>$E$427</f>
        <v>1</v>
      </c>
      <c r="N442" s="545">
        <f t="shared" si="23"/>
        <v>3</v>
      </c>
      <c r="O442" s="409">
        <v>1</v>
      </c>
      <c r="P442" s="466">
        <f t="shared" si="24"/>
        <v>3</v>
      </c>
      <c r="Q442" s="387"/>
      <c r="R442" s="389"/>
    </row>
    <row r="443" spans="1:36" ht="15.75" thickBot="1" x14ac:dyDescent="0.3">
      <c r="A443" s="391"/>
      <c r="B443" s="392"/>
      <c r="C443" s="392"/>
      <c r="D443" s="392"/>
      <c r="E443" s="392"/>
      <c r="F443" s="392"/>
      <c r="G443" s="392"/>
      <c r="H443" s="392"/>
      <c r="I443" s="392"/>
      <c r="J443" s="392"/>
      <c r="K443" s="696"/>
      <c r="L443" s="697"/>
      <c r="M443" s="474" t="s">
        <v>174</v>
      </c>
      <c r="N443" s="475">
        <f>SUM(N431:N442)</f>
        <v>42</v>
      </c>
      <c r="O443" s="474" t="s">
        <v>175</v>
      </c>
      <c r="P443" s="476">
        <f>SUM(P431:P442)</f>
        <v>42</v>
      </c>
      <c r="Q443" s="392"/>
      <c r="R443" s="393"/>
    </row>
    <row r="444" spans="1:36" ht="15.75" thickBot="1" x14ac:dyDescent="0.3">
      <c r="S444" s="399"/>
      <c r="T444" s="399"/>
      <c r="U444" s="399"/>
      <c r="V444" s="399"/>
      <c r="W444" s="399"/>
      <c r="X444" s="399"/>
      <c r="Y444" s="399"/>
    </row>
    <row r="445" spans="1:36" ht="18.75" thickBot="1" x14ac:dyDescent="0.4">
      <c r="A445" s="383" t="s">
        <v>409</v>
      </c>
      <c r="B445" s="384"/>
      <c r="C445" s="384"/>
      <c r="D445" s="384"/>
      <c r="E445" s="429"/>
      <c r="F445" s="384"/>
      <c r="G445" s="384"/>
      <c r="H445" s="384"/>
      <c r="I445" s="384"/>
      <c r="J445" s="384"/>
      <c r="K445" s="510" t="s">
        <v>1</v>
      </c>
      <c r="L445" s="497" t="s">
        <v>172</v>
      </c>
      <c r="M445" s="498" t="s">
        <v>1</v>
      </c>
      <c r="N445" s="498" t="s">
        <v>171</v>
      </c>
      <c r="O445" s="498" t="s">
        <v>173</v>
      </c>
      <c r="P445" s="499" t="s">
        <v>170</v>
      </c>
      <c r="Q445" s="736" t="s">
        <v>277</v>
      </c>
      <c r="R445" s="737"/>
      <c r="S445" s="738"/>
      <c r="T445" s="738"/>
      <c r="U445" s="738"/>
      <c r="V445" s="700"/>
      <c r="W445" s="700"/>
      <c r="X445" s="700"/>
      <c r="Y445" s="700"/>
      <c r="AD445" s="424"/>
      <c r="AE445" s="424"/>
      <c r="AF445" s="424"/>
      <c r="AG445" s="424"/>
      <c r="AH445" s="424"/>
      <c r="AI445" s="424"/>
      <c r="AJ445" s="424"/>
    </row>
    <row r="446" spans="1:36" x14ac:dyDescent="0.25">
      <c r="A446" s="386"/>
      <c r="B446" s="387"/>
      <c r="C446" s="387"/>
      <c r="D446" s="387"/>
      <c r="E446" s="435" t="s">
        <v>149</v>
      </c>
      <c r="F446" s="434" t="s">
        <v>113</v>
      </c>
      <c r="G446" s="437"/>
      <c r="H446" s="438"/>
      <c r="I446" s="439"/>
      <c r="J446" s="460"/>
      <c r="K446" s="479" t="s">
        <v>2</v>
      </c>
      <c r="L446" s="490">
        <v>4</v>
      </c>
      <c r="M446" s="491">
        <v>1</v>
      </c>
      <c r="N446" s="492">
        <f>+L446*M446</f>
        <v>4</v>
      </c>
      <c r="O446" s="492">
        <v>1</v>
      </c>
      <c r="P446" s="493">
        <f>+L446*O446</f>
        <v>4</v>
      </c>
      <c r="Q446" s="467"/>
      <c r="R446" s="480"/>
      <c r="S446" s="452"/>
      <c r="T446" s="701"/>
      <c r="U446" s="452"/>
      <c r="V446" s="735"/>
      <c r="W446" s="735"/>
      <c r="X446" s="735"/>
      <c r="Y446" s="735"/>
      <c r="AD446" s="424"/>
      <c r="AE446" s="424"/>
      <c r="AF446" s="424"/>
      <c r="AG446" s="424"/>
      <c r="AH446" s="424"/>
      <c r="AI446" s="424"/>
      <c r="AJ446" s="424"/>
    </row>
    <row r="447" spans="1:36" x14ac:dyDescent="0.25">
      <c r="A447" s="386"/>
      <c r="B447" s="387"/>
      <c r="C447" s="387"/>
      <c r="D447" s="387"/>
      <c r="E447" s="436" t="s">
        <v>150</v>
      </c>
      <c r="F447" s="719" t="s">
        <v>116</v>
      </c>
      <c r="G447" s="720"/>
      <c r="H447" s="720"/>
      <c r="I447" s="721"/>
      <c r="J447" s="461"/>
      <c r="K447" s="479" t="s">
        <v>2</v>
      </c>
      <c r="L447" s="473">
        <v>2</v>
      </c>
      <c r="M447" s="433">
        <v>0</v>
      </c>
      <c r="N447" s="409">
        <f t="shared" ref="N447:N452" si="25">+L447*M447</f>
        <v>0</v>
      </c>
      <c r="O447" s="409">
        <v>1</v>
      </c>
      <c r="P447" s="466">
        <f t="shared" ref="P447:P452" si="26">+L447*O447</f>
        <v>2</v>
      </c>
      <c r="Q447" s="467"/>
      <c r="R447" s="480"/>
      <c r="S447" s="452"/>
      <c r="T447" s="701"/>
      <c r="U447" s="452"/>
      <c r="V447" s="735"/>
      <c r="W447" s="735"/>
      <c r="X447" s="735"/>
      <c r="Y447" s="735"/>
      <c r="AD447" s="424"/>
      <c r="AE447" s="424"/>
      <c r="AF447" s="424"/>
      <c r="AG447" s="424"/>
      <c r="AH447" s="424"/>
      <c r="AI447" s="424"/>
      <c r="AJ447" s="424"/>
    </row>
    <row r="448" spans="1:36" x14ac:dyDescent="0.25">
      <c r="A448" s="386"/>
      <c r="B448" s="387"/>
      <c r="C448" s="387"/>
      <c r="D448" s="387"/>
      <c r="E448" s="435" t="s">
        <v>151</v>
      </c>
      <c r="F448" s="434" t="s">
        <v>118</v>
      </c>
      <c r="G448" s="437"/>
      <c r="H448" s="438"/>
      <c r="I448" s="439"/>
      <c r="J448" s="460"/>
      <c r="K448" s="479" t="s">
        <v>2</v>
      </c>
      <c r="L448" s="473">
        <v>3</v>
      </c>
      <c r="M448" s="433">
        <v>1</v>
      </c>
      <c r="N448" s="409">
        <f t="shared" si="25"/>
        <v>3</v>
      </c>
      <c r="O448" s="409">
        <v>1</v>
      </c>
      <c r="P448" s="466">
        <f t="shared" si="26"/>
        <v>3</v>
      </c>
      <c r="Q448" s="467"/>
      <c r="R448" s="480"/>
      <c r="S448" s="452"/>
      <c r="T448" s="701"/>
      <c r="U448" s="452"/>
      <c r="V448" s="735"/>
      <c r="W448" s="735"/>
      <c r="X448" s="735"/>
      <c r="Y448" s="735"/>
      <c r="AD448" s="424"/>
      <c r="AE448" s="424"/>
      <c r="AF448" s="424"/>
      <c r="AG448" s="424"/>
      <c r="AH448" s="424"/>
      <c r="AI448" s="424"/>
      <c r="AJ448" s="424"/>
    </row>
    <row r="449" spans="1:36" x14ac:dyDescent="0.25">
      <c r="A449" s="390"/>
      <c r="B449" s="387"/>
      <c r="C449" s="387"/>
      <c r="D449" s="387"/>
      <c r="E449" s="436" t="s">
        <v>152</v>
      </c>
      <c r="F449" s="719" t="s">
        <v>141</v>
      </c>
      <c r="G449" s="720"/>
      <c r="H449" s="720"/>
      <c r="I449" s="721"/>
      <c r="J449" s="461"/>
      <c r="K449" s="479" t="s">
        <v>2</v>
      </c>
      <c r="L449" s="473">
        <v>3</v>
      </c>
      <c r="M449" s="433">
        <v>1</v>
      </c>
      <c r="N449" s="409">
        <f t="shared" si="25"/>
        <v>3</v>
      </c>
      <c r="O449" s="409">
        <v>1</v>
      </c>
      <c r="P449" s="466">
        <f t="shared" si="26"/>
        <v>3</v>
      </c>
      <c r="Q449" s="467"/>
      <c r="R449" s="480"/>
      <c r="S449" s="452"/>
      <c r="T449" s="701"/>
      <c r="U449" s="452"/>
      <c r="V449" s="735"/>
      <c r="W449" s="735"/>
      <c r="X449" s="735"/>
      <c r="Y449" s="735"/>
    </row>
    <row r="450" spans="1:36" x14ac:dyDescent="0.25">
      <c r="A450" s="390"/>
      <c r="B450" s="387"/>
      <c r="C450" s="387"/>
      <c r="D450" s="387"/>
      <c r="E450" s="435" t="s">
        <v>153</v>
      </c>
      <c r="F450" s="434" t="s">
        <v>315</v>
      </c>
      <c r="G450" s="437"/>
      <c r="H450" s="438"/>
      <c r="I450" s="439"/>
      <c r="J450" s="460"/>
      <c r="K450" s="479" t="s">
        <v>2</v>
      </c>
      <c r="L450" s="473">
        <v>3</v>
      </c>
      <c r="M450" s="433">
        <v>1</v>
      </c>
      <c r="N450" s="409">
        <f t="shared" si="25"/>
        <v>3</v>
      </c>
      <c r="O450" s="409">
        <v>1</v>
      </c>
      <c r="P450" s="466">
        <f t="shared" si="26"/>
        <v>3</v>
      </c>
      <c r="Q450" s="467"/>
      <c r="R450" s="480"/>
      <c r="S450" s="452"/>
      <c r="T450" s="701"/>
      <c r="U450" s="452"/>
      <c r="V450" s="735"/>
      <c r="W450" s="735"/>
      <c r="X450" s="735"/>
      <c r="Y450" s="735"/>
    </row>
    <row r="451" spans="1:36" ht="18.75" x14ac:dyDescent="0.35">
      <c r="A451" s="390"/>
      <c r="B451" s="387"/>
      <c r="C451" s="387"/>
      <c r="D451" s="387"/>
      <c r="E451" s="436" t="s">
        <v>154</v>
      </c>
      <c r="F451" s="719" t="s">
        <v>119</v>
      </c>
      <c r="G451" s="720"/>
      <c r="H451" s="720"/>
      <c r="I451" s="721"/>
      <c r="J451" s="461"/>
      <c r="K451" s="479" t="s">
        <v>2</v>
      </c>
      <c r="L451" s="473">
        <v>5</v>
      </c>
      <c r="M451" s="433">
        <v>1</v>
      </c>
      <c r="N451" s="409">
        <f t="shared" si="25"/>
        <v>5</v>
      </c>
      <c r="O451" s="409">
        <v>1</v>
      </c>
      <c r="P451" s="466">
        <f t="shared" si="26"/>
        <v>5</v>
      </c>
      <c r="Q451" s="722" t="s">
        <v>415</v>
      </c>
      <c r="R451" s="723"/>
      <c r="S451" s="399"/>
      <c r="T451" s="399"/>
      <c r="U451" s="399"/>
      <c r="V451" s="399"/>
      <c r="W451" s="399"/>
      <c r="X451" s="399"/>
      <c r="Y451" s="399"/>
    </row>
    <row r="452" spans="1:36" x14ac:dyDescent="0.25">
      <c r="A452" s="390"/>
      <c r="B452" s="387"/>
      <c r="C452" s="387"/>
      <c r="D452" s="387"/>
      <c r="E452" s="435" t="s">
        <v>155</v>
      </c>
      <c r="F452" s="434" t="s">
        <v>142</v>
      </c>
      <c r="G452" s="437"/>
      <c r="H452" s="438"/>
      <c r="I452" s="439"/>
      <c r="J452" s="460"/>
      <c r="K452" s="479" t="s">
        <v>2</v>
      </c>
      <c r="L452" s="473">
        <v>1</v>
      </c>
      <c r="M452" s="433">
        <v>1</v>
      </c>
      <c r="N452" s="409">
        <f t="shared" si="25"/>
        <v>1</v>
      </c>
      <c r="O452" s="409">
        <v>1</v>
      </c>
      <c r="P452" s="466">
        <f t="shared" si="26"/>
        <v>1</v>
      </c>
      <c r="Q452" s="481">
        <f>+N453/P453*10</f>
        <v>9.0476190476190474</v>
      </c>
      <c r="R452" s="482" t="str">
        <f>+IF(Q452&lt;7,"INACEPTABLE","ACEPTABLE")</f>
        <v>ACEPTABLE</v>
      </c>
    </row>
    <row r="453" spans="1:36" ht="15.75" thickBot="1" x14ac:dyDescent="0.3">
      <c r="A453" s="391"/>
      <c r="B453" s="392"/>
      <c r="C453" s="392"/>
      <c r="D453" s="392"/>
      <c r="E453" s="392"/>
      <c r="F453" s="430"/>
      <c r="G453" s="392"/>
      <c r="H453" s="392"/>
      <c r="I453" s="392"/>
      <c r="J453" s="392"/>
      <c r="K453" s="392"/>
      <c r="L453" s="468"/>
      <c r="M453" s="474" t="s">
        <v>174</v>
      </c>
      <c r="N453" s="475">
        <f>SUM(N446:N452)</f>
        <v>19</v>
      </c>
      <c r="O453" s="474" t="s">
        <v>175</v>
      </c>
      <c r="P453" s="476">
        <f>SUM(P446:P452)</f>
        <v>21</v>
      </c>
      <c r="Q453" s="468"/>
      <c r="R453" s="471"/>
    </row>
    <row r="454" spans="1:36" ht="15.75" thickBot="1" x14ac:dyDescent="0.3"/>
    <row r="455" spans="1:36" ht="18.75" thickBot="1" x14ac:dyDescent="0.4">
      <c r="A455" s="383" t="s">
        <v>410</v>
      </c>
      <c r="B455" s="384"/>
      <c r="C455" s="384"/>
      <c r="D455" s="384"/>
      <c r="E455" s="429"/>
      <c r="F455" s="384"/>
      <c r="G455" s="384"/>
      <c r="H455" s="384"/>
      <c r="I455" s="384"/>
      <c r="J455" s="384"/>
      <c r="K455" s="510" t="s">
        <v>1</v>
      </c>
      <c r="L455" s="497" t="s">
        <v>172</v>
      </c>
      <c r="M455" s="498" t="s">
        <v>1</v>
      </c>
      <c r="N455" s="498" t="s">
        <v>171</v>
      </c>
      <c r="O455" s="498" t="s">
        <v>173</v>
      </c>
      <c r="P455" s="499" t="s">
        <v>170</v>
      </c>
      <c r="Q455" s="736" t="s">
        <v>277</v>
      </c>
      <c r="R455" s="737"/>
      <c r="S455" s="738"/>
      <c r="T455" s="738"/>
      <c r="U455" s="738"/>
      <c r="V455" s="700"/>
      <c r="W455" s="700"/>
      <c r="X455" s="700"/>
      <c r="Y455" s="700"/>
      <c r="AD455" s="424"/>
      <c r="AE455" s="424"/>
      <c r="AF455" s="424"/>
      <c r="AG455" s="424"/>
      <c r="AH455" s="424"/>
      <c r="AI455" s="424"/>
      <c r="AJ455" s="424"/>
    </row>
    <row r="456" spans="1:36" x14ac:dyDescent="0.25">
      <c r="A456" s="386"/>
      <c r="B456" s="387"/>
      <c r="C456" s="387"/>
      <c r="D456" s="387"/>
      <c r="E456" s="435" t="s">
        <v>149</v>
      </c>
      <c r="F456" s="434" t="s">
        <v>113</v>
      </c>
      <c r="G456" s="437"/>
      <c r="H456" s="438"/>
      <c r="I456" s="439"/>
      <c r="J456" s="460"/>
      <c r="K456" s="479" t="s">
        <v>2</v>
      </c>
      <c r="L456" s="490">
        <v>4</v>
      </c>
      <c r="M456" s="491">
        <v>1</v>
      </c>
      <c r="N456" s="492">
        <f>+L456*M456</f>
        <v>4</v>
      </c>
      <c r="O456" s="492">
        <v>1</v>
      </c>
      <c r="P456" s="493">
        <f>+L456*O456</f>
        <v>4</v>
      </c>
      <c r="Q456" s="467"/>
      <c r="R456" s="480"/>
      <c r="S456" s="452"/>
      <c r="T456" s="701"/>
      <c r="U456" s="452"/>
      <c r="V456" s="735"/>
      <c r="W456" s="735"/>
      <c r="X456" s="735"/>
      <c r="Y456" s="735"/>
      <c r="AD456" s="424"/>
      <c r="AE456" s="424"/>
      <c r="AF456" s="424"/>
      <c r="AG456" s="424"/>
      <c r="AH456" s="424"/>
      <c r="AI456" s="424"/>
      <c r="AJ456" s="424"/>
    </row>
    <row r="457" spans="1:36" x14ac:dyDescent="0.25">
      <c r="A457" s="386"/>
      <c r="B457" s="387"/>
      <c r="C457" s="387"/>
      <c r="D457" s="387"/>
      <c r="E457" s="436" t="s">
        <v>150</v>
      </c>
      <c r="F457" s="719" t="s">
        <v>116</v>
      </c>
      <c r="G457" s="720"/>
      <c r="H457" s="720"/>
      <c r="I457" s="721"/>
      <c r="J457" s="461"/>
      <c r="K457" s="479" t="s">
        <v>2</v>
      </c>
      <c r="L457" s="473">
        <v>2</v>
      </c>
      <c r="M457" s="433">
        <v>1</v>
      </c>
      <c r="N457" s="409">
        <f t="shared" ref="N457:N462" si="27">+L457*M457</f>
        <v>2</v>
      </c>
      <c r="O457" s="409">
        <v>1</v>
      </c>
      <c r="P457" s="466">
        <f t="shared" ref="P457:P462" si="28">+L457*O457</f>
        <v>2</v>
      </c>
      <c r="Q457" s="467"/>
      <c r="R457" s="480"/>
      <c r="S457" s="452"/>
      <c r="T457" s="701"/>
      <c r="U457" s="452"/>
      <c r="V457" s="735"/>
      <c r="W457" s="735"/>
      <c r="X457" s="735"/>
      <c r="Y457" s="735"/>
      <c r="AD457" s="424"/>
      <c r="AE457" s="424"/>
      <c r="AF457" s="424"/>
      <c r="AG457" s="424"/>
      <c r="AH457" s="424"/>
      <c r="AI457" s="424"/>
      <c r="AJ457" s="424"/>
    </row>
    <row r="458" spans="1:36" x14ac:dyDescent="0.25">
      <c r="A458" s="386"/>
      <c r="B458" s="387"/>
      <c r="C458" s="387"/>
      <c r="D458" s="387"/>
      <c r="E458" s="435" t="s">
        <v>151</v>
      </c>
      <c r="F458" s="434" t="s">
        <v>118</v>
      </c>
      <c r="G458" s="437"/>
      <c r="H458" s="438"/>
      <c r="I458" s="439"/>
      <c r="J458" s="460"/>
      <c r="K458" s="479" t="s">
        <v>2</v>
      </c>
      <c r="L458" s="473">
        <v>3</v>
      </c>
      <c r="M458" s="433">
        <v>1</v>
      </c>
      <c r="N458" s="409">
        <f t="shared" si="27"/>
        <v>3</v>
      </c>
      <c r="O458" s="409">
        <v>1</v>
      </c>
      <c r="P458" s="466">
        <f t="shared" si="28"/>
        <v>3</v>
      </c>
      <c r="Q458" s="467"/>
      <c r="R458" s="480"/>
      <c r="S458" s="452"/>
      <c r="T458" s="701"/>
      <c r="U458" s="452"/>
      <c r="V458" s="735"/>
      <c r="W458" s="735"/>
      <c r="X458" s="735"/>
      <c r="Y458" s="735"/>
      <c r="AD458" s="424"/>
      <c r="AE458" s="424"/>
      <c r="AF458" s="424"/>
      <c r="AG458" s="424"/>
      <c r="AH458" s="424"/>
      <c r="AI458" s="424"/>
      <c r="AJ458" s="424"/>
    </row>
    <row r="459" spans="1:36" x14ac:dyDescent="0.25">
      <c r="A459" s="390"/>
      <c r="B459" s="387"/>
      <c r="C459" s="387"/>
      <c r="D459" s="387"/>
      <c r="E459" s="436" t="s">
        <v>152</v>
      </c>
      <c r="F459" s="719" t="s">
        <v>141</v>
      </c>
      <c r="G459" s="720"/>
      <c r="H459" s="720"/>
      <c r="I459" s="721"/>
      <c r="J459" s="461"/>
      <c r="K459" s="479" t="s">
        <v>2</v>
      </c>
      <c r="L459" s="473">
        <v>3</v>
      </c>
      <c r="M459" s="433">
        <v>1</v>
      </c>
      <c r="N459" s="409">
        <f t="shared" si="27"/>
        <v>3</v>
      </c>
      <c r="O459" s="409">
        <v>1</v>
      </c>
      <c r="P459" s="466">
        <f t="shared" si="28"/>
        <v>3</v>
      </c>
      <c r="Q459" s="467"/>
      <c r="R459" s="480"/>
      <c r="S459" s="452"/>
      <c r="T459" s="701"/>
      <c r="U459" s="452"/>
      <c r="V459" s="735"/>
      <c r="W459" s="735"/>
      <c r="X459" s="735"/>
      <c r="Y459" s="735"/>
    </row>
    <row r="460" spans="1:36" x14ac:dyDescent="0.25">
      <c r="A460" s="390"/>
      <c r="B460" s="387"/>
      <c r="C460" s="387"/>
      <c r="D460" s="387"/>
      <c r="E460" s="435" t="s">
        <v>153</v>
      </c>
      <c r="F460" s="434" t="s">
        <v>315</v>
      </c>
      <c r="G460" s="437"/>
      <c r="H460" s="438"/>
      <c r="I460" s="439"/>
      <c r="J460" s="460"/>
      <c r="K460" s="479" t="s">
        <v>2</v>
      </c>
      <c r="L460" s="473">
        <v>3</v>
      </c>
      <c r="M460" s="433">
        <v>1</v>
      </c>
      <c r="N460" s="409">
        <f t="shared" si="27"/>
        <v>3</v>
      </c>
      <c r="O460" s="409">
        <v>1</v>
      </c>
      <c r="P460" s="466">
        <f t="shared" si="28"/>
        <v>3</v>
      </c>
      <c r="Q460" s="467"/>
      <c r="R460" s="480"/>
      <c r="S460" s="452"/>
      <c r="T460" s="701"/>
      <c r="U460" s="452"/>
      <c r="V460" s="735"/>
      <c r="W460" s="735"/>
      <c r="X460" s="735"/>
      <c r="Y460" s="735"/>
    </row>
    <row r="461" spans="1:36" ht="18.75" x14ac:dyDescent="0.35">
      <c r="A461" s="390"/>
      <c r="B461" s="387"/>
      <c r="C461" s="387"/>
      <c r="D461" s="387"/>
      <c r="E461" s="436" t="s">
        <v>154</v>
      </c>
      <c r="F461" s="719" t="s">
        <v>119</v>
      </c>
      <c r="G461" s="720"/>
      <c r="H461" s="720"/>
      <c r="I461" s="721"/>
      <c r="J461" s="461"/>
      <c r="K461" s="479" t="s">
        <v>2</v>
      </c>
      <c r="L461" s="473">
        <v>5</v>
      </c>
      <c r="M461" s="433">
        <v>1</v>
      </c>
      <c r="N461" s="409">
        <f t="shared" si="27"/>
        <v>5</v>
      </c>
      <c r="O461" s="409">
        <v>1</v>
      </c>
      <c r="P461" s="466">
        <f t="shared" si="28"/>
        <v>5</v>
      </c>
      <c r="Q461" s="722" t="s">
        <v>414</v>
      </c>
      <c r="R461" s="723"/>
      <c r="S461" s="399"/>
      <c r="T461" s="399"/>
      <c r="U461" s="399"/>
      <c r="V461" s="399"/>
      <c r="W461" s="399"/>
      <c r="X461" s="399"/>
      <c r="Y461" s="399"/>
    </row>
    <row r="462" spans="1:36" x14ac:dyDescent="0.25">
      <c r="A462" s="390"/>
      <c r="B462" s="387"/>
      <c r="C462" s="387"/>
      <c r="D462" s="387"/>
      <c r="E462" s="435" t="s">
        <v>155</v>
      </c>
      <c r="F462" s="434" t="s">
        <v>142</v>
      </c>
      <c r="G462" s="437"/>
      <c r="H462" s="438"/>
      <c r="I462" s="439"/>
      <c r="J462" s="460"/>
      <c r="K462" s="479" t="s">
        <v>2</v>
      </c>
      <c r="L462" s="473">
        <v>1</v>
      </c>
      <c r="M462" s="433">
        <v>1</v>
      </c>
      <c r="N462" s="409">
        <f t="shared" si="27"/>
        <v>1</v>
      </c>
      <c r="O462" s="409">
        <v>1</v>
      </c>
      <c r="P462" s="466">
        <f t="shared" si="28"/>
        <v>1</v>
      </c>
      <c r="Q462" s="481">
        <f>+N463/P463*10</f>
        <v>10</v>
      </c>
      <c r="R462" s="482" t="str">
        <f>+IF(Q462&lt;7,"INACEPTABLE","ACEPTABLE")</f>
        <v>ACEPTABLE</v>
      </c>
      <c r="S462" s="399"/>
      <c r="T462" s="399"/>
      <c r="U462" s="399"/>
      <c r="V462" s="399"/>
      <c r="W462" s="399"/>
      <c r="X462" s="399"/>
      <c r="Y462" s="399"/>
    </row>
    <row r="463" spans="1:36" ht="15.75" thickBot="1" x14ac:dyDescent="0.3">
      <c r="A463" s="391"/>
      <c r="B463" s="392"/>
      <c r="C463" s="392"/>
      <c r="D463" s="392"/>
      <c r="E463" s="392"/>
      <c r="F463" s="430"/>
      <c r="G463" s="392"/>
      <c r="H463" s="392"/>
      <c r="I463" s="392"/>
      <c r="J463" s="392"/>
      <c r="K463" s="392"/>
      <c r="L463" s="468"/>
      <c r="M463" s="474" t="s">
        <v>174</v>
      </c>
      <c r="N463" s="475">
        <f>SUM(N456:N462)</f>
        <v>21</v>
      </c>
      <c r="O463" s="474" t="s">
        <v>175</v>
      </c>
      <c r="P463" s="476">
        <f>SUM(P456:P462)</f>
        <v>21</v>
      </c>
      <c r="Q463" s="468"/>
      <c r="R463" s="471"/>
      <c r="S463" s="399"/>
      <c r="T463" s="399"/>
      <c r="U463" s="399"/>
      <c r="V463" s="399"/>
      <c r="W463" s="399"/>
      <c r="X463" s="399"/>
      <c r="Y463" s="399"/>
    </row>
    <row r="464" spans="1:36" ht="15.75" thickBot="1" x14ac:dyDescent="0.3">
      <c r="S464" s="399"/>
      <c r="T464" s="399"/>
      <c r="U464" s="399"/>
      <c r="V464" s="399"/>
      <c r="W464" s="399"/>
      <c r="X464" s="399"/>
      <c r="Y464" s="399"/>
    </row>
    <row r="465" spans="1:36" ht="18.75" thickBot="1" x14ac:dyDescent="0.4">
      <c r="A465" s="383" t="s">
        <v>411</v>
      </c>
      <c r="B465" s="384"/>
      <c r="C465" s="384"/>
      <c r="D465" s="384"/>
      <c r="E465" s="429"/>
      <c r="F465" s="384"/>
      <c r="G465" s="384"/>
      <c r="H465" s="384"/>
      <c r="I465" s="384"/>
      <c r="J465" s="384"/>
      <c r="K465" s="510" t="s">
        <v>1</v>
      </c>
      <c r="L465" s="497" t="s">
        <v>172</v>
      </c>
      <c r="M465" s="498" t="s">
        <v>1</v>
      </c>
      <c r="N465" s="498" t="s">
        <v>171</v>
      </c>
      <c r="O465" s="498" t="s">
        <v>173</v>
      </c>
      <c r="P465" s="499" t="s">
        <v>170</v>
      </c>
      <c r="Q465" s="736" t="s">
        <v>277</v>
      </c>
      <c r="R465" s="737"/>
      <c r="S465" s="738"/>
      <c r="T465" s="738"/>
      <c r="U465" s="738"/>
      <c r="V465" s="700"/>
      <c r="W465" s="700"/>
      <c r="X465" s="700"/>
      <c r="Y465" s="700"/>
      <c r="AD465" s="424"/>
      <c r="AE465" s="424"/>
      <c r="AF465" s="424"/>
      <c r="AG465" s="424"/>
      <c r="AH465" s="424"/>
      <c r="AI465" s="424"/>
      <c r="AJ465" s="424"/>
    </row>
    <row r="466" spans="1:36" x14ac:dyDescent="0.25">
      <c r="A466" s="386"/>
      <c r="B466" s="387"/>
      <c r="C466" s="387"/>
      <c r="D466" s="387"/>
      <c r="E466" s="435" t="s">
        <v>149</v>
      </c>
      <c r="F466" s="434" t="s">
        <v>113</v>
      </c>
      <c r="G466" s="437"/>
      <c r="H466" s="438"/>
      <c r="I466" s="439"/>
      <c r="J466" s="460"/>
      <c r="K466" s="479" t="s">
        <v>2</v>
      </c>
      <c r="L466" s="490">
        <v>4</v>
      </c>
      <c r="M466" s="491">
        <v>1</v>
      </c>
      <c r="N466" s="492">
        <f>+L466*M466</f>
        <v>4</v>
      </c>
      <c r="O466" s="492">
        <v>1</v>
      </c>
      <c r="P466" s="493">
        <f>+L466*O466</f>
        <v>4</v>
      </c>
      <c r="Q466" s="467"/>
      <c r="R466" s="480"/>
      <c r="S466" s="452"/>
      <c r="T466" s="701"/>
      <c r="U466" s="452"/>
      <c r="V466" s="735"/>
      <c r="W466" s="735"/>
      <c r="X466" s="735"/>
      <c r="Y466" s="735"/>
      <c r="AD466" s="424"/>
      <c r="AE466" s="424"/>
      <c r="AF466" s="424"/>
      <c r="AG466" s="424"/>
      <c r="AH466" s="424"/>
      <c r="AI466" s="424"/>
      <c r="AJ466" s="424"/>
    </row>
    <row r="467" spans="1:36" x14ac:dyDescent="0.25">
      <c r="A467" s="386"/>
      <c r="B467" s="387"/>
      <c r="C467" s="387"/>
      <c r="D467" s="387"/>
      <c r="E467" s="436" t="s">
        <v>150</v>
      </c>
      <c r="F467" s="719" t="s">
        <v>116</v>
      </c>
      <c r="G467" s="720"/>
      <c r="H467" s="720"/>
      <c r="I467" s="721"/>
      <c r="J467" s="461"/>
      <c r="K467" s="479" t="s">
        <v>2</v>
      </c>
      <c r="L467" s="473">
        <v>2</v>
      </c>
      <c r="M467" s="433">
        <v>1</v>
      </c>
      <c r="N467" s="409">
        <f t="shared" ref="N467:N472" si="29">+L467*M467</f>
        <v>2</v>
      </c>
      <c r="O467" s="409">
        <v>1</v>
      </c>
      <c r="P467" s="466">
        <f t="shared" ref="P467:P472" si="30">+L467*O467</f>
        <v>2</v>
      </c>
      <c r="Q467" s="467"/>
      <c r="R467" s="480"/>
      <c r="S467" s="452"/>
      <c r="T467" s="701"/>
      <c r="U467" s="452"/>
      <c r="V467" s="735"/>
      <c r="W467" s="735"/>
      <c r="X467" s="735"/>
      <c r="Y467" s="735"/>
      <c r="AD467" s="424"/>
      <c r="AE467" s="424"/>
      <c r="AF467" s="424"/>
      <c r="AG467" s="424"/>
      <c r="AH467" s="424"/>
      <c r="AI467" s="424"/>
      <c r="AJ467" s="424"/>
    </row>
    <row r="468" spans="1:36" x14ac:dyDescent="0.25">
      <c r="A468" s="386"/>
      <c r="B468" s="387"/>
      <c r="C468" s="387"/>
      <c r="D468" s="387"/>
      <c r="E468" s="435" t="s">
        <v>151</v>
      </c>
      <c r="F468" s="434" t="s">
        <v>118</v>
      </c>
      <c r="G468" s="437"/>
      <c r="H468" s="438"/>
      <c r="I468" s="439"/>
      <c r="J468" s="460"/>
      <c r="K468" s="479" t="s">
        <v>2</v>
      </c>
      <c r="L468" s="473">
        <v>3</v>
      </c>
      <c r="M468" s="433">
        <v>1</v>
      </c>
      <c r="N468" s="409">
        <f t="shared" si="29"/>
        <v>3</v>
      </c>
      <c r="O468" s="409">
        <v>1</v>
      </c>
      <c r="P468" s="466">
        <f t="shared" si="30"/>
        <v>3</v>
      </c>
      <c r="Q468" s="467"/>
      <c r="R468" s="480"/>
      <c r="S468" s="452"/>
      <c r="T468" s="701"/>
      <c r="U468" s="452"/>
      <c r="V468" s="735"/>
      <c r="W468" s="735"/>
      <c r="X468" s="735"/>
      <c r="Y468" s="735"/>
      <c r="AD468" s="424"/>
      <c r="AE468" s="424"/>
      <c r="AF468" s="424"/>
      <c r="AG468" s="424"/>
      <c r="AH468" s="424"/>
      <c r="AI468" s="424"/>
      <c r="AJ468" s="424"/>
    </row>
    <row r="469" spans="1:36" x14ac:dyDescent="0.25">
      <c r="A469" s="390"/>
      <c r="B469" s="387"/>
      <c r="C469" s="387"/>
      <c r="D469" s="387"/>
      <c r="E469" s="436" t="s">
        <v>152</v>
      </c>
      <c r="F469" s="719" t="s">
        <v>141</v>
      </c>
      <c r="G469" s="720"/>
      <c r="H469" s="720"/>
      <c r="I469" s="721"/>
      <c r="J469" s="461"/>
      <c r="K469" s="479" t="s">
        <v>2</v>
      </c>
      <c r="L469" s="473">
        <v>3</v>
      </c>
      <c r="M469" s="433">
        <v>1</v>
      </c>
      <c r="N469" s="409">
        <f t="shared" si="29"/>
        <v>3</v>
      </c>
      <c r="O469" s="409">
        <v>1</v>
      </c>
      <c r="P469" s="466">
        <f t="shared" si="30"/>
        <v>3</v>
      </c>
      <c r="Q469" s="467"/>
      <c r="R469" s="480"/>
      <c r="S469" s="452"/>
      <c r="T469" s="701"/>
      <c r="U469" s="452"/>
      <c r="V469" s="735"/>
      <c r="W469" s="735"/>
      <c r="X469" s="735"/>
      <c r="Y469" s="735"/>
    </row>
    <row r="470" spans="1:36" x14ac:dyDescent="0.25">
      <c r="A470" s="390"/>
      <c r="B470" s="387"/>
      <c r="C470" s="387"/>
      <c r="D470" s="387"/>
      <c r="E470" s="435" t="s">
        <v>153</v>
      </c>
      <c r="F470" s="434" t="s">
        <v>315</v>
      </c>
      <c r="G470" s="437"/>
      <c r="H470" s="438"/>
      <c r="I470" s="439"/>
      <c r="J470" s="460"/>
      <c r="K470" s="479" t="s">
        <v>2</v>
      </c>
      <c r="L470" s="473">
        <v>3</v>
      </c>
      <c r="M470" s="433">
        <v>0</v>
      </c>
      <c r="N470" s="409">
        <f t="shared" si="29"/>
        <v>0</v>
      </c>
      <c r="O470" s="409">
        <v>1</v>
      </c>
      <c r="P470" s="466">
        <f t="shared" si="30"/>
        <v>3</v>
      </c>
      <c r="Q470" s="467"/>
      <c r="R470" s="480"/>
      <c r="S470" s="452"/>
      <c r="T470" s="701"/>
      <c r="U470" s="452"/>
      <c r="V470" s="735"/>
      <c r="W470" s="735"/>
      <c r="X470" s="735"/>
      <c r="Y470" s="735"/>
    </row>
    <row r="471" spans="1:36" ht="18.75" x14ac:dyDescent="0.35">
      <c r="A471" s="390"/>
      <c r="B471" s="387"/>
      <c r="C471" s="387"/>
      <c r="D471" s="387"/>
      <c r="E471" s="436" t="s">
        <v>154</v>
      </c>
      <c r="F471" s="719" t="s">
        <v>119</v>
      </c>
      <c r="G471" s="720"/>
      <c r="H471" s="720"/>
      <c r="I471" s="721"/>
      <c r="J471" s="461"/>
      <c r="K471" s="479" t="s">
        <v>2</v>
      </c>
      <c r="L471" s="473">
        <v>5</v>
      </c>
      <c r="M471" s="433">
        <v>1</v>
      </c>
      <c r="N471" s="409">
        <f t="shared" si="29"/>
        <v>5</v>
      </c>
      <c r="O471" s="409">
        <v>1</v>
      </c>
      <c r="P471" s="466">
        <f t="shared" si="30"/>
        <v>5</v>
      </c>
      <c r="Q471" s="722" t="s">
        <v>413</v>
      </c>
      <c r="R471" s="723"/>
      <c r="S471" s="399"/>
      <c r="T471" s="399"/>
      <c r="U471" s="399"/>
      <c r="V471" s="399"/>
      <c r="W471" s="399"/>
      <c r="X471" s="399"/>
      <c r="Y471" s="399"/>
    </row>
    <row r="472" spans="1:36" x14ac:dyDescent="0.25">
      <c r="A472" s="390"/>
      <c r="B472" s="387"/>
      <c r="C472" s="387"/>
      <c r="D472" s="387"/>
      <c r="E472" s="435" t="s">
        <v>155</v>
      </c>
      <c r="F472" s="434" t="s">
        <v>142</v>
      </c>
      <c r="G472" s="437"/>
      <c r="H472" s="438"/>
      <c r="I472" s="439"/>
      <c r="J472" s="460"/>
      <c r="K472" s="479" t="s">
        <v>2</v>
      </c>
      <c r="L472" s="473">
        <v>1</v>
      </c>
      <c r="M472" s="433">
        <v>1</v>
      </c>
      <c r="N472" s="409">
        <f t="shared" si="29"/>
        <v>1</v>
      </c>
      <c r="O472" s="409">
        <v>1</v>
      </c>
      <c r="P472" s="466">
        <f t="shared" si="30"/>
        <v>1</v>
      </c>
      <c r="Q472" s="481">
        <f>+N473/P473*10</f>
        <v>8.5714285714285712</v>
      </c>
      <c r="R472" s="482" t="str">
        <f>+IF(Q472&lt;7,"INACEPTABLE","ACEPTABLE")</f>
        <v>ACEPTABLE</v>
      </c>
      <c r="S472" s="399"/>
      <c r="T472" s="399"/>
      <c r="U472" s="399"/>
      <c r="V472" s="399"/>
      <c r="W472" s="399"/>
      <c r="X472" s="399"/>
      <c r="Y472" s="399"/>
    </row>
    <row r="473" spans="1:36" ht="15.75" thickBot="1" x14ac:dyDescent="0.3">
      <c r="A473" s="391"/>
      <c r="B473" s="392"/>
      <c r="C473" s="392"/>
      <c r="D473" s="392"/>
      <c r="E473" s="392"/>
      <c r="F473" s="430"/>
      <c r="G473" s="392"/>
      <c r="H473" s="392"/>
      <c r="I473" s="392"/>
      <c r="J473" s="392"/>
      <c r="K473" s="392"/>
      <c r="L473" s="468"/>
      <c r="M473" s="474" t="s">
        <v>174</v>
      </c>
      <c r="N473" s="475">
        <f>SUM(N466:N472)</f>
        <v>18</v>
      </c>
      <c r="O473" s="474" t="s">
        <v>175</v>
      </c>
      <c r="P473" s="476">
        <f>SUM(P466:P472)</f>
        <v>21</v>
      </c>
      <c r="Q473" s="468"/>
      <c r="R473" s="471"/>
      <c r="S473" s="399"/>
      <c r="T473" s="399"/>
      <c r="U473" s="399"/>
      <c r="V473" s="399"/>
      <c r="W473" s="399"/>
      <c r="X473" s="399"/>
      <c r="Y473" s="399"/>
    </row>
    <row r="474" spans="1:36" ht="15.75" thickBot="1" x14ac:dyDescent="0.3">
      <c r="S474" s="399"/>
      <c r="T474" s="399"/>
      <c r="U474" s="399"/>
      <c r="V474" s="399"/>
      <c r="W474" s="399"/>
      <c r="X474" s="399"/>
      <c r="Y474" s="399"/>
    </row>
    <row r="475" spans="1:36" ht="18.75" thickBot="1" x14ac:dyDescent="0.4">
      <c r="A475" s="383" t="s">
        <v>412</v>
      </c>
      <c r="B475" s="384"/>
      <c r="C475" s="384"/>
      <c r="D475" s="384"/>
      <c r="E475" s="429"/>
      <c r="F475" s="384"/>
      <c r="G475" s="384"/>
      <c r="H475" s="384"/>
      <c r="I475" s="384"/>
      <c r="J475" s="384"/>
      <c r="K475" s="510" t="s">
        <v>1</v>
      </c>
      <c r="L475" s="497" t="s">
        <v>172</v>
      </c>
      <c r="M475" s="498" t="s">
        <v>1</v>
      </c>
      <c r="N475" s="498" t="s">
        <v>171</v>
      </c>
      <c r="O475" s="498" t="s">
        <v>173</v>
      </c>
      <c r="P475" s="499" t="s">
        <v>170</v>
      </c>
      <c r="Q475" s="736" t="s">
        <v>277</v>
      </c>
      <c r="R475" s="737"/>
      <c r="S475" s="738"/>
      <c r="T475" s="738"/>
      <c r="U475" s="738"/>
      <c r="V475" s="700"/>
      <c r="W475" s="700"/>
      <c r="X475" s="700"/>
      <c r="Y475" s="700"/>
      <c r="AD475" s="424"/>
      <c r="AE475" s="424"/>
      <c r="AF475" s="424"/>
      <c r="AG475" s="424"/>
      <c r="AH475" s="424"/>
      <c r="AI475" s="424"/>
      <c r="AJ475" s="424"/>
    </row>
    <row r="476" spans="1:36" x14ac:dyDescent="0.25">
      <c r="A476" s="386"/>
      <c r="B476" s="387"/>
      <c r="C476" s="387"/>
      <c r="D476" s="387"/>
      <c r="E476" s="435" t="s">
        <v>149</v>
      </c>
      <c r="F476" s="434" t="s">
        <v>113</v>
      </c>
      <c r="G476" s="437"/>
      <c r="H476" s="438"/>
      <c r="I476" s="439"/>
      <c r="J476" s="460"/>
      <c r="K476" s="479" t="s">
        <v>2</v>
      </c>
      <c r="L476" s="490">
        <v>4</v>
      </c>
      <c r="M476" s="491">
        <v>1</v>
      </c>
      <c r="N476" s="492">
        <f>+L476*M476</f>
        <v>4</v>
      </c>
      <c r="O476" s="492">
        <v>1</v>
      </c>
      <c r="P476" s="493">
        <f>+L476*O476</f>
        <v>4</v>
      </c>
      <c r="Q476" s="467"/>
      <c r="R476" s="480"/>
      <c r="S476" s="452"/>
      <c r="T476" s="701"/>
      <c r="U476" s="452"/>
      <c r="V476" s="735"/>
      <c r="W476" s="735"/>
      <c r="X476" s="735"/>
      <c r="Y476" s="735"/>
      <c r="AD476" s="424"/>
      <c r="AE476" s="424"/>
      <c r="AF476" s="424"/>
      <c r="AG476" s="424"/>
      <c r="AH476" s="424"/>
      <c r="AI476" s="424"/>
      <c r="AJ476" s="424"/>
    </row>
    <row r="477" spans="1:36" x14ac:dyDescent="0.25">
      <c r="A477" s="386"/>
      <c r="B477" s="387"/>
      <c r="C477" s="387"/>
      <c r="D477" s="387"/>
      <c r="E477" s="436" t="s">
        <v>150</v>
      </c>
      <c r="F477" s="719" t="s">
        <v>116</v>
      </c>
      <c r="G477" s="720"/>
      <c r="H477" s="720"/>
      <c r="I477" s="721"/>
      <c r="J477" s="461"/>
      <c r="K477" s="479" t="s">
        <v>2</v>
      </c>
      <c r="L477" s="473">
        <v>2</v>
      </c>
      <c r="M477" s="433">
        <v>1</v>
      </c>
      <c r="N477" s="409">
        <f t="shared" ref="N477:N482" si="31">+L477*M477</f>
        <v>2</v>
      </c>
      <c r="O477" s="409">
        <v>1</v>
      </c>
      <c r="P477" s="466">
        <f t="shared" ref="P477:P482" si="32">+L477*O477</f>
        <v>2</v>
      </c>
      <c r="Q477" s="467"/>
      <c r="R477" s="480"/>
      <c r="S477" s="452"/>
      <c r="T477" s="701"/>
      <c r="U477" s="452"/>
      <c r="V477" s="735"/>
      <c r="W477" s="735"/>
      <c r="X477" s="735"/>
      <c r="Y477" s="735"/>
      <c r="AD477" s="424"/>
      <c r="AE477" s="424"/>
      <c r="AF477" s="424"/>
      <c r="AG477" s="424"/>
      <c r="AH477" s="424"/>
      <c r="AI477" s="424"/>
      <c r="AJ477" s="424"/>
    </row>
    <row r="478" spans="1:36" x14ac:dyDescent="0.25">
      <c r="A478" s="386"/>
      <c r="B478" s="387"/>
      <c r="C478" s="387"/>
      <c r="D478" s="387"/>
      <c r="E478" s="435" t="s">
        <v>151</v>
      </c>
      <c r="F478" s="434" t="s">
        <v>118</v>
      </c>
      <c r="G478" s="437"/>
      <c r="H478" s="438"/>
      <c r="I478" s="439"/>
      <c r="J478" s="460"/>
      <c r="K478" s="479" t="s">
        <v>2</v>
      </c>
      <c r="L478" s="473">
        <v>3</v>
      </c>
      <c r="M478" s="433">
        <v>1</v>
      </c>
      <c r="N478" s="409">
        <f t="shared" si="31"/>
        <v>3</v>
      </c>
      <c r="O478" s="409">
        <v>1</v>
      </c>
      <c r="P478" s="466">
        <f t="shared" si="32"/>
        <v>3</v>
      </c>
      <c r="Q478" s="467"/>
      <c r="R478" s="480"/>
      <c r="S478" s="452"/>
      <c r="T478" s="701"/>
      <c r="U478" s="452"/>
      <c r="V478" s="735"/>
      <c r="W478" s="735"/>
      <c r="X478" s="735"/>
      <c r="Y478" s="735"/>
      <c r="AD478" s="424"/>
      <c r="AE478" s="424"/>
      <c r="AF478" s="424"/>
      <c r="AG478" s="424"/>
      <c r="AH478" s="424"/>
      <c r="AI478" s="424"/>
      <c r="AJ478" s="424"/>
    </row>
    <row r="479" spans="1:36" x14ac:dyDescent="0.25">
      <c r="A479" s="390"/>
      <c r="B479" s="387"/>
      <c r="C479" s="387"/>
      <c r="D479" s="387"/>
      <c r="E479" s="436" t="s">
        <v>152</v>
      </c>
      <c r="F479" s="719" t="s">
        <v>141</v>
      </c>
      <c r="G479" s="720"/>
      <c r="H479" s="720"/>
      <c r="I479" s="721"/>
      <c r="J479" s="461"/>
      <c r="K479" s="479" t="s">
        <v>2</v>
      </c>
      <c r="L479" s="473">
        <v>3</v>
      </c>
      <c r="M479" s="433">
        <v>1</v>
      </c>
      <c r="N479" s="409">
        <f t="shared" si="31"/>
        <v>3</v>
      </c>
      <c r="O479" s="409">
        <v>1</v>
      </c>
      <c r="P479" s="466">
        <f t="shared" si="32"/>
        <v>3</v>
      </c>
      <c r="Q479" s="467"/>
      <c r="R479" s="480"/>
      <c r="S479" s="452"/>
      <c r="T479" s="701"/>
      <c r="U479" s="452"/>
      <c r="V479" s="735"/>
      <c r="W479" s="735"/>
      <c r="X479" s="735"/>
      <c r="Y479" s="735"/>
    </row>
    <row r="480" spans="1:36" x14ac:dyDescent="0.25">
      <c r="A480" s="390"/>
      <c r="B480" s="387"/>
      <c r="C480" s="387"/>
      <c r="D480" s="387"/>
      <c r="E480" s="435" t="s">
        <v>153</v>
      </c>
      <c r="F480" s="434" t="s">
        <v>315</v>
      </c>
      <c r="G480" s="437"/>
      <c r="H480" s="438"/>
      <c r="I480" s="439"/>
      <c r="J480" s="460"/>
      <c r="K480" s="479" t="s">
        <v>2</v>
      </c>
      <c r="L480" s="473">
        <v>3</v>
      </c>
      <c r="M480" s="433">
        <v>1</v>
      </c>
      <c r="N480" s="409">
        <f t="shared" si="31"/>
        <v>3</v>
      </c>
      <c r="O480" s="409">
        <v>1</v>
      </c>
      <c r="P480" s="466">
        <f t="shared" si="32"/>
        <v>3</v>
      </c>
      <c r="Q480" s="467"/>
      <c r="R480" s="480"/>
      <c r="S480" s="452"/>
      <c r="T480" s="701"/>
      <c r="U480" s="452"/>
      <c r="V480" s="735"/>
      <c r="W480" s="735"/>
      <c r="X480" s="735"/>
      <c r="Y480" s="735"/>
    </row>
    <row r="481" spans="1:36" ht="18.75" x14ac:dyDescent="0.35">
      <c r="A481" s="390"/>
      <c r="B481" s="387"/>
      <c r="C481" s="387"/>
      <c r="D481" s="387"/>
      <c r="E481" s="436" t="s">
        <v>154</v>
      </c>
      <c r="F481" s="719" t="s">
        <v>119</v>
      </c>
      <c r="G481" s="720"/>
      <c r="H481" s="720"/>
      <c r="I481" s="721"/>
      <c r="J481" s="461"/>
      <c r="K481" s="479" t="s">
        <v>2</v>
      </c>
      <c r="L481" s="473">
        <v>5</v>
      </c>
      <c r="M481" s="433">
        <v>1</v>
      </c>
      <c r="N481" s="409">
        <f t="shared" si="31"/>
        <v>5</v>
      </c>
      <c r="O481" s="409">
        <v>1</v>
      </c>
      <c r="P481" s="466">
        <f t="shared" si="32"/>
        <v>5</v>
      </c>
      <c r="Q481" s="722" t="s">
        <v>416</v>
      </c>
      <c r="R481" s="723"/>
      <c r="S481" s="399"/>
      <c r="T481" s="399"/>
      <c r="U481" s="399"/>
      <c r="V481" s="399"/>
      <c r="W481" s="399"/>
      <c r="X481" s="399"/>
      <c r="Y481" s="399"/>
    </row>
    <row r="482" spans="1:36" x14ac:dyDescent="0.25">
      <c r="A482" s="390"/>
      <c r="B482" s="387"/>
      <c r="C482" s="387"/>
      <c r="D482" s="387"/>
      <c r="E482" s="435" t="s">
        <v>155</v>
      </c>
      <c r="F482" s="434" t="s">
        <v>142</v>
      </c>
      <c r="G482" s="437"/>
      <c r="H482" s="438"/>
      <c r="I482" s="439"/>
      <c r="J482" s="460"/>
      <c r="K482" s="479" t="s">
        <v>2</v>
      </c>
      <c r="L482" s="473">
        <v>1</v>
      </c>
      <c r="M482" s="433">
        <v>1</v>
      </c>
      <c r="N482" s="409">
        <f t="shared" si="31"/>
        <v>1</v>
      </c>
      <c r="O482" s="409">
        <v>1</v>
      </c>
      <c r="P482" s="466">
        <f t="shared" si="32"/>
        <v>1</v>
      </c>
      <c r="Q482" s="481">
        <f>+N483/P483*10</f>
        <v>10</v>
      </c>
      <c r="R482" s="482" t="str">
        <f>+IF(Q482&lt;7,"INACEPTABLE","ACEPTABLE")</f>
        <v>ACEPTABLE</v>
      </c>
    </row>
    <row r="483" spans="1:36" ht="15.75" thickBot="1" x14ac:dyDescent="0.3">
      <c r="A483" s="391"/>
      <c r="B483" s="392"/>
      <c r="C483" s="392"/>
      <c r="D483" s="392"/>
      <c r="E483" s="392"/>
      <c r="F483" s="430"/>
      <c r="G483" s="392"/>
      <c r="H483" s="392"/>
      <c r="I483" s="392"/>
      <c r="J483" s="392"/>
      <c r="K483" s="392"/>
      <c r="L483" s="468"/>
      <c r="M483" s="474" t="s">
        <v>174</v>
      </c>
      <c r="N483" s="475">
        <f>SUM(N476:N482)</f>
        <v>21</v>
      </c>
      <c r="O483" s="474" t="s">
        <v>175</v>
      </c>
      <c r="P483" s="476">
        <f>SUM(P476:P482)</f>
        <v>21</v>
      </c>
      <c r="Q483" s="468"/>
      <c r="R483" s="471"/>
    </row>
    <row r="484" spans="1:36" ht="15.75" thickBot="1" x14ac:dyDescent="0.3">
      <c r="A484" s="387"/>
      <c r="B484" s="387"/>
      <c r="C484" s="387"/>
      <c r="D484" s="387"/>
      <c r="E484" s="387"/>
      <c r="F484" s="399"/>
      <c r="G484" s="387"/>
      <c r="H484" s="387"/>
      <c r="I484" s="387"/>
      <c r="J484" s="387"/>
      <c r="K484" s="387"/>
      <c r="L484" s="387"/>
      <c r="M484" s="533"/>
      <c r="N484" s="452"/>
      <c r="O484" s="533"/>
      <c r="P484" s="452"/>
      <c r="Q484" s="399"/>
      <c r="R484" s="387"/>
    </row>
    <row r="485" spans="1:36" ht="18.75" thickBot="1" x14ac:dyDescent="0.4">
      <c r="A485" s="383" t="s">
        <v>417</v>
      </c>
      <c r="B485" s="384"/>
      <c r="C485" s="384"/>
      <c r="D485" s="384"/>
      <c r="E485" s="429"/>
      <c r="F485" s="384"/>
      <c r="G485" s="384"/>
      <c r="H485" s="384"/>
      <c r="I485" s="384"/>
      <c r="J485" s="384"/>
      <c r="K485" s="510" t="s">
        <v>1</v>
      </c>
      <c r="L485" s="497" t="s">
        <v>172</v>
      </c>
      <c r="M485" s="498" t="s">
        <v>1</v>
      </c>
      <c r="N485" s="498" t="s">
        <v>171</v>
      </c>
      <c r="O485" s="498" t="s">
        <v>173</v>
      </c>
      <c r="P485" s="499" t="s">
        <v>170</v>
      </c>
      <c r="Q485" s="736" t="s">
        <v>277</v>
      </c>
      <c r="R485" s="737"/>
      <c r="S485" s="738"/>
      <c r="T485" s="738"/>
      <c r="U485" s="738"/>
      <c r="V485" s="700"/>
      <c r="W485" s="700"/>
      <c r="X485" s="700"/>
      <c r="Y485" s="700"/>
      <c r="AD485" s="424"/>
      <c r="AE485" s="424"/>
      <c r="AF485" s="424"/>
      <c r="AG485" s="424"/>
      <c r="AH485" s="424"/>
      <c r="AI485" s="424"/>
      <c r="AJ485" s="424"/>
    </row>
    <row r="486" spans="1:36" x14ac:dyDescent="0.25">
      <c r="A486" s="386"/>
      <c r="B486" s="387"/>
      <c r="C486" s="387"/>
      <c r="D486" s="387"/>
      <c r="E486" s="435" t="s">
        <v>149</v>
      </c>
      <c r="F486" s="434" t="s">
        <v>113</v>
      </c>
      <c r="G486" s="437"/>
      <c r="H486" s="438"/>
      <c r="I486" s="439"/>
      <c r="J486" s="460"/>
      <c r="K486" s="479" t="s">
        <v>2</v>
      </c>
      <c r="L486" s="490">
        <v>4</v>
      </c>
      <c r="M486" s="491"/>
      <c r="N486" s="492">
        <f>+L486*M486</f>
        <v>0</v>
      </c>
      <c r="O486" s="492">
        <v>1</v>
      </c>
      <c r="P486" s="493">
        <f>+L486*O486</f>
        <v>4</v>
      </c>
      <c r="Q486" s="467"/>
      <c r="R486" s="480"/>
      <c r="S486" s="452"/>
      <c r="T486" s="701"/>
      <c r="U486" s="452"/>
      <c r="V486" s="735"/>
      <c r="W486" s="735"/>
      <c r="X486" s="735"/>
      <c r="Y486" s="735"/>
      <c r="AD486" s="424"/>
      <c r="AE486" s="424"/>
      <c r="AF486" s="424"/>
      <c r="AG486" s="424"/>
      <c r="AH486" s="424"/>
      <c r="AI486" s="424"/>
      <c r="AJ486" s="424"/>
    </row>
    <row r="487" spans="1:36" x14ac:dyDescent="0.25">
      <c r="A487" s="386"/>
      <c r="B487" s="387"/>
      <c r="C487" s="387"/>
      <c r="D487" s="387"/>
      <c r="E487" s="436" t="s">
        <v>150</v>
      </c>
      <c r="F487" s="719" t="s">
        <v>116</v>
      </c>
      <c r="G487" s="720"/>
      <c r="H487" s="720"/>
      <c r="I487" s="721"/>
      <c r="J487" s="461"/>
      <c r="K487" s="479" t="s">
        <v>2</v>
      </c>
      <c r="L487" s="473">
        <v>2</v>
      </c>
      <c r="M487" s="433"/>
      <c r="N487" s="409">
        <f t="shared" ref="N487:N492" si="33">+L487*M487</f>
        <v>0</v>
      </c>
      <c r="O487" s="409">
        <v>1</v>
      </c>
      <c r="P487" s="466">
        <f t="shared" ref="P487:P492" si="34">+L487*O487</f>
        <v>2</v>
      </c>
      <c r="Q487" s="467"/>
      <c r="R487" s="480"/>
      <c r="S487" s="452"/>
      <c r="T487" s="701"/>
      <c r="U487" s="452"/>
      <c r="V487" s="735"/>
      <c r="W487" s="735"/>
      <c r="X487" s="735"/>
      <c r="Y487" s="735"/>
      <c r="AD487" s="424"/>
      <c r="AE487" s="424"/>
      <c r="AF487" s="424"/>
      <c r="AG487" s="424"/>
      <c r="AH487" s="424"/>
      <c r="AI487" s="424"/>
      <c r="AJ487" s="424"/>
    </row>
    <row r="488" spans="1:36" x14ac:dyDescent="0.25">
      <c r="A488" s="386"/>
      <c r="B488" s="387"/>
      <c r="C488" s="387"/>
      <c r="D488" s="387"/>
      <c r="E488" s="435" t="s">
        <v>151</v>
      </c>
      <c r="F488" s="434" t="s">
        <v>118</v>
      </c>
      <c r="G488" s="437"/>
      <c r="H488" s="438"/>
      <c r="I488" s="439"/>
      <c r="J488" s="460"/>
      <c r="K488" s="479" t="s">
        <v>2</v>
      </c>
      <c r="L488" s="473">
        <v>3</v>
      </c>
      <c r="M488" s="433"/>
      <c r="N488" s="409">
        <f t="shared" si="33"/>
        <v>0</v>
      </c>
      <c r="O488" s="409">
        <v>1</v>
      </c>
      <c r="P488" s="466">
        <f t="shared" si="34"/>
        <v>3</v>
      </c>
      <c r="Q488" s="467"/>
      <c r="R488" s="480"/>
      <c r="S488" s="452"/>
      <c r="T488" s="701"/>
      <c r="U488" s="452"/>
      <c r="V488" s="735"/>
      <c r="W488" s="735"/>
      <c r="X488" s="735"/>
      <c r="Y488" s="735"/>
      <c r="AD488" s="424"/>
      <c r="AE488" s="424"/>
      <c r="AF488" s="424"/>
      <c r="AG488" s="424"/>
      <c r="AH488" s="424"/>
      <c r="AI488" s="424"/>
      <c r="AJ488" s="424"/>
    </row>
    <row r="489" spans="1:36" x14ac:dyDescent="0.25">
      <c r="A489" s="390"/>
      <c r="B489" s="387"/>
      <c r="C489" s="387"/>
      <c r="D489" s="387"/>
      <c r="E489" s="436" t="s">
        <v>152</v>
      </c>
      <c r="F489" s="719" t="s">
        <v>141</v>
      </c>
      <c r="G489" s="720"/>
      <c r="H489" s="720"/>
      <c r="I489" s="721"/>
      <c r="J489" s="461"/>
      <c r="K489" s="479" t="s">
        <v>2</v>
      </c>
      <c r="L489" s="473">
        <v>3</v>
      </c>
      <c r="M489" s="433"/>
      <c r="N489" s="409">
        <f t="shared" si="33"/>
        <v>0</v>
      </c>
      <c r="O489" s="409">
        <v>1</v>
      </c>
      <c r="P489" s="466">
        <f t="shared" si="34"/>
        <v>3</v>
      </c>
      <c r="Q489" s="467"/>
      <c r="R489" s="480"/>
      <c r="S489" s="452"/>
      <c r="T489" s="701"/>
      <c r="U489" s="452"/>
      <c r="V489" s="735"/>
      <c r="W489" s="735"/>
      <c r="X489" s="735"/>
      <c r="Y489" s="735"/>
    </row>
    <row r="490" spans="1:36" x14ac:dyDescent="0.25">
      <c r="A490" s="390"/>
      <c r="B490" s="387"/>
      <c r="C490" s="387"/>
      <c r="D490" s="387"/>
      <c r="E490" s="435" t="s">
        <v>153</v>
      </c>
      <c r="F490" s="434" t="s">
        <v>315</v>
      </c>
      <c r="G490" s="437"/>
      <c r="H490" s="438"/>
      <c r="I490" s="439"/>
      <c r="J490" s="460"/>
      <c r="K490" s="479" t="s">
        <v>2</v>
      </c>
      <c r="L490" s="473">
        <v>3</v>
      </c>
      <c r="M490" s="433"/>
      <c r="N490" s="409">
        <f t="shared" si="33"/>
        <v>0</v>
      </c>
      <c r="O490" s="409">
        <v>1</v>
      </c>
      <c r="P490" s="466">
        <f t="shared" si="34"/>
        <v>3</v>
      </c>
      <c r="Q490" s="467"/>
      <c r="R490" s="480"/>
      <c r="S490" s="452"/>
      <c r="T490" s="701"/>
      <c r="U490" s="452"/>
      <c r="V490" s="735"/>
      <c r="W490" s="735"/>
      <c r="X490" s="735"/>
      <c r="Y490" s="735"/>
    </row>
    <row r="491" spans="1:36" ht="18.75" x14ac:dyDescent="0.35">
      <c r="A491" s="390"/>
      <c r="B491" s="387"/>
      <c r="C491" s="387"/>
      <c r="D491" s="387"/>
      <c r="E491" s="436" t="s">
        <v>154</v>
      </c>
      <c r="F491" s="719" t="s">
        <v>119</v>
      </c>
      <c r="G491" s="720"/>
      <c r="H491" s="720"/>
      <c r="I491" s="721"/>
      <c r="J491" s="461"/>
      <c r="K491" s="479" t="s">
        <v>2</v>
      </c>
      <c r="L491" s="473">
        <v>5</v>
      </c>
      <c r="M491" s="433"/>
      <c r="N491" s="409">
        <f t="shared" si="33"/>
        <v>0</v>
      </c>
      <c r="O491" s="409">
        <v>1</v>
      </c>
      <c r="P491" s="466">
        <f t="shared" si="34"/>
        <v>5</v>
      </c>
      <c r="Q491" s="722" t="s">
        <v>418</v>
      </c>
      <c r="R491" s="723"/>
      <c r="S491" s="399"/>
      <c r="T491" s="399"/>
      <c r="U491" s="399"/>
      <c r="V491" s="399"/>
      <c r="W491" s="399"/>
      <c r="X491" s="399"/>
      <c r="Y491" s="399"/>
    </row>
    <row r="492" spans="1:36" x14ac:dyDescent="0.25">
      <c r="A492" s="390"/>
      <c r="B492" s="387"/>
      <c r="C492" s="387"/>
      <c r="D492" s="387"/>
      <c r="E492" s="435" t="s">
        <v>155</v>
      </c>
      <c r="F492" s="434" t="s">
        <v>142</v>
      </c>
      <c r="G492" s="437"/>
      <c r="H492" s="438"/>
      <c r="I492" s="439"/>
      <c r="J492" s="460"/>
      <c r="K492" s="479" t="s">
        <v>2</v>
      </c>
      <c r="L492" s="473">
        <v>1</v>
      </c>
      <c r="M492" s="433"/>
      <c r="N492" s="409">
        <f t="shared" si="33"/>
        <v>0</v>
      </c>
      <c r="O492" s="409">
        <v>1</v>
      </c>
      <c r="P492" s="466">
        <f t="shared" si="34"/>
        <v>1</v>
      </c>
      <c r="Q492" s="481">
        <f>+N493/P493*10</f>
        <v>0</v>
      </c>
      <c r="R492" s="482" t="str">
        <f>+IF(Q492&lt;7,"INACEPTABLE","ACEPTABLE")</f>
        <v>INACEPTABLE</v>
      </c>
    </row>
    <row r="493" spans="1:36" ht="15.75" thickBot="1" x14ac:dyDescent="0.3">
      <c r="A493" s="391"/>
      <c r="B493" s="392"/>
      <c r="C493" s="392"/>
      <c r="D493" s="392"/>
      <c r="E493" s="392"/>
      <c r="F493" s="430"/>
      <c r="G493" s="392"/>
      <c r="H493" s="392"/>
      <c r="I493" s="392"/>
      <c r="J493" s="392"/>
      <c r="K493" s="392"/>
      <c r="L493" s="468"/>
      <c r="M493" s="474" t="s">
        <v>174</v>
      </c>
      <c r="N493" s="475">
        <f>SUM(N486:N492)</f>
        <v>0</v>
      </c>
      <c r="O493" s="474" t="s">
        <v>175</v>
      </c>
      <c r="P493" s="476">
        <f>SUM(P486:P492)</f>
        <v>21</v>
      </c>
      <c r="Q493" s="468"/>
      <c r="R493" s="471"/>
    </row>
    <row r="494" spans="1:36" x14ac:dyDescent="0.25">
      <c r="A494" s="387"/>
      <c r="B494" s="387"/>
      <c r="C494" s="387"/>
      <c r="D494" s="387"/>
      <c r="E494" s="387"/>
      <c r="F494" s="399"/>
      <c r="G494" s="387"/>
      <c r="H494" s="387"/>
      <c r="I494" s="387"/>
      <c r="J494" s="387"/>
      <c r="K494" s="387"/>
      <c r="L494" s="387"/>
      <c r="M494" s="533"/>
      <c r="N494" s="452"/>
      <c r="O494" s="533"/>
      <c r="P494" s="452"/>
      <c r="Q494" s="399"/>
      <c r="R494" s="387"/>
    </row>
    <row r="495" spans="1:36" ht="15.75" thickBot="1" x14ac:dyDescent="0.3">
      <c r="A495" s="387"/>
      <c r="B495" s="387"/>
      <c r="C495" s="387"/>
      <c r="D495" s="387"/>
      <c r="E495" s="387"/>
      <c r="F495" s="399"/>
      <c r="G495" s="387"/>
      <c r="H495" s="387"/>
      <c r="I495" s="387"/>
      <c r="J495" s="387"/>
      <c r="K495" s="387"/>
      <c r="L495" s="387"/>
      <c r="M495" s="533"/>
      <c r="N495" s="452"/>
      <c r="O495" s="533"/>
      <c r="P495" s="452"/>
      <c r="Q495" s="399"/>
      <c r="R495" s="387"/>
    </row>
    <row r="496" spans="1:36" ht="15.75" thickBot="1" x14ac:dyDescent="0.3">
      <c r="A496" s="387"/>
      <c r="B496" s="387"/>
      <c r="C496" s="387"/>
      <c r="D496" s="387"/>
      <c r="E496" s="387"/>
      <c r="F496" s="399"/>
      <c r="G496" s="387"/>
      <c r="H496" s="387"/>
      <c r="I496" s="387"/>
      <c r="J496" s="387"/>
      <c r="K496" s="387"/>
      <c r="L496" s="727" t="s">
        <v>179</v>
      </c>
      <c r="M496" s="728"/>
      <c r="N496" s="728"/>
      <c r="O496" s="503" t="s">
        <v>180</v>
      </c>
      <c r="P496" s="503" t="s">
        <v>181</v>
      </c>
      <c r="Q496" s="503" t="s">
        <v>212</v>
      </c>
      <c r="R496" s="503" t="s">
        <v>226</v>
      </c>
    </row>
    <row r="497" spans="1:19" ht="18.75" x14ac:dyDescent="0.25">
      <c r="A497" s="387"/>
      <c r="B497" s="387"/>
      <c r="C497" s="387"/>
      <c r="D497" s="387"/>
      <c r="E497" s="387"/>
      <c r="F497" s="399"/>
      <c r="G497" s="387"/>
      <c r="H497" s="387"/>
      <c r="I497" s="387"/>
      <c r="J497" s="387"/>
      <c r="K497" s="387"/>
      <c r="L497" s="375" t="s">
        <v>404</v>
      </c>
      <c r="M497" s="702">
        <f>$Q$452</f>
        <v>9.0476190476190474</v>
      </c>
      <c r="N497" s="492" t="str">
        <f>+IF(AND(M497&lt;7,M497&gt;0),"INACEPTABLE",IF(M497=0,"No Valor","ACEPTABLE"))</f>
        <v>ACEPTABLE</v>
      </c>
      <c r="O497" s="729">
        <f>(COUNTIF(N497:N501,"INACEPTABLE"))</f>
        <v>0</v>
      </c>
      <c r="P497" s="729" t="str">
        <f>+IF(O497=1,"PENALIZACIÓN 1",IF(O497&gt;1,"PENALIZACIÓN 1 + 2","ACEPTABLE"))</f>
        <v>ACEPTABLE</v>
      </c>
      <c r="Q497" s="724">
        <f>+IF(AND(M497&gt;0,M498&gt;0,M499&gt;0,M500&gt;0,M501&gt;0),5,IF(AND(M497&gt;0,M498&gt;0,M499&gt;0,M500&gt;0,M501=0),4,IF(AND(M497&gt;0,M498&gt;0,M499&gt;0,M500=0,M501=0),3,IF(AND(M497&gt;0,M498&gt;0,M499=0,M500=0,M501=0),2,IF(AND(M497&gt;0,M498=0,M499=0,M500=0,M501=0),1,0)))))</f>
        <v>4</v>
      </c>
      <c r="R497" s="732">
        <f>IF(AND(O497=0,Q497&gt;0),(SUM(M497:M501)/Q497),0)</f>
        <v>9.4047619047619051</v>
      </c>
    </row>
    <row r="498" spans="1:19" ht="18.75" x14ac:dyDescent="0.25">
      <c r="A498" s="387"/>
      <c r="B498" s="387"/>
      <c r="C498" s="387"/>
      <c r="D498" s="387"/>
      <c r="E498" s="387"/>
      <c r="F498" s="399"/>
      <c r="G498" s="387"/>
      <c r="H498" s="387"/>
      <c r="I498" s="387"/>
      <c r="J498" s="387"/>
      <c r="K498" s="387"/>
      <c r="L498" s="376" t="s">
        <v>405</v>
      </c>
      <c r="M498" s="703">
        <f>$Q$462</f>
        <v>10</v>
      </c>
      <c r="N498" s="492" t="str">
        <f>+IF(AND(M498&lt;7,M498&gt;0),"INACEPTABLE",IF(M498=0,"No Valor","ACEPTABLE"))</f>
        <v>ACEPTABLE</v>
      </c>
      <c r="O498" s="730"/>
      <c r="P498" s="730"/>
      <c r="Q498" s="725"/>
      <c r="R498" s="733"/>
    </row>
    <row r="499" spans="1:19" ht="18.75" x14ac:dyDescent="0.25">
      <c r="L499" s="377" t="s">
        <v>406</v>
      </c>
      <c r="M499" s="703">
        <f>$Q$472</f>
        <v>8.5714285714285712</v>
      </c>
      <c r="N499" s="492" t="str">
        <f>+IF(AND(M499&lt;7,M499&gt;0),"INACEPTABLE",IF(M499=0,"No Valor","ACEPTABLE"))</f>
        <v>ACEPTABLE</v>
      </c>
      <c r="O499" s="730"/>
      <c r="P499" s="730"/>
      <c r="Q499" s="725"/>
      <c r="R499" s="733"/>
    </row>
    <row r="500" spans="1:19" ht="18.75" x14ac:dyDescent="0.25">
      <c r="L500" s="376" t="s">
        <v>407</v>
      </c>
      <c r="M500" s="703">
        <f>$Q$482</f>
        <v>10</v>
      </c>
      <c r="N500" s="492" t="str">
        <f>+IF(AND(M500&lt;7,M500&gt;0),"INACEPTABLE",IF(M500=0,"No Valor","ACEPTABLE"))</f>
        <v>ACEPTABLE</v>
      </c>
      <c r="O500" s="730"/>
      <c r="P500" s="730"/>
      <c r="Q500" s="725"/>
      <c r="R500" s="733"/>
    </row>
    <row r="501" spans="1:19" ht="19.5" thickBot="1" x14ac:dyDescent="0.3">
      <c r="L501" s="378" t="s">
        <v>408</v>
      </c>
      <c r="M501" s="704">
        <f>$Q$492</f>
        <v>0</v>
      </c>
      <c r="N501" s="705" t="str">
        <f>+IF(AND(M501&lt;7,M501&gt;0),"INACEPTABLE",IF(M501=0,"No Valor","ACEPTABLE"))</f>
        <v>No Valor</v>
      </c>
      <c r="O501" s="731"/>
      <c r="P501" s="731"/>
      <c r="Q501" s="726"/>
      <c r="R501" s="734"/>
    </row>
    <row r="503" spans="1:19" ht="15.75" thickBot="1" x14ac:dyDescent="0.3"/>
    <row r="504" spans="1:19" ht="15.75" thickBot="1" x14ac:dyDescent="0.3">
      <c r="A504" s="462" t="s">
        <v>162</v>
      </c>
      <c r="B504" s="463"/>
      <c r="C504" s="463"/>
      <c r="D504" s="463"/>
      <c r="E504" s="464"/>
      <c r="F504" s="463"/>
      <c r="G504" s="463"/>
      <c r="H504" s="463"/>
      <c r="I504" s="463"/>
      <c r="J504" s="463"/>
      <c r="K504" s="472" t="s">
        <v>1</v>
      </c>
      <c r="L504" s="497" t="s">
        <v>172</v>
      </c>
      <c r="M504" s="498" t="s">
        <v>1</v>
      </c>
      <c r="N504" s="498" t="s">
        <v>171</v>
      </c>
      <c r="O504" s="498" t="s">
        <v>173</v>
      </c>
      <c r="P504" s="499" t="s">
        <v>170</v>
      </c>
      <c r="Q504" s="736" t="s">
        <v>213</v>
      </c>
      <c r="R504" s="737"/>
      <c r="S504" s="503" t="s">
        <v>214</v>
      </c>
    </row>
    <row r="505" spans="1:19" x14ac:dyDescent="0.25">
      <c r="A505" s="465"/>
      <c r="B505" s="387"/>
      <c r="C505" s="387"/>
      <c r="D505" s="387"/>
      <c r="E505" s="435" t="s">
        <v>156</v>
      </c>
      <c r="F505" s="434" t="s">
        <v>125</v>
      </c>
      <c r="G505" s="437"/>
      <c r="H505" s="438"/>
      <c r="I505" s="439"/>
      <c r="J505" s="460"/>
      <c r="K505" s="466" t="s">
        <v>2</v>
      </c>
      <c r="L505" s="490">
        <v>4</v>
      </c>
      <c r="M505" s="491">
        <v>1</v>
      </c>
      <c r="N505" s="492">
        <f>+L505*M505</f>
        <v>4</v>
      </c>
      <c r="O505" s="492">
        <v>1</v>
      </c>
      <c r="P505" s="493">
        <f>+L505*O505</f>
        <v>4</v>
      </c>
      <c r="Q505" s="467"/>
      <c r="R505" s="480"/>
      <c r="S505" s="784" t="str">
        <f>+IF(R508="INACEPTABLE","PENALIZACIÓN","ACEPTABLE")</f>
        <v>PENALIZACIÓN</v>
      </c>
    </row>
    <row r="506" spans="1:19" x14ac:dyDescent="0.25">
      <c r="A506" s="465"/>
      <c r="B506" s="387"/>
      <c r="C506" s="387"/>
      <c r="D506" s="387"/>
      <c r="E506" s="436" t="s">
        <v>157</v>
      </c>
      <c r="F506" s="719" t="s">
        <v>143</v>
      </c>
      <c r="G506" s="720"/>
      <c r="H506" s="720"/>
      <c r="I506" s="721"/>
      <c r="J506" s="461"/>
      <c r="K506" s="466" t="s">
        <v>2</v>
      </c>
      <c r="L506" s="473">
        <v>3</v>
      </c>
      <c r="M506" s="433">
        <v>0</v>
      </c>
      <c r="N506" s="409">
        <f t="shared" ref="N506:N507" si="35">+L506*M506</f>
        <v>0</v>
      </c>
      <c r="O506" s="409">
        <v>1</v>
      </c>
      <c r="P506" s="466">
        <f t="shared" ref="P506:P507" si="36">+L506*O506</f>
        <v>3</v>
      </c>
      <c r="Q506" s="467"/>
      <c r="R506" s="480"/>
      <c r="S506" s="785"/>
    </row>
    <row r="507" spans="1:19" x14ac:dyDescent="0.25">
      <c r="A507" s="465"/>
      <c r="B507" s="387"/>
      <c r="C507" s="387"/>
      <c r="D507" s="387"/>
      <c r="E507" s="435" t="s">
        <v>158</v>
      </c>
      <c r="F507" s="914" t="s">
        <v>477</v>
      </c>
      <c r="G507" s="863"/>
      <c r="H507" s="863"/>
      <c r="I507" s="863"/>
      <c r="J507" s="915"/>
      <c r="K507" s="466" t="s">
        <v>2</v>
      </c>
      <c r="L507" s="473">
        <v>2</v>
      </c>
      <c r="M507" s="505">
        <v>1</v>
      </c>
      <c r="N507" s="506">
        <f t="shared" si="35"/>
        <v>2</v>
      </c>
      <c r="O507" s="506">
        <v>1</v>
      </c>
      <c r="P507" s="507">
        <f t="shared" si="36"/>
        <v>2</v>
      </c>
      <c r="Q507" s="722" t="s">
        <v>213</v>
      </c>
      <c r="R507" s="723"/>
      <c r="S507" s="785"/>
    </row>
    <row r="508" spans="1:19" ht="15.75" thickBot="1" x14ac:dyDescent="0.3">
      <c r="A508" s="468"/>
      <c r="B508" s="469"/>
      <c r="C508" s="469"/>
      <c r="D508" s="469"/>
      <c r="E508" s="469"/>
      <c r="F508" s="511"/>
      <c r="G508" s="469"/>
      <c r="H508" s="469"/>
      <c r="I508" s="469"/>
      <c r="J508" s="469"/>
      <c r="K508" s="471"/>
      <c r="L508" s="468"/>
      <c r="M508" s="474" t="s">
        <v>174</v>
      </c>
      <c r="N508" s="475">
        <f>SUM(N505:N507)</f>
        <v>6</v>
      </c>
      <c r="O508" s="474" t="s">
        <v>175</v>
      </c>
      <c r="P508" s="476">
        <f>SUM(P505:P507)</f>
        <v>9</v>
      </c>
      <c r="Q508" s="508">
        <f>+N508/P508*10</f>
        <v>6.6666666666666661</v>
      </c>
      <c r="R508" s="509" t="str">
        <f>+IF(Q508&lt;7,"INACEPTABLE","ACEPTABLE")</f>
        <v>INACEPTABLE</v>
      </c>
      <c r="S508" s="786"/>
    </row>
    <row r="509" spans="1:19" ht="15.75" thickBot="1" x14ac:dyDescent="0.3"/>
    <row r="510" spans="1:19" ht="15.75" thickBot="1" x14ac:dyDescent="0.3">
      <c r="L510" s="727" t="s">
        <v>179</v>
      </c>
      <c r="M510" s="728"/>
      <c r="N510" s="728"/>
      <c r="O510" s="503" t="s">
        <v>180</v>
      </c>
      <c r="P510" s="503" t="s">
        <v>181</v>
      </c>
      <c r="Q510" s="503" t="s">
        <v>212</v>
      </c>
      <c r="R510" s="503" t="s">
        <v>213</v>
      </c>
    </row>
    <row r="511" spans="1:19" x14ac:dyDescent="0.25">
      <c r="L511" s="375" t="s">
        <v>421</v>
      </c>
      <c r="M511" s="370">
        <v>7</v>
      </c>
      <c r="N511" s="492" t="str">
        <f>+IF(AND(M511&lt;7,M511&gt;0),"INACEPTABLE",IF(M511=0,"No Valor","ACEPTABLE"))</f>
        <v>ACEPTABLE</v>
      </c>
      <c r="O511" s="729">
        <f>(COUNTIF(N511:N515,"INACEPTABLE"))</f>
        <v>0</v>
      </c>
      <c r="P511" s="729" t="str">
        <f>+IF(O511=1,"PENALIZACIÓN 1",IF(O511&gt;1,"PENALIZACIÓN 1 + 2","ACEPTABLE"))</f>
        <v>ACEPTABLE</v>
      </c>
      <c r="Q511" s="724">
        <f>+IF(AND(M511&gt;0,M512&gt;0,M513&gt;0,M514&gt;0,M515&gt;0),5,IF(AND(M511&gt;0,M512&gt;0,M513&gt;0,M514&gt;0,M515=0),4,IF(AND(M511&gt;0,M512&gt;0,M513&gt;0,M514=0,M515=0),3,IF(AND(M511&gt;0,M512&gt;0,M513=0,M514=0,M515=0),2,IF(AND(M511&gt;0,M512=0,M513=0,M514=0,M515=0),1,0)))))</f>
        <v>4</v>
      </c>
      <c r="R511" s="732">
        <f>IF(AND(O511=0,Q511&gt;0),(SUM(M511:M515)/Q511),0)</f>
        <v>7.6428571428571423</v>
      </c>
    </row>
    <row r="512" spans="1:19" x14ac:dyDescent="0.25">
      <c r="L512" s="376" t="s">
        <v>422</v>
      </c>
      <c r="M512" s="371">
        <v>8</v>
      </c>
      <c r="N512" s="492" t="str">
        <f>+IF(AND(M512&lt;7,M512&gt;0),"INACEPTABLE",IF(M512=0,"No Valor","ACEPTABLE"))</f>
        <v>ACEPTABLE</v>
      </c>
      <c r="O512" s="730"/>
      <c r="P512" s="730"/>
      <c r="Q512" s="725"/>
      <c r="R512" s="733"/>
    </row>
    <row r="513" spans="1:30" x14ac:dyDescent="0.25">
      <c r="L513" s="377" t="s">
        <v>423</v>
      </c>
      <c r="M513" s="371">
        <f>$Q$472</f>
        <v>8.5714285714285712</v>
      </c>
      <c r="N513" s="492" t="str">
        <f>+IF(AND(M513&lt;7,M513&gt;0),"INACEPTABLE",IF(M513=0,"No Valor","ACEPTABLE"))</f>
        <v>ACEPTABLE</v>
      </c>
      <c r="O513" s="730"/>
      <c r="P513" s="730"/>
      <c r="Q513" s="725"/>
      <c r="R513" s="733"/>
    </row>
    <row r="514" spans="1:30" x14ac:dyDescent="0.25">
      <c r="L514" s="376" t="s">
        <v>424</v>
      </c>
      <c r="M514" s="371">
        <v>7</v>
      </c>
      <c r="N514" s="492" t="str">
        <f>+IF(AND(M514&lt;7,M514&gt;0),"INACEPTABLE",IF(M514=0,"No Valor","ACEPTABLE"))</f>
        <v>ACEPTABLE</v>
      </c>
      <c r="O514" s="730"/>
      <c r="P514" s="730"/>
      <c r="Q514" s="725"/>
      <c r="R514" s="733"/>
    </row>
    <row r="515" spans="1:30" ht="15.75" thickBot="1" x14ac:dyDescent="0.3">
      <c r="L515" s="378" t="s">
        <v>425</v>
      </c>
      <c r="M515" s="372"/>
      <c r="N515" s="705" t="str">
        <f>+IF(AND(M515&lt;7,M515&gt;0),"INACEPTABLE",IF(M515=0,"No Valor","ACEPTABLE"))</f>
        <v>No Valor</v>
      </c>
      <c r="O515" s="731"/>
      <c r="P515" s="731"/>
      <c r="Q515" s="726"/>
      <c r="R515" s="734"/>
    </row>
    <row r="516" spans="1:30" x14ac:dyDescent="0.25">
      <c r="M516" s="379" t="s">
        <v>426</v>
      </c>
    </row>
    <row r="517" spans="1:30" ht="15.75" thickBot="1" x14ac:dyDescent="0.3"/>
    <row r="518" spans="1:30" ht="15.75" thickBot="1" x14ac:dyDescent="0.3">
      <c r="A518" s="462" t="s">
        <v>233</v>
      </c>
      <c r="B518" s="384"/>
      <c r="C518" s="384"/>
      <c r="D518" s="384"/>
      <c r="E518" s="464"/>
      <c r="F518" s="396"/>
      <c r="G518" s="384"/>
      <c r="H518" s="384"/>
      <c r="I518" s="384"/>
      <c r="J518" s="384"/>
      <c r="K518" s="472" t="s">
        <v>1</v>
      </c>
      <c r="L518" s="497" t="s">
        <v>172</v>
      </c>
      <c r="M518" s="498" t="s">
        <v>1</v>
      </c>
      <c r="N518" s="498" t="s">
        <v>171</v>
      </c>
      <c r="O518" s="498" t="s">
        <v>173</v>
      </c>
      <c r="P518" s="499" t="s">
        <v>170</v>
      </c>
      <c r="Q518" s="736" t="s">
        <v>215</v>
      </c>
      <c r="R518" s="808"/>
      <c r="S518" s="503" t="s">
        <v>214</v>
      </c>
      <c r="AD518" s="529"/>
    </row>
    <row r="519" spans="1:30" x14ac:dyDescent="0.25">
      <c r="A519" s="390"/>
      <c r="B519" s="387"/>
      <c r="C519" s="387"/>
      <c r="D519" s="387"/>
      <c r="E519" s="435" t="s">
        <v>159</v>
      </c>
      <c r="F519" s="434" t="s">
        <v>123</v>
      </c>
      <c r="G519" s="437"/>
      <c r="H519" s="438"/>
      <c r="I519" s="439"/>
      <c r="J519" s="460"/>
      <c r="K519" s="466" t="s">
        <v>2</v>
      </c>
      <c r="L519" s="490">
        <v>2</v>
      </c>
      <c r="M519" s="491">
        <v>1</v>
      </c>
      <c r="N519" s="492">
        <f>+L519*M519</f>
        <v>2</v>
      </c>
      <c r="O519" s="492">
        <v>1</v>
      </c>
      <c r="P519" s="493">
        <f>+L519*O519</f>
        <v>2</v>
      </c>
      <c r="Q519" s="387"/>
      <c r="R519" s="389"/>
      <c r="S519" s="784" t="str">
        <f>+IF(R523="INACEPTABLE","PENALIZACIÓN","ACEPTABLE")</f>
        <v>PENALIZACIÓN</v>
      </c>
    </row>
    <row r="520" spans="1:30" x14ac:dyDescent="0.25">
      <c r="A520" s="390"/>
      <c r="B520" s="387"/>
      <c r="C520" s="387"/>
      <c r="D520" s="387"/>
      <c r="E520" s="436" t="s">
        <v>160</v>
      </c>
      <c r="F520" s="719" t="s">
        <v>121</v>
      </c>
      <c r="G520" s="720"/>
      <c r="H520" s="720"/>
      <c r="I520" s="721"/>
      <c r="J520" s="461"/>
      <c r="K520" s="466" t="s">
        <v>2</v>
      </c>
      <c r="L520" s="473">
        <v>5</v>
      </c>
      <c r="M520" s="433">
        <v>0</v>
      </c>
      <c r="N520" s="409">
        <f t="shared" ref="N520:N522" si="37">+L520*M520</f>
        <v>0</v>
      </c>
      <c r="O520" s="409">
        <v>1</v>
      </c>
      <c r="P520" s="466">
        <f t="shared" ref="P520:P522" si="38">+L520*O520</f>
        <v>5</v>
      </c>
      <c r="Q520" s="467"/>
      <c r="R520" s="480"/>
      <c r="S520" s="785"/>
    </row>
    <row r="521" spans="1:30" x14ac:dyDescent="0.25">
      <c r="A521" s="390"/>
      <c r="B521" s="387"/>
      <c r="C521" s="387"/>
      <c r="D521" s="387"/>
      <c r="E521" s="435" t="s">
        <v>161</v>
      </c>
      <c r="F521" s="434" t="s">
        <v>313</v>
      </c>
      <c r="G521" s="437"/>
      <c r="H521" s="438"/>
      <c r="I521" s="439"/>
      <c r="J521" s="460"/>
      <c r="K521" s="466" t="s">
        <v>2</v>
      </c>
      <c r="L521" s="473">
        <v>3</v>
      </c>
      <c r="M521" s="433">
        <v>1</v>
      </c>
      <c r="N521" s="409">
        <f t="shared" si="37"/>
        <v>3</v>
      </c>
      <c r="O521" s="409">
        <v>1</v>
      </c>
      <c r="P521" s="466">
        <f t="shared" si="38"/>
        <v>3</v>
      </c>
      <c r="Q521" s="467"/>
      <c r="R521" s="480"/>
      <c r="S521" s="785"/>
    </row>
    <row r="522" spans="1:30" x14ac:dyDescent="0.25">
      <c r="A522" s="390"/>
      <c r="B522" s="387"/>
      <c r="C522" s="387"/>
      <c r="D522" s="387"/>
      <c r="E522" s="436" t="s">
        <v>314</v>
      </c>
      <c r="F522" s="719" t="s">
        <v>124</v>
      </c>
      <c r="G522" s="720"/>
      <c r="H522" s="720"/>
      <c r="I522" s="721"/>
      <c r="J522" s="461"/>
      <c r="K522" s="466" t="s">
        <v>2</v>
      </c>
      <c r="L522" s="473">
        <v>3</v>
      </c>
      <c r="M522" s="433">
        <v>1</v>
      </c>
      <c r="N522" s="409">
        <f t="shared" si="37"/>
        <v>3</v>
      </c>
      <c r="O522" s="409">
        <v>1</v>
      </c>
      <c r="P522" s="466">
        <f t="shared" si="38"/>
        <v>3</v>
      </c>
      <c r="Q522" s="722" t="s">
        <v>215</v>
      </c>
      <c r="R522" s="723"/>
      <c r="S522" s="785"/>
    </row>
    <row r="523" spans="1:30" ht="15.75" thickBot="1" x14ac:dyDescent="0.3">
      <c r="A523" s="391"/>
      <c r="B523" s="392"/>
      <c r="C523" s="392"/>
      <c r="D523" s="392"/>
      <c r="E523" s="392"/>
      <c r="F523" s="392"/>
      <c r="G523" s="392"/>
      <c r="H523" s="392"/>
      <c r="I523" s="392"/>
      <c r="J523" s="392"/>
      <c r="K523" s="392"/>
      <c r="L523" s="392"/>
      <c r="M523" s="474" t="s">
        <v>174</v>
      </c>
      <c r="N523" s="475">
        <f>SUM(N519:N522)</f>
        <v>8</v>
      </c>
      <c r="O523" s="474" t="s">
        <v>175</v>
      </c>
      <c r="P523" s="476">
        <f>SUM(P519:P522)</f>
        <v>13</v>
      </c>
      <c r="Q523" s="508">
        <f>+N523/P523*10</f>
        <v>6.1538461538461542</v>
      </c>
      <c r="R523" s="509" t="str">
        <f>+IF(Q523&lt;7,"INACEPTABLE","ACEPTABLE")</f>
        <v>INACEPTABLE</v>
      </c>
      <c r="S523" s="786"/>
    </row>
    <row r="524" spans="1:30" ht="15.75" thickBot="1" x14ac:dyDescent="0.3"/>
    <row r="525" spans="1:30" ht="15.75" thickBot="1" x14ac:dyDescent="0.3">
      <c r="L525" s="727" t="s">
        <v>179</v>
      </c>
      <c r="M525" s="728"/>
      <c r="N525" s="728"/>
      <c r="O525" s="503" t="s">
        <v>180</v>
      </c>
      <c r="P525" s="503" t="s">
        <v>181</v>
      </c>
      <c r="Q525" s="503" t="s">
        <v>212</v>
      </c>
      <c r="R525" s="503" t="s">
        <v>215</v>
      </c>
    </row>
    <row r="526" spans="1:30" x14ac:dyDescent="0.25">
      <c r="L526" s="375" t="s">
        <v>427</v>
      </c>
      <c r="M526" s="370">
        <v>7</v>
      </c>
      <c r="N526" s="492" t="str">
        <f>+IF(AND(M526&lt;7,M526&gt;0),"INACEPTABLE",IF(M526=0,"No Valor","ACEPTABLE"))</f>
        <v>ACEPTABLE</v>
      </c>
      <c r="O526" s="729">
        <f>(COUNTIF(N526:N530,"INACEPTABLE"))</f>
        <v>0</v>
      </c>
      <c r="P526" s="729" t="str">
        <f>+IF(O526=1,"PENALIZACIÓN 1",IF(O526&gt;1,"PENALIZACIÓN 1 + 2","ACEPTABLE"))</f>
        <v>ACEPTABLE</v>
      </c>
      <c r="Q526" s="724">
        <f>+IF(AND(M526&gt;0,M527&gt;0,M528&gt;0,M529&gt;0,M530&gt;0),5,IF(AND(M526&gt;0,M527&gt;0,M528&gt;0,M529&gt;0,M530=0),4,IF(AND(M526&gt;0,M527&gt;0,M528&gt;0,M529=0,M530=0),3,IF(AND(M526&gt;0,M527&gt;0,M528=0,M529=0,M530=0),2,IF(AND(M526&gt;0,M527=0,M528=0,M529=0,M530=0),1,0)))))</f>
        <v>4</v>
      </c>
      <c r="R526" s="732">
        <f>IF(AND(O526=0,Q526&gt;0),(SUM(M526:M530)/Q526),0)</f>
        <v>7.6428571428571423</v>
      </c>
    </row>
    <row r="527" spans="1:30" x14ac:dyDescent="0.25">
      <c r="L527" s="376" t="s">
        <v>428</v>
      </c>
      <c r="M527" s="371">
        <v>8</v>
      </c>
      <c r="N527" s="492" t="str">
        <f>+IF(AND(M527&lt;7,M527&gt;0),"INACEPTABLE",IF(M527=0,"No Valor","ACEPTABLE"))</f>
        <v>ACEPTABLE</v>
      </c>
      <c r="O527" s="730"/>
      <c r="P527" s="730"/>
      <c r="Q527" s="725"/>
      <c r="R527" s="733"/>
    </row>
    <row r="528" spans="1:30" x14ac:dyDescent="0.25">
      <c r="L528" s="377" t="s">
        <v>429</v>
      </c>
      <c r="M528" s="371">
        <f>$Q$472</f>
        <v>8.5714285714285712</v>
      </c>
      <c r="N528" s="492" t="str">
        <f>+IF(AND(M528&lt;7,M528&gt;0),"INACEPTABLE",IF(M528=0,"No Valor","ACEPTABLE"))</f>
        <v>ACEPTABLE</v>
      </c>
      <c r="O528" s="730"/>
      <c r="P528" s="730"/>
      <c r="Q528" s="725"/>
      <c r="R528" s="733"/>
    </row>
    <row r="529" spans="1:19" x14ac:dyDescent="0.25">
      <c r="L529" s="376" t="s">
        <v>430</v>
      </c>
      <c r="M529" s="371">
        <v>7</v>
      </c>
      <c r="N529" s="492" t="str">
        <f>+IF(AND(M529&lt;7,M529&gt;0),"INACEPTABLE",IF(M529=0,"No Valor","ACEPTABLE"))</f>
        <v>ACEPTABLE</v>
      </c>
      <c r="O529" s="730"/>
      <c r="P529" s="730"/>
      <c r="Q529" s="725"/>
      <c r="R529" s="733"/>
    </row>
    <row r="530" spans="1:19" ht="15.75" thickBot="1" x14ac:dyDescent="0.3">
      <c r="L530" s="378" t="s">
        <v>431</v>
      </c>
      <c r="M530" s="372"/>
      <c r="N530" s="705" t="str">
        <f>+IF(AND(M530&lt;7,M530&gt;0),"INACEPTABLE",IF(M530=0,"No Valor","ACEPTABLE"))</f>
        <v>No Valor</v>
      </c>
      <c r="O530" s="731"/>
      <c r="P530" s="731"/>
      <c r="Q530" s="726"/>
      <c r="R530" s="734"/>
    </row>
    <row r="531" spans="1:19" x14ac:dyDescent="0.25">
      <c r="M531" s="379" t="s">
        <v>426</v>
      </c>
    </row>
    <row r="532" spans="1:19" ht="15.75" thickBot="1" x14ac:dyDescent="0.3"/>
    <row r="533" spans="1:19" ht="15.75" thickBot="1" x14ac:dyDescent="0.3">
      <c r="A533" s="548" t="s">
        <v>218</v>
      </c>
      <c r="B533" s="384"/>
      <c r="C533" s="384"/>
      <c r="D533" s="384"/>
      <c r="E533" s="384"/>
      <c r="F533" s="384"/>
      <c r="G533" s="384"/>
      <c r="H533" s="384"/>
      <c r="I533" s="384"/>
      <c r="J533" s="384"/>
      <c r="K533" s="549" t="s">
        <v>1</v>
      </c>
      <c r="L533" s="534" t="s">
        <v>172</v>
      </c>
      <c r="M533" s="534" t="s">
        <v>1</v>
      </c>
      <c r="N533" s="534" t="s">
        <v>171</v>
      </c>
      <c r="O533" s="534" t="s">
        <v>173</v>
      </c>
      <c r="P533" s="374" t="s">
        <v>170</v>
      </c>
      <c r="Q533" s="736" t="s">
        <v>217</v>
      </c>
      <c r="R533" s="737"/>
      <c r="S533" s="503" t="s">
        <v>214</v>
      </c>
    </row>
    <row r="534" spans="1:19" x14ac:dyDescent="0.25">
      <c r="A534" s="390"/>
      <c r="B534" s="387"/>
      <c r="C534" s="387"/>
      <c r="D534" s="387"/>
      <c r="E534" s="665" t="s">
        <v>328</v>
      </c>
      <c r="F534" s="546" t="s">
        <v>216</v>
      </c>
      <c r="G534" s="547"/>
      <c r="H534" s="547"/>
      <c r="I534" s="547"/>
      <c r="J534" s="460"/>
      <c r="K534" s="550" t="s">
        <v>2</v>
      </c>
      <c r="L534" s="544">
        <v>5</v>
      </c>
      <c r="M534" s="491">
        <v>1</v>
      </c>
      <c r="N534" s="492">
        <f>+L534*M534</f>
        <v>5</v>
      </c>
      <c r="O534" s="492">
        <v>1</v>
      </c>
      <c r="P534" s="623">
        <f>+L534*O534</f>
        <v>5</v>
      </c>
      <c r="Q534" s="467"/>
      <c r="R534" s="480"/>
      <c r="S534" s="784" t="str">
        <f>+IF(R537="INACEPTABLE","PENALIZACIÓN","ACEPTABLE")</f>
        <v>ACEPTABLE</v>
      </c>
    </row>
    <row r="535" spans="1:19" x14ac:dyDescent="0.25">
      <c r="A535" s="398"/>
      <c r="B535" s="387"/>
      <c r="C535" s="387"/>
      <c r="D535" s="387"/>
      <c r="E535" s="666" t="s">
        <v>329</v>
      </c>
      <c r="F535" s="774" t="s">
        <v>0</v>
      </c>
      <c r="G535" s="774"/>
      <c r="H535" s="774"/>
      <c r="I535" s="774"/>
      <c r="J535" s="461"/>
      <c r="K535" s="550" t="s">
        <v>2</v>
      </c>
      <c r="L535" s="545">
        <v>3</v>
      </c>
      <c r="M535" s="433">
        <v>0</v>
      </c>
      <c r="N535" s="409">
        <f t="shared" ref="N535:N536" si="39">+L535*M535</f>
        <v>0</v>
      </c>
      <c r="O535" s="409">
        <v>1</v>
      </c>
      <c r="P535" s="479">
        <f t="shared" ref="P535:P536" si="40">+L535*O535</f>
        <v>3</v>
      </c>
      <c r="Q535" s="467"/>
      <c r="R535" s="480"/>
      <c r="S535" s="785"/>
    </row>
    <row r="536" spans="1:19" x14ac:dyDescent="0.25">
      <c r="A536" s="390"/>
      <c r="B536" s="387"/>
      <c r="C536" s="387"/>
      <c r="D536" s="387"/>
      <c r="E536" s="665" t="s">
        <v>330</v>
      </c>
      <c r="F536" s="546" t="s">
        <v>320</v>
      </c>
      <c r="G536" s="547"/>
      <c r="H536" s="547"/>
      <c r="I536" s="547"/>
      <c r="J536" s="460"/>
      <c r="K536" s="550" t="s">
        <v>2</v>
      </c>
      <c r="L536" s="545">
        <v>4</v>
      </c>
      <c r="M536" s="433">
        <v>1</v>
      </c>
      <c r="N536" s="409">
        <f t="shared" si="39"/>
        <v>4</v>
      </c>
      <c r="O536" s="409">
        <v>1</v>
      </c>
      <c r="P536" s="479">
        <f t="shared" si="40"/>
        <v>4</v>
      </c>
      <c r="Q536" s="722" t="s">
        <v>217</v>
      </c>
      <c r="R536" s="723"/>
      <c r="S536" s="785"/>
    </row>
    <row r="537" spans="1:19" ht="15.75" thickBot="1" x14ac:dyDescent="0.3">
      <c r="A537" s="391"/>
      <c r="B537" s="392"/>
      <c r="C537" s="392"/>
      <c r="D537" s="392"/>
      <c r="E537" s="392"/>
      <c r="F537" s="392"/>
      <c r="G537" s="392"/>
      <c r="H537" s="392"/>
      <c r="I537" s="392"/>
      <c r="J537" s="392"/>
      <c r="K537" s="393"/>
      <c r="L537" s="392"/>
      <c r="M537" s="538" t="s">
        <v>174</v>
      </c>
      <c r="N537" s="539">
        <f>SUM(N534:N536)</f>
        <v>9</v>
      </c>
      <c r="O537" s="538" t="s">
        <v>175</v>
      </c>
      <c r="P537" s="539">
        <f>SUM(P534:P536)</f>
        <v>12</v>
      </c>
      <c r="Q537" s="508">
        <f>+N537/P537*10</f>
        <v>7.5</v>
      </c>
      <c r="R537" s="509" t="str">
        <f>+IF(Q537&lt;7,"INACEPTABLE","ACEPTABLE")</f>
        <v>ACEPTABLE</v>
      </c>
      <c r="S537" s="786"/>
    </row>
    <row r="538" spans="1:19" ht="15.75" thickBot="1" x14ac:dyDescent="0.3">
      <c r="L538" s="387"/>
      <c r="M538" s="533"/>
      <c r="N538" s="452"/>
      <c r="O538" s="533"/>
      <c r="P538" s="452"/>
      <c r="Q538" s="373"/>
      <c r="R538" s="452"/>
      <c r="S538" s="716"/>
    </row>
    <row r="539" spans="1:19" ht="15.75" thickBot="1" x14ac:dyDescent="0.3">
      <c r="L539" s="727" t="s">
        <v>179</v>
      </c>
      <c r="M539" s="728"/>
      <c r="N539" s="728"/>
      <c r="O539" s="503" t="s">
        <v>180</v>
      </c>
      <c r="P539" s="503" t="s">
        <v>181</v>
      </c>
      <c r="Q539" s="503" t="s">
        <v>212</v>
      </c>
      <c r="R539" s="503" t="s">
        <v>217</v>
      </c>
      <c r="S539" s="716"/>
    </row>
    <row r="540" spans="1:19" x14ac:dyDescent="0.25">
      <c r="L540" s="375" t="s">
        <v>328</v>
      </c>
      <c r="M540" s="370">
        <v>7</v>
      </c>
      <c r="N540" s="492" t="str">
        <f>+IF(AND(M540&lt;7,M540&gt;0),"INACEPTABLE",IF(M540=0,"No Valor","ACEPTABLE"))</f>
        <v>ACEPTABLE</v>
      </c>
      <c r="O540" s="729">
        <f>(COUNTIF(N540:N544,"INACEPTABLE"))</f>
        <v>0</v>
      </c>
      <c r="P540" s="729" t="str">
        <f>+IF(O540=1,"PENALIZACIÓN 1",IF(O540&gt;1,"PENALIZACIÓN 1 + 2","ACEPTABLE"))</f>
        <v>ACEPTABLE</v>
      </c>
      <c r="Q540" s="724">
        <f>+IF(AND(M540&gt;0,M541&gt;0,M542&gt;0,M543&gt;0,M544&gt;0),5,IF(AND(M540&gt;0,M541&gt;0,M542&gt;0,M543&gt;0,M544=0),4,IF(AND(M540&gt;0,M541&gt;0,M542&gt;0,M543=0,M544=0),3,IF(AND(M540&gt;0,M541&gt;0,M542=0,M543=0,M544=0),2,IF(AND(M540&gt;0,M541=0,M542=0,M543=0,M544=0),1,0)))))</f>
        <v>4</v>
      </c>
      <c r="R540" s="732">
        <f>IF(AND(O540=0,Q540&gt;0),(SUM(M540:M544)/Q540),0)</f>
        <v>7.6428571428571423</v>
      </c>
      <c r="S540" s="716"/>
    </row>
    <row r="541" spans="1:19" x14ac:dyDescent="0.25">
      <c r="L541" s="376" t="s">
        <v>329</v>
      </c>
      <c r="M541" s="371">
        <v>8</v>
      </c>
      <c r="N541" s="492" t="str">
        <f>+IF(AND(M541&lt;7,M541&gt;0),"INACEPTABLE",IF(M541=0,"No Valor","ACEPTABLE"))</f>
        <v>ACEPTABLE</v>
      </c>
      <c r="O541" s="730"/>
      <c r="P541" s="730"/>
      <c r="Q541" s="725"/>
      <c r="R541" s="733"/>
      <c r="S541" s="716"/>
    </row>
    <row r="542" spans="1:19" x14ac:dyDescent="0.25">
      <c r="L542" s="377" t="s">
        <v>330</v>
      </c>
      <c r="M542" s="371">
        <f>$Q$472</f>
        <v>8.5714285714285712</v>
      </c>
      <c r="N542" s="492" t="str">
        <f>+IF(AND(M542&lt;7,M542&gt;0),"INACEPTABLE",IF(M542=0,"No Valor","ACEPTABLE"))</f>
        <v>ACEPTABLE</v>
      </c>
      <c r="O542" s="730"/>
      <c r="P542" s="730"/>
      <c r="Q542" s="725"/>
      <c r="R542" s="733"/>
      <c r="S542" s="716"/>
    </row>
    <row r="543" spans="1:19" x14ac:dyDescent="0.25">
      <c r="L543" s="376" t="s">
        <v>432</v>
      </c>
      <c r="M543" s="371">
        <v>7</v>
      </c>
      <c r="N543" s="492" t="str">
        <f>+IF(AND(M543&lt;7,M543&gt;0),"INACEPTABLE",IF(M543=0,"No Valor","ACEPTABLE"))</f>
        <v>ACEPTABLE</v>
      </c>
      <c r="O543" s="730"/>
      <c r="P543" s="730"/>
      <c r="Q543" s="725"/>
      <c r="R543" s="733"/>
      <c r="S543" s="716"/>
    </row>
    <row r="544" spans="1:19" ht="15.75" thickBot="1" x14ac:dyDescent="0.3">
      <c r="L544" s="378" t="s">
        <v>433</v>
      </c>
      <c r="M544" s="372"/>
      <c r="N544" s="705" t="str">
        <f>+IF(AND(M544&lt;7,M544&gt;0),"INACEPTABLE",IF(M544=0,"No Valor","ACEPTABLE"))</f>
        <v>No Valor</v>
      </c>
      <c r="O544" s="731"/>
      <c r="P544" s="731"/>
      <c r="Q544" s="726"/>
      <c r="R544" s="734"/>
      <c r="S544" s="716"/>
    </row>
    <row r="545" spans="1:45" x14ac:dyDescent="0.25">
      <c r="M545" s="379" t="s">
        <v>426</v>
      </c>
      <c r="S545" s="716"/>
    </row>
    <row r="546" spans="1:45" ht="15.75" thickBot="1" x14ac:dyDescent="0.3">
      <c r="S546" s="716"/>
    </row>
    <row r="547" spans="1:45" ht="15.75" thickBot="1" x14ac:dyDescent="0.3">
      <c r="A547" s="395" t="s">
        <v>221</v>
      </c>
      <c r="B547" s="384"/>
      <c r="C547" s="384"/>
      <c r="D547" s="384"/>
      <c r="E547" s="384"/>
      <c r="F547" s="384"/>
      <c r="G547" s="384"/>
      <c r="H547" s="384"/>
      <c r="I547" s="384"/>
      <c r="J547" s="385"/>
      <c r="K547" s="655" t="s">
        <v>1</v>
      </c>
      <c r="L547" s="600" t="s">
        <v>172</v>
      </c>
      <c r="M547" s="600" t="s">
        <v>1</v>
      </c>
      <c r="N547" s="600" t="s">
        <v>171</v>
      </c>
      <c r="O547" s="600" t="s">
        <v>173</v>
      </c>
      <c r="P547" s="648" t="s">
        <v>170</v>
      </c>
      <c r="Q547" s="877" t="s">
        <v>220</v>
      </c>
      <c r="R547" s="878"/>
      <c r="S547" s="656" t="s">
        <v>214</v>
      </c>
      <c r="AA547" s="424"/>
      <c r="AB547" s="424"/>
      <c r="AC547" s="424"/>
      <c r="AD547" s="424"/>
      <c r="AE547" s="424"/>
      <c r="AF547" s="424"/>
      <c r="AG547" s="424"/>
      <c r="AH547" s="424"/>
      <c r="AI547" s="424"/>
      <c r="AJ547" s="424"/>
      <c r="AK547" s="424"/>
      <c r="AL547" s="424"/>
      <c r="AM547" s="424"/>
      <c r="AN547" s="424"/>
      <c r="AO547" s="424"/>
      <c r="AP547" s="424"/>
      <c r="AQ547" s="424"/>
      <c r="AR547" s="424"/>
      <c r="AS547" s="424"/>
    </row>
    <row r="548" spans="1:45" x14ac:dyDescent="0.25">
      <c r="A548" s="390"/>
      <c r="B548" s="387"/>
      <c r="C548" s="387"/>
      <c r="D548" s="387"/>
      <c r="E548" s="931" t="s">
        <v>327</v>
      </c>
      <c r="F548" s="929" t="s">
        <v>322</v>
      </c>
      <c r="G548" s="929"/>
      <c r="H548" s="929"/>
      <c r="I548" s="929"/>
      <c r="J548" s="930"/>
      <c r="K548" s="654" t="s">
        <v>2</v>
      </c>
      <c r="L548" s="570">
        <v>5</v>
      </c>
      <c r="M548" s="459">
        <v>1</v>
      </c>
      <c r="N548" s="458">
        <f>+L548*M548</f>
        <v>5</v>
      </c>
      <c r="O548" s="458">
        <v>1</v>
      </c>
      <c r="P548" s="571">
        <f>+L548*O548</f>
        <v>5</v>
      </c>
      <c r="Q548" s="387"/>
      <c r="R548" s="387"/>
      <c r="S548" s="791" t="str">
        <f>+IF(R557="INACEPTABLE","PENALIZACIÓN","ACEPTABLE")</f>
        <v>PENALIZACIÓN</v>
      </c>
      <c r="AA548" s="424"/>
      <c r="AB548" s="424"/>
      <c r="AC548" s="424"/>
      <c r="AD548" s="529"/>
      <c r="AE548" s="424"/>
      <c r="AF548" s="424"/>
      <c r="AG548" s="424"/>
      <c r="AH548" s="424"/>
      <c r="AI548" s="424"/>
      <c r="AJ548" s="424"/>
      <c r="AK548" s="424"/>
      <c r="AL548" s="424"/>
      <c r="AM548" s="424"/>
      <c r="AN548" s="424"/>
      <c r="AO548" s="424"/>
      <c r="AP548" s="424"/>
      <c r="AQ548" s="424"/>
      <c r="AR548" s="424"/>
      <c r="AS548" s="424"/>
    </row>
    <row r="549" spans="1:45" ht="27.75" customHeight="1" x14ac:dyDescent="0.25">
      <c r="A549" s="397"/>
      <c r="B549" s="387"/>
      <c r="C549" s="387"/>
      <c r="D549" s="387"/>
      <c r="E549" s="932" t="s">
        <v>331</v>
      </c>
      <c r="F549" s="925" t="s">
        <v>311</v>
      </c>
      <c r="G549" s="925"/>
      <c r="H549" s="925"/>
      <c r="I549" s="925"/>
      <c r="J549" s="926"/>
      <c r="K549" s="569" t="s">
        <v>2</v>
      </c>
      <c r="L549" s="572">
        <v>5</v>
      </c>
      <c r="M549" s="457">
        <v>0</v>
      </c>
      <c r="N549" s="456">
        <f t="shared" ref="N549:N550" si="41">+L549*M549</f>
        <v>0</v>
      </c>
      <c r="O549" s="456">
        <v>1</v>
      </c>
      <c r="P549" s="573">
        <f t="shared" ref="P549:P550" si="42">+L549*O549</f>
        <v>5</v>
      </c>
      <c r="Q549" s="387"/>
      <c r="R549" s="387"/>
      <c r="S549" s="791"/>
      <c r="AA549" s="424"/>
      <c r="AB549" s="424"/>
      <c r="AC549" s="424"/>
      <c r="AD549" s="424"/>
      <c r="AE549" s="424"/>
      <c r="AF549" s="424"/>
      <c r="AG549" s="424"/>
      <c r="AH549" s="424"/>
      <c r="AI549" s="424"/>
      <c r="AJ549" s="424"/>
      <c r="AK549" s="424"/>
      <c r="AL549" s="424"/>
      <c r="AM549" s="424"/>
      <c r="AN549" s="424"/>
      <c r="AO549" s="424"/>
      <c r="AP549" s="424"/>
      <c r="AQ549" s="424"/>
      <c r="AR549" s="424"/>
      <c r="AS549" s="424"/>
    </row>
    <row r="550" spans="1:45" ht="15" customHeight="1" x14ac:dyDescent="0.25">
      <c r="A550" s="390"/>
      <c r="B550" s="387"/>
      <c r="C550" s="387"/>
      <c r="D550" s="387"/>
      <c r="E550" s="931" t="s">
        <v>332</v>
      </c>
      <c r="F550" s="929" t="s">
        <v>317</v>
      </c>
      <c r="G550" s="929"/>
      <c r="H550" s="929"/>
      <c r="I550" s="929"/>
      <c r="J550" s="930"/>
      <c r="K550" s="569" t="s">
        <v>2</v>
      </c>
      <c r="L550" s="572">
        <v>4</v>
      </c>
      <c r="M550" s="457">
        <v>1</v>
      </c>
      <c r="N550" s="456">
        <f t="shared" si="41"/>
        <v>4</v>
      </c>
      <c r="O550" s="456">
        <v>1</v>
      </c>
      <c r="P550" s="573">
        <f t="shared" si="42"/>
        <v>4</v>
      </c>
      <c r="Q550" s="387"/>
      <c r="R550" s="387"/>
      <c r="S550" s="791"/>
      <c r="AA550" s="424"/>
      <c r="AB550" s="424"/>
      <c r="AC550" s="424"/>
      <c r="AD550" s="424"/>
      <c r="AE550" s="424"/>
      <c r="AF550" s="424"/>
      <c r="AG550" s="424"/>
      <c r="AH550" s="424"/>
      <c r="AI550" s="424"/>
      <c r="AJ550" s="424"/>
      <c r="AK550" s="424"/>
      <c r="AL550" s="424"/>
      <c r="AM550" s="424"/>
      <c r="AN550" s="424"/>
      <c r="AO550" s="424"/>
      <c r="AP550" s="424"/>
      <c r="AQ550" s="424"/>
      <c r="AR550" s="424"/>
      <c r="AS550" s="424"/>
    </row>
    <row r="551" spans="1:45" ht="34.5" customHeight="1" x14ac:dyDescent="0.25">
      <c r="A551" s="390"/>
      <c r="B551" s="387"/>
      <c r="C551" s="387"/>
      <c r="D551" s="387"/>
      <c r="E551" s="932" t="s">
        <v>333</v>
      </c>
      <c r="F551" s="925" t="s">
        <v>321</v>
      </c>
      <c r="G551" s="925"/>
      <c r="H551" s="925"/>
      <c r="I551" s="925"/>
      <c r="J551" s="926"/>
      <c r="K551" s="569" t="s">
        <v>2</v>
      </c>
      <c r="L551" s="570">
        <v>5</v>
      </c>
      <c r="M551" s="459">
        <v>1</v>
      </c>
      <c r="N551" s="458">
        <f>+L551*M551</f>
        <v>5</v>
      </c>
      <c r="O551" s="458">
        <v>1</v>
      </c>
      <c r="P551" s="571">
        <f>+L551*O551</f>
        <v>5</v>
      </c>
      <c r="Q551" s="399"/>
      <c r="R551" s="387"/>
      <c r="S551" s="791"/>
      <c r="AA551" s="424"/>
      <c r="AB551" s="424"/>
      <c r="AC551" s="424"/>
      <c r="AD551" s="424"/>
      <c r="AE551" s="424"/>
      <c r="AF551" s="424"/>
      <c r="AG551" s="424"/>
      <c r="AH551" s="424"/>
      <c r="AI551" s="424"/>
      <c r="AJ551" s="424"/>
      <c r="AK551" s="424"/>
      <c r="AL551" s="424"/>
      <c r="AM551" s="424"/>
      <c r="AN551" s="424"/>
      <c r="AO551" s="424"/>
      <c r="AP551" s="424"/>
      <c r="AQ551" s="424"/>
      <c r="AR551" s="424"/>
      <c r="AS551" s="424"/>
    </row>
    <row r="552" spans="1:45" ht="15" customHeight="1" x14ac:dyDescent="0.25">
      <c r="A552" s="390"/>
      <c r="B552" s="387"/>
      <c r="C552" s="387"/>
      <c r="D552" s="387"/>
      <c r="E552" s="931" t="s">
        <v>334</v>
      </c>
      <c r="F552" s="929" t="s">
        <v>318</v>
      </c>
      <c r="G552" s="929"/>
      <c r="H552" s="929"/>
      <c r="I552" s="929"/>
      <c r="J552" s="930"/>
      <c r="K552" s="569" t="s">
        <v>2</v>
      </c>
      <c r="L552" s="572">
        <v>3</v>
      </c>
      <c r="M552" s="457">
        <v>0</v>
      </c>
      <c r="N552" s="456">
        <f t="shared" ref="N552:N553" si="43">+L552*M552</f>
        <v>0</v>
      </c>
      <c r="O552" s="456">
        <v>1</v>
      </c>
      <c r="P552" s="573">
        <f t="shared" ref="P552:P553" si="44">+L552*O552</f>
        <v>3</v>
      </c>
      <c r="Q552" s="399"/>
      <c r="R552" s="387"/>
      <c r="S552" s="791"/>
      <c r="AA552" s="424"/>
      <c r="AB552" s="424"/>
      <c r="AC552" s="424"/>
      <c r="AD552" s="424"/>
      <c r="AE552" s="424"/>
      <c r="AF552" s="424"/>
      <c r="AG552" s="424"/>
      <c r="AH552" s="424"/>
      <c r="AI552" s="424"/>
      <c r="AJ552" s="424"/>
      <c r="AK552" s="424"/>
      <c r="AL552" s="424"/>
      <c r="AM552" s="424"/>
      <c r="AN552" s="424"/>
      <c r="AO552" s="424"/>
      <c r="AP552" s="424"/>
      <c r="AQ552" s="424"/>
      <c r="AR552" s="424"/>
      <c r="AS552" s="424"/>
    </row>
    <row r="553" spans="1:45" ht="32.25" customHeight="1" x14ac:dyDescent="0.25">
      <c r="A553" s="390"/>
      <c r="B553" s="387"/>
      <c r="C553" s="387"/>
      <c r="D553" s="387"/>
      <c r="E553" s="932" t="s">
        <v>335</v>
      </c>
      <c r="F553" s="925" t="s">
        <v>319</v>
      </c>
      <c r="G553" s="925"/>
      <c r="H553" s="925"/>
      <c r="I553" s="925"/>
      <c r="J553" s="926"/>
      <c r="K553" s="569" t="s">
        <v>2</v>
      </c>
      <c r="L553" s="572">
        <v>4</v>
      </c>
      <c r="M553" s="457">
        <v>1</v>
      </c>
      <c r="N553" s="456">
        <f t="shared" si="43"/>
        <v>4</v>
      </c>
      <c r="O553" s="456">
        <v>1</v>
      </c>
      <c r="P553" s="573">
        <f t="shared" si="44"/>
        <v>4</v>
      </c>
      <c r="Q553" s="399"/>
      <c r="R553" s="387"/>
      <c r="S553" s="791"/>
      <c r="AA553" s="424"/>
      <c r="AB553" s="424"/>
      <c r="AC553" s="424"/>
      <c r="AD553" s="424"/>
      <c r="AE553" s="424"/>
      <c r="AF553" s="424"/>
      <c r="AG553" s="424"/>
      <c r="AH553" s="424"/>
      <c r="AI553" s="424"/>
      <c r="AJ553" s="424"/>
      <c r="AK553" s="424"/>
      <c r="AL553" s="424"/>
      <c r="AM553" s="424"/>
      <c r="AN553" s="424"/>
      <c r="AO553" s="424"/>
      <c r="AP553" s="424"/>
      <c r="AQ553" s="424"/>
      <c r="AR553" s="424"/>
      <c r="AS553" s="424"/>
    </row>
    <row r="554" spans="1:45" ht="15" customHeight="1" x14ac:dyDescent="0.25">
      <c r="A554" s="390"/>
      <c r="B554" s="387"/>
      <c r="C554" s="387"/>
      <c r="D554" s="387"/>
      <c r="E554" s="931" t="s">
        <v>336</v>
      </c>
      <c r="F554" s="929" t="s">
        <v>323</v>
      </c>
      <c r="G554" s="929"/>
      <c r="H554" s="929"/>
      <c r="I554" s="929"/>
      <c r="J554" s="930"/>
      <c r="K554" s="569" t="s">
        <v>2</v>
      </c>
      <c r="L554" s="570">
        <v>3</v>
      </c>
      <c r="M554" s="459">
        <v>1</v>
      </c>
      <c r="N554" s="458">
        <f>+L554*M554</f>
        <v>3</v>
      </c>
      <c r="O554" s="458">
        <v>1</v>
      </c>
      <c r="P554" s="571">
        <f>+L554*O554</f>
        <v>3</v>
      </c>
      <c r="Q554" s="399"/>
      <c r="R554" s="387"/>
      <c r="S554" s="791"/>
      <c r="AA554" s="424"/>
      <c r="AB554" s="424"/>
      <c r="AC554" s="424"/>
      <c r="AD554" s="424"/>
      <c r="AE554" s="424"/>
      <c r="AF554" s="424"/>
      <c r="AG554" s="424"/>
      <c r="AH554" s="424"/>
      <c r="AI554" s="424"/>
      <c r="AJ554" s="424"/>
      <c r="AK554" s="424"/>
      <c r="AL554" s="424"/>
      <c r="AM554" s="424"/>
      <c r="AN554" s="424"/>
      <c r="AO554" s="424"/>
      <c r="AP554" s="424"/>
      <c r="AQ554" s="424"/>
      <c r="AR554" s="424"/>
      <c r="AS554" s="424"/>
    </row>
    <row r="555" spans="1:45" ht="15" customHeight="1" x14ac:dyDescent="0.25">
      <c r="A555" s="390"/>
      <c r="B555" s="387"/>
      <c r="C555" s="387"/>
      <c r="D555" s="387"/>
      <c r="E555" s="932" t="s">
        <v>337</v>
      </c>
      <c r="F555" s="925" t="s">
        <v>312</v>
      </c>
      <c r="G555" s="925"/>
      <c r="H555" s="925"/>
      <c r="I555" s="925"/>
      <c r="J555" s="926"/>
      <c r="K555" s="574" t="s">
        <v>2</v>
      </c>
      <c r="L555" s="572">
        <v>4</v>
      </c>
      <c r="M555" s="457">
        <v>0</v>
      </c>
      <c r="N555" s="456">
        <f t="shared" ref="N555:N556" si="45">+L555*M555</f>
        <v>0</v>
      </c>
      <c r="O555" s="456">
        <v>1</v>
      </c>
      <c r="P555" s="573">
        <f t="shared" ref="P555:P556" si="46">+L555*O555</f>
        <v>4</v>
      </c>
      <c r="Q555" s="467"/>
      <c r="R555" s="387"/>
      <c r="S555" s="791"/>
      <c r="AA555" s="424"/>
      <c r="AB555" s="424"/>
      <c r="AC555" s="424"/>
      <c r="AD555" s="424"/>
      <c r="AE555" s="424"/>
      <c r="AF555" s="424"/>
      <c r="AG555" s="424"/>
      <c r="AH555" s="424"/>
      <c r="AI555" s="424"/>
      <c r="AJ555" s="424"/>
      <c r="AK555" s="424"/>
      <c r="AL555" s="424"/>
      <c r="AM555" s="424"/>
      <c r="AN555" s="424"/>
      <c r="AO555" s="424"/>
      <c r="AP555" s="424"/>
      <c r="AQ555" s="424"/>
      <c r="AR555" s="424"/>
      <c r="AS555" s="424"/>
    </row>
    <row r="556" spans="1:45" ht="32.25" customHeight="1" x14ac:dyDescent="0.25">
      <c r="A556" s="390"/>
      <c r="B556" s="387"/>
      <c r="C556" s="387"/>
      <c r="D556" s="387"/>
      <c r="E556" s="931" t="s">
        <v>338</v>
      </c>
      <c r="F556" s="929" t="s">
        <v>316</v>
      </c>
      <c r="G556" s="929"/>
      <c r="H556" s="929"/>
      <c r="I556" s="929"/>
      <c r="J556" s="930"/>
      <c r="K556" s="575" t="s">
        <v>2</v>
      </c>
      <c r="L556" s="572">
        <v>5</v>
      </c>
      <c r="M556" s="457">
        <v>1</v>
      </c>
      <c r="N556" s="456">
        <f t="shared" si="45"/>
        <v>5</v>
      </c>
      <c r="O556" s="456">
        <v>1</v>
      </c>
      <c r="P556" s="573">
        <f t="shared" si="46"/>
        <v>5</v>
      </c>
      <c r="Q556" s="722" t="s">
        <v>220</v>
      </c>
      <c r="R556" s="788"/>
      <c r="S556" s="791"/>
      <c r="AA556" s="424"/>
      <c r="AB556" s="424"/>
      <c r="AC556" s="424"/>
      <c r="AD556" s="424"/>
      <c r="AE556" s="424"/>
      <c r="AF556" s="424"/>
      <c r="AG556" s="424"/>
      <c r="AH556" s="424"/>
      <c r="AI556" s="424"/>
      <c r="AJ556" s="424"/>
      <c r="AK556" s="424"/>
      <c r="AL556" s="424"/>
      <c r="AM556" s="424"/>
      <c r="AN556" s="424"/>
      <c r="AO556" s="424"/>
      <c r="AP556" s="424"/>
      <c r="AQ556" s="424"/>
      <c r="AR556" s="424"/>
      <c r="AS556" s="424"/>
    </row>
    <row r="557" spans="1:45" ht="18" customHeight="1" thickBot="1" x14ac:dyDescent="0.3">
      <c r="A557" s="391"/>
      <c r="B557" s="392"/>
      <c r="C557" s="392"/>
      <c r="D557" s="430"/>
      <c r="E557" s="551"/>
      <c r="F557" s="453"/>
      <c r="G557" s="552"/>
      <c r="H557" s="454"/>
      <c r="I557" s="454"/>
      <c r="J557" s="553"/>
      <c r="K557" s="455"/>
      <c r="L557" s="392"/>
      <c r="M557" s="538" t="s">
        <v>174</v>
      </c>
      <c r="N557" s="539">
        <f>SUM(N548:N556)</f>
        <v>26</v>
      </c>
      <c r="O557" s="538" t="s">
        <v>175</v>
      </c>
      <c r="P557" s="540">
        <f>SUM(P548:P556)</f>
        <v>38</v>
      </c>
      <c r="Q557" s="508">
        <f>+N557/P557*10</f>
        <v>6.8421052631578947</v>
      </c>
      <c r="R557" s="541" t="str">
        <f>+IF(Q557&lt;7,"INACEPTABLE","ACEPTABLE")</f>
        <v>INACEPTABLE</v>
      </c>
      <c r="S557" s="792"/>
      <c r="AA557" s="424"/>
      <c r="AB557" s="424"/>
      <c r="AC557" s="424"/>
      <c r="AD557" s="424"/>
      <c r="AE557" s="424"/>
      <c r="AF557" s="424"/>
      <c r="AG557" s="424"/>
      <c r="AH557" s="424"/>
      <c r="AI557" s="424"/>
      <c r="AJ557" s="424"/>
      <c r="AK557" s="424"/>
      <c r="AL557" s="424"/>
      <c r="AM557" s="424"/>
      <c r="AN557" s="424"/>
      <c r="AO557" s="424"/>
      <c r="AP557" s="424"/>
      <c r="AQ557" s="424"/>
      <c r="AR557" s="424"/>
      <c r="AS557" s="424"/>
    </row>
    <row r="558" spans="1:45" ht="18" customHeight="1" thickBot="1" x14ac:dyDescent="0.3">
      <c r="A558" s="387"/>
      <c r="B558" s="387"/>
      <c r="C558" s="387"/>
      <c r="D558" s="399"/>
      <c r="E558" s="531"/>
      <c r="F558" s="423"/>
      <c r="G558" s="532"/>
      <c r="H558" s="451"/>
      <c r="I558" s="451"/>
      <c r="J558" s="399"/>
      <c r="K558" s="452"/>
      <c r="L558" s="387"/>
      <c r="M558" s="533"/>
      <c r="N558" s="452"/>
      <c r="O558" s="533"/>
      <c r="P558" s="452"/>
      <c r="Q558" s="399"/>
      <c r="R558" s="387"/>
      <c r="AA558" s="424"/>
      <c r="AB558" s="424"/>
      <c r="AC558" s="424"/>
      <c r="AD558" s="424"/>
      <c r="AE558" s="424"/>
      <c r="AF558" s="424"/>
      <c r="AG558" s="424"/>
      <c r="AH558" s="424"/>
      <c r="AI558" s="424"/>
      <c r="AJ558" s="424"/>
      <c r="AK558" s="424"/>
      <c r="AL558" s="424"/>
      <c r="AM558" s="424"/>
      <c r="AN558" s="424"/>
      <c r="AO558" s="424"/>
      <c r="AP558" s="424"/>
      <c r="AQ558" s="424"/>
      <c r="AR558" s="424"/>
      <c r="AS558" s="424"/>
    </row>
    <row r="559" spans="1:45" ht="18" customHeight="1" thickBot="1" x14ac:dyDescent="0.3">
      <c r="A559" s="387"/>
      <c r="B559" s="387"/>
      <c r="C559" s="387"/>
      <c r="D559" s="399"/>
      <c r="E559" s="531"/>
      <c r="F559" s="423"/>
      <c r="G559" s="532"/>
      <c r="H559" s="451"/>
      <c r="I559" s="451"/>
      <c r="J559" s="399"/>
      <c r="K559" s="452"/>
      <c r="L559" s="727" t="s">
        <v>179</v>
      </c>
      <c r="M559" s="728"/>
      <c r="N559" s="728"/>
      <c r="O559" s="503" t="s">
        <v>180</v>
      </c>
      <c r="P559" s="503" t="s">
        <v>181</v>
      </c>
      <c r="Q559" s="503" t="s">
        <v>212</v>
      </c>
      <c r="R559" s="503" t="s">
        <v>434</v>
      </c>
      <c r="AA559" s="424"/>
      <c r="AB559" s="424"/>
      <c r="AC559" s="424"/>
      <c r="AD559" s="424"/>
      <c r="AE559" s="424"/>
      <c r="AF559" s="424"/>
      <c r="AG559" s="424"/>
      <c r="AH559" s="424"/>
      <c r="AI559" s="424"/>
      <c r="AJ559" s="424"/>
      <c r="AK559" s="424"/>
      <c r="AL559" s="424"/>
      <c r="AM559" s="424"/>
      <c r="AN559" s="424"/>
      <c r="AO559" s="424"/>
      <c r="AP559" s="424"/>
      <c r="AQ559" s="424"/>
      <c r="AR559" s="424"/>
      <c r="AS559" s="424"/>
    </row>
    <row r="560" spans="1:45" ht="18" customHeight="1" x14ac:dyDescent="0.25">
      <c r="A560" s="387"/>
      <c r="B560" s="387"/>
      <c r="C560" s="387"/>
      <c r="D560" s="399"/>
      <c r="E560" s="531"/>
      <c r="F560" s="423"/>
      <c r="G560" s="532"/>
      <c r="H560" s="451"/>
      <c r="I560" s="451"/>
      <c r="J560" s="399"/>
      <c r="K560" s="452"/>
      <c r="L560" s="375" t="s">
        <v>435</v>
      </c>
      <c r="M560" s="370">
        <v>7</v>
      </c>
      <c r="N560" s="492" t="str">
        <f>+IF(AND(M560&lt;7,M560&gt;0),"INACEPTABLE",IF(M560=0,"No Valor","ACEPTABLE"))</f>
        <v>ACEPTABLE</v>
      </c>
      <c r="O560" s="729">
        <f>(COUNTIF(N560:N564,"INACEPTABLE"))</f>
        <v>0</v>
      </c>
      <c r="P560" s="729" t="str">
        <f>+IF(O560=1,"PENALIZACIÓN 1",IF(O560&gt;1,"PENALIZACIÓN 1 + 2","ACEPTABLE"))</f>
        <v>ACEPTABLE</v>
      </c>
      <c r="Q560" s="724">
        <f>+IF(AND(M560&gt;0,M561&gt;0,M562&gt;0,M563&gt;0,M564&gt;0),5,IF(AND(M560&gt;0,M561&gt;0,M562&gt;0,M563&gt;0,M564=0),4,IF(AND(M560&gt;0,M561&gt;0,M562&gt;0,M563=0,M564=0),3,IF(AND(M560&gt;0,M561&gt;0,M562=0,M563=0,M564=0),2,IF(AND(M560&gt;0,M561=0,M562=0,M563=0,M564=0),1,0)))))</f>
        <v>4</v>
      </c>
      <c r="R560" s="732">
        <f>IF(AND(O560=0,Q560&gt;0),(SUM(M560:M564)/Q560),0)</f>
        <v>7.6428571428571423</v>
      </c>
      <c r="AA560" s="424"/>
      <c r="AB560" s="424"/>
      <c r="AC560" s="424"/>
      <c r="AD560" s="424"/>
      <c r="AE560" s="424"/>
      <c r="AF560" s="424"/>
      <c r="AG560" s="424"/>
      <c r="AH560" s="424"/>
      <c r="AI560" s="424"/>
      <c r="AJ560" s="424"/>
      <c r="AK560" s="424"/>
      <c r="AL560" s="424"/>
      <c r="AM560" s="424"/>
      <c r="AN560" s="424"/>
      <c r="AO560" s="424"/>
      <c r="AP560" s="424"/>
      <c r="AQ560" s="424"/>
      <c r="AR560" s="424"/>
      <c r="AS560" s="424"/>
    </row>
    <row r="561" spans="1:16384" ht="18" customHeight="1" x14ac:dyDescent="0.25">
      <c r="A561" s="387"/>
      <c r="B561" s="387"/>
      <c r="C561" s="387"/>
      <c r="D561" s="399"/>
      <c r="E561" s="531"/>
      <c r="F561" s="423"/>
      <c r="G561" s="532"/>
      <c r="H561" s="451"/>
      <c r="I561" s="451"/>
      <c r="J561" s="399"/>
      <c r="K561" s="452"/>
      <c r="L561" s="376" t="s">
        <v>436</v>
      </c>
      <c r="M561" s="371">
        <v>8</v>
      </c>
      <c r="N561" s="492" t="str">
        <f>+IF(AND(M561&lt;7,M561&gt;0),"INACEPTABLE",IF(M561=0,"No Valor","ACEPTABLE"))</f>
        <v>ACEPTABLE</v>
      </c>
      <c r="O561" s="730"/>
      <c r="P561" s="730"/>
      <c r="Q561" s="725"/>
      <c r="R561" s="733"/>
      <c r="AA561" s="424"/>
      <c r="AB561" s="424"/>
      <c r="AC561" s="424"/>
      <c r="AD561" s="424"/>
      <c r="AE561" s="424"/>
      <c r="AF561" s="424"/>
      <c r="AG561" s="424"/>
      <c r="AH561" s="424"/>
      <c r="AI561" s="424"/>
      <c r="AJ561" s="424"/>
      <c r="AK561" s="424"/>
      <c r="AL561" s="424"/>
      <c r="AM561" s="424"/>
      <c r="AN561" s="424"/>
      <c r="AO561" s="424"/>
      <c r="AP561" s="424"/>
      <c r="AQ561" s="424"/>
      <c r="AR561" s="424"/>
      <c r="AS561" s="424"/>
    </row>
    <row r="562" spans="1:16384" ht="18" customHeight="1" x14ac:dyDescent="0.25">
      <c r="A562" s="387"/>
      <c r="B562" s="387"/>
      <c r="C562" s="387"/>
      <c r="D562" s="399"/>
      <c r="E562" s="531"/>
      <c r="F562" s="423"/>
      <c r="G562" s="532"/>
      <c r="H562" s="451"/>
      <c r="I562" s="451"/>
      <c r="J562" s="399"/>
      <c r="K562" s="452"/>
      <c r="L562" s="377" t="s">
        <v>437</v>
      </c>
      <c r="M562" s="371">
        <f>$Q$472</f>
        <v>8.5714285714285712</v>
      </c>
      <c r="N562" s="492" t="str">
        <f>+IF(AND(M562&lt;7,M562&gt;0),"INACEPTABLE",IF(M562=0,"No Valor","ACEPTABLE"))</f>
        <v>ACEPTABLE</v>
      </c>
      <c r="O562" s="730"/>
      <c r="P562" s="730"/>
      <c r="Q562" s="725"/>
      <c r="R562" s="733"/>
      <c r="AA562" s="424"/>
      <c r="AB562" s="424"/>
      <c r="AC562" s="424"/>
      <c r="AD562" s="424"/>
      <c r="AE562" s="424"/>
      <c r="AF562" s="424"/>
      <c r="AG562" s="424"/>
      <c r="AH562" s="424"/>
      <c r="AI562" s="424"/>
      <c r="AJ562" s="424"/>
      <c r="AK562" s="424"/>
      <c r="AL562" s="424"/>
      <c r="AM562" s="424"/>
      <c r="AN562" s="424"/>
      <c r="AO562" s="424"/>
      <c r="AP562" s="424"/>
      <c r="AQ562" s="424"/>
      <c r="AR562" s="424"/>
      <c r="AS562" s="424"/>
    </row>
    <row r="563" spans="1:16384" ht="18" customHeight="1" x14ac:dyDescent="0.25">
      <c r="A563" s="387"/>
      <c r="B563" s="387"/>
      <c r="C563" s="387"/>
      <c r="D563" s="399"/>
      <c r="E563" s="531"/>
      <c r="F563" s="423"/>
      <c r="G563" s="532"/>
      <c r="H563" s="451"/>
      <c r="I563" s="451"/>
      <c r="J563" s="399"/>
      <c r="K563" s="452"/>
      <c r="L563" s="376" t="s">
        <v>438</v>
      </c>
      <c r="M563" s="371">
        <v>7</v>
      </c>
      <c r="N563" s="492" t="str">
        <f>+IF(AND(M563&lt;7,M563&gt;0),"INACEPTABLE",IF(M563=0,"No Valor","ACEPTABLE"))</f>
        <v>ACEPTABLE</v>
      </c>
      <c r="O563" s="730"/>
      <c r="P563" s="730"/>
      <c r="Q563" s="725"/>
      <c r="R563" s="733"/>
      <c r="AA563" s="424"/>
      <c r="AB563" s="424"/>
      <c r="AC563" s="424"/>
      <c r="AD563" s="424"/>
      <c r="AE563" s="424"/>
      <c r="AF563" s="424"/>
      <c r="AG563" s="424"/>
      <c r="AH563" s="424"/>
      <c r="AI563" s="424"/>
      <c r="AJ563" s="424"/>
      <c r="AK563" s="424"/>
      <c r="AL563" s="424"/>
      <c r="AM563" s="424"/>
      <c r="AN563" s="424"/>
      <c r="AO563" s="424"/>
      <c r="AP563" s="424"/>
      <c r="AQ563" s="424"/>
      <c r="AR563" s="424"/>
      <c r="AS563" s="424"/>
    </row>
    <row r="564" spans="1:16384" ht="18" customHeight="1" thickBot="1" x14ac:dyDescent="0.3">
      <c r="A564" s="387"/>
      <c r="B564" s="387"/>
      <c r="C564" s="387"/>
      <c r="D564" s="399"/>
      <c r="E564" s="531"/>
      <c r="F564" s="423"/>
      <c r="G564" s="532"/>
      <c r="H564" s="451"/>
      <c r="I564" s="451"/>
      <c r="J564" s="399"/>
      <c r="K564" s="452"/>
      <c r="L564" s="378" t="s">
        <v>439</v>
      </c>
      <c r="M564" s="372"/>
      <c r="N564" s="705" t="str">
        <f>+IF(AND(M564&lt;7,M564&gt;0),"INACEPTABLE",IF(M564=0,"No Valor","ACEPTABLE"))</f>
        <v>No Valor</v>
      </c>
      <c r="O564" s="731"/>
      <c r="P564" s="731"/>
      <c r="Q564" s="726"/>
      <c r="R564" s="734"/>
      <c r="AA564" s="424"/>
      <c r="AB564" s="424"/>
      <c r="AC564" s="424"/>
      <c r="AD564" s="424"/>
      <c r="AE564" s="424"/>
      <c r="AF564" s="424"/>
      <c r="AG564" s="424"/>
      <c r="AH564" s="424"/>
      <c r="AI564" s="424"/>
      <c r="AJ564" s="424"/>
      <c r="AK564" s="424"/>
      <c r="AL564" s="424"/>
      <c r="AM564" s="424"/>
      <c r="AN564" s="424"/>
      <c r="AO564" s="424"/>
      <c r="AP564" s="424"/>
      <c r="AQ564" s="424"/>
      <c r="AR564" s="424"/>
      <c r="AS564" s="424"/>
    </row>
    <row r="565" spans="1:16384" ht="18" customHeight="1" x14ac:dyDescent="0.25">
      <c r="A565" s="387"/>
      <c r="B565" s="387"/>
      <c r="C565" s="387"/>
      <c r="D565" s="399"/>
      <c r="E565" s="531"/>
      <c r="F565" s="423"/>
      <c r="G565" s="532"/>
      <c r="H565" s="451"/>
      <c r="I565" s="451"/>
      <c r="J565" s="399"/>
      <c r="K565" s="452"/>
      <c r="M565" s="379" t="s">
        <v>426</v>
      </c>
      <c r="AA565" s="424"/>
      <c r="AB565" s="424"/>
      <c r="AC565" s="424"/>
      <c r="AD565" s="424"/>
      <c r="AE565" s="424"/>
      <c r="AF565" s="424"/>
      <c r="AG565" s="424"/>
      <c r="AH565" s="424"/>
      <c r="AI565" s="424"/>
      <c r="AJ565" s="424"/>
      <c r="AK565" s="424"/>
      <c r="AL565" s="424"/>
      <c r="AM565" s="424"/>
      <c r="AN565" s="424"/>
      <c r="AO565" s="424"/>
      <c r="AP565" s="424"/>
      <c r="AQ565" s="424"/>
      <c r="AR565" s="424"/>
      <c r="AS565" s="424"/>
    </row>
    <row r="566" spans="1:16384" ht="18" customHeight="1" thickBot="1" x14ac:dyDescent="0.3">
      <c r="A566" s="387"/>
      <c r="B566" s="387"/>
      <c r="C566" s="387"/>
      <c r="D566" s="399"/>
      <c r="E566" s="531"/>
      <c r="F566" s="423"/>
      <c r="G566" s="532"/>
      <c r="H566" s="451"/>
      <c r="I566" s="451"/>
      <c r="J566" s="399"/>
      <c r="K566" s="452"/>
      <c r="AA566" s="424"/>
      <c r="AB566" s="424"/>
      <c r="AC566" s="424"/>
      <c r="AD566" s="424"/>
      <c r="AE566" s="424"/>
      <c r="AF566" s="424"/>
      <c r="AG566" s="424"/>
      <c r="AH566" s="424"/>
      <c r="AI566" s="424"/>
      <c r="AJ566" s="424"/>
      <c r="AK566" s="424"/>
      <c r="AL566" s="424"/>
      <c r="AM566" s="424"/>
      <c r="AN566" s="424"/>
      <c r="AO566" s="424"/>
      <c r="AP566" s="424"/>
      <c r="AQ566" s="424"/>
      <c r="AR566" s="424"/>
      <c r="AS566" s="424"/>
    </row>
    <row r="567" spans="1:16384" ht="18" customHeight="1" thickBot="1" x14ac:dyDescent="0.3">
      <c r="A567" s="875" t="s">
        <v>237</v>
      </c>
      <c r="B567" s="876"/>
      <c r="C567" s="876"/>
      <c r="D567" s="876"/>
      <c r="E567" s="554"/>
      <c r="F567" s="555"/>
      <c r="G567" s="556"/>
      <c r="H567" s="557"/>
      <c r="I567" s="557"/>
      <c r="J567" s="650"/>
      <c r="K567" s="655" t="s">
        <v>1</v>
      </c>
      <c r="L567" s="600" t="s">
        <v>172</v>
      </c>
      <c r="M567" s="600" t="s">
        <v>1</v>
      </c>
      <c r="N567" s="600" t="s">
        <v>171</v>
      </c>
      <c r="O567" s="600" t="s">
        <v>173</v>
      </c>
      <c r="P567" s="657" t="s">
        <v>170</v>
      </c>
      <c r="Q567" s="873" t="s">
        <v>219</v>
      </c>
      <c r="R567" s="874"/>
      <c r="S567" s="658" t="s">
        <v>214</v>
      </c>
      <c r="T567" s="424"/>
      <c r="U567" s="424"/>
      <c r="V567" s="424"/>
      <c r="W567" s="424"/>
      <c r="X567" s="424"/>
      <c r="Y567" s="424"/>
      <c r="Z567" s="424"/>
      <c r="AA567" s="424"/>
      <c r="AB567" s="424"/>
      <c r="AC567" s="424"/>
      <c r="AD567" s="424"/>
      <c r="AE567" s="424"/>
      <c r="AF567" s="424"/>
      <c r="AG567" s="424"/>
      <c r="AH567" s="424"/>
      <c r="AI567" s="424"/>
      <c r="AJ567" s="424"/>
      <c r="AK567" s="424"/>
      <c r="AL567" s="424"/>
      <c r="AM567" s="424"/>
      <c r="AN567" s="424"/>
      <c r="AO567" s="424"/>
      <c r="AP567" s="424"/>
      <c r="AQ567" s="424"/>
      <c r="AR567" s="424"/>
      <c r="AS567" s="424"/>
      <c r="CJ567" s="424"/>
      <c r="CK567" s="424"/>
      <c r="CL567" s="424"/>
      <c r="CM567" s="424"/>
      <c r="CN567" s="424"/>
      <c r="CO567" s="424"/>
      <c r="CP567" s="424"/>
      <c r="CQ567" s="424"/>
      <c r="CR567" s="424"/>
      <c r="CS567" s="424"/>
      <c r="CT567" s="424"/>
      <c r="CU567" s="424"/>
      <c r="CV567" s="424"/>
      <c r="CW567" s="424"/>
      <c r="CX567" s="424"/>
      <c r="CY567" s="424"/>
      <c r="CZ567" s="424"/>
      <c r="DA567" s="424"/>
      <c r="DB567" s="424"/>
      <c r="DC567" s="424"/>
      <c r="DD567" s="424"/>
      <c r="DE567" s="424"/>
      <c r="DF567" s="424"/>
      <c r="DG567" s="424"/>
      <c r="DH567" s="424"/>
      <c r="DI567" s="424"/>
      <c r="DJ567" s="424"/>
      <c r="DK567" s="424"/>
      <c r="DL567" s="424"/>
      <c r="DM567" s="424"/>
      <c r="DN567" s="424"/>
      <c r="DO567" s="424"/>
      <c r="DP567" s="424"/>
      <c r="DQ567" s="424"/>
      <c r="DR567" s="424"/>
      <c r="DS567" s="424"/>
      <c r="DT567" s="424"/>
      <c r="DU567" s="424"/>
      <c r="DV567" s="424"/>
      <c r="DW567" s="424"/>
      <c r="DX567" s="424"/>
      <c r="DY567" s="424"/>
      <c r="DZ567" s="424"/>
      <c r="EA567" s="424"/>
      <c r="EB567" s="424"/>
      <c r="EC567" s="424"/>
      <c r="ED567" s="424"/>
      <c r="EE567" s="424"/>
      <c r="EF567" s="424"/>
      <c r="EG567" s="424"/>
      <c r="EH567" s="424"/>
      <c r="EI567" s="424"/>
      <c r="EJ567" s="424"/>
      <c r="EK567" s="424"/>
      <c r="EL567" s="424"/>
      <c r="EM567" s="424"/>
      <c r="EN567" s="424"/>
      <c r="EO567" s="424"/>
      <c r="EP567" s="424"/>
      <c r="EQ567" s="424"/>
      <c r="ER567" s="424"/>
      <c r="ES567" s="424"/>
      <c r="ET567" s="424"/>
      <c r="EU567" s="424"/>
      <c r="EV567" s="424"/>
      <c r="EW567" s="424"/>
      <c r="EX567" s="424"/>
      <c r="EY567" s="424"/>
      <c r="EZ567" s="424"/>
      <c r="FA567" s="424"/>
      <c r="FB567" s="424"/>
      <c r="FC567" s="424"/>
      <c r="FD567" s="424"/>
      <c r="FE567" s="424"/>
      <c r="FF567" s="424"/>
      <c r="FG567" s="424"/>
      <c r="FH567" s="424"/>
      <c r="FI567" s="424"/>
      <c r="FJ567" s="424"/>
      <c r="FK567" s="424"/>
      <c r="FL567" s="424"/>
      <c r="FM567" s="424"/>
      <c r="FN567" s="424"/>
      <c r="FO567" s="424"/>
      <c r="FP567" s="424"/>
      <c r="FQ567" s="424"/>
      <c r="FR567" s="424"/>
      <c r="FS567" s="424"/>
      <c r="FT567" s="424"/>
      <c r="FU567" s="424"/>
      <c r="FV567" s="424"/>
      <c r="FW567" s="424"/>
      <c r="FX567" s="424"/>
      <c r="FY567" s="424"/>
      <c r="FZ567" s="424"/>
      <c r="GA567" s="424"/>
      <c r="GB567" s="424"/>
      <c r="GC567" s="424"/>
      <c r="GD567" s="424"/>
      <c r="GE567" s="424"/>
      <c r="GF567" s="424"/>
      <c r="GG567" s="424"/>
      <c r="GH567" s="424"/>
      <c r="GI567" s="424"/>
      <c r="GJ567" s="424"/>
      <c r="GK567" s="424"/>
      <c r="GL567" s="424"/>
      <c r="GM567" s="424"/>
      <c r="GN567" s="424"/>
      <c r="GO567" s="424"/>
      <c r="GP567" s="424"/>
      <c r="GQ567" s="424"/>
      <c r="GR567" s="424"/>
      <c r="GS567" s="424"/>
      <c r="GT567" s="424"/>
      <c r="GU567" s="424"/>
      <c r="GV567" s="424"/>
      <c r="GW567" s="424"/>
      <c r="GX567" s="424"/>
      <c r="GY567" s="424"/>
      <c r="GZ567" s="424"/>
      <c r="HA567" s="424"/>
      <c r="HB567" s="424"/>
      <c r="HC567" s="424"/>
      <c r="HD567" s="424"/>
      <c r="HE567" s="424"/>
      <c r="HF567" s="424"/>
      <c r="HG567" s="424"/>
      <c r="HH567" s="424"/>
      <c r="HI567" s="424"/>
      <c r="HJ567" s="424"/>
      <c r="HK567" s="424"/>
      <c r="HL567" s="424"/>
      <c r="HM567" s="424"/>
      <c r="HN567" s="424"/>
      <c r="HO567" s="424"/>
      <c r="HP567" s="424"/>
      <c r="HQ567" s="424"/>
      <c r="HR567" s="424"/>
      <c r="HS567" s="424"/>
      <c r="HT567" s="424"/>
      <c r="HU567" s="424"/>
      <c r="HV567" s="424"/>
      <c r="HW567" s="424"/>
      <c r="HX567" s="424"/>
      <c r="HY567" s="424"/>
      <c r="HZ567" s="424"/>
      <c r="IA567" s="424"/>
      <c r="IB567" s="424"/>
      <c r="IC567" s="424"/>
      <c r="ID567" s="424"/>
      <c r="IE567" s="424"/>
      <c r="IF567" s="424"/>
      <c r="IG567" s="424"/>
      <c r="IH567" s="424"/>
      <c r="II567" s="424"/>
      <c r="IJ567" s="424"/>
      <c r="IK567" s="424"/>
      <c r="IL567" s="424"/>
      <c r="IM567" s="424"/>
      <c r="IN567" s="424"/>
      <c r="IO567" s="424"/>
      <c r="IP567" s="424"/>
      <c r="IQ567" s="424"/>
      <c r="IR567" s="424"/>
      <c r="IS567" s="424"/>
      <c r="IT567" s="424"/>
      <c r="IU567" s="424"/>
      <c r="IV567" s="424"/>
      <c r="IW567" s="424"/>
      <c r="IX567" s="424"/>
      <c r="IY567" s="424"/>
      <c r="IZ567" s="424"/>
      <c r="JA567" s="424"/>
      <c r="JB567" s="424"/>
      <c r="JC567" s="424"/>
      <c r="JD567" s="424"/>
      <c r="JE567" s="424"/>
      <c r="JF567" s="424"/>
      <c r="JG567" s="424"/>
      <c r="JH567" s="424"/>
      <c r="JI567" s="424"/>
      <c r="JJ567" s="424"/>
      <c r="JK567" s="424"/>
      <c r="JL567" s="424"/>
      <c r="JM567" s="424"/>
      <c r="JN567" s="424"/>
      <c r="JO567" s="424"/>
      <c r="JP567" s="424"/>
      <c r="JQ567" s="424"/>
      <c r="JR567" s="424"/>
      <c r="JS567" s="424"/>
      <c r="JT567" s="424"/>
      <c r="JU567" s="424"/>
      <c r="JV567" s="424"/>
      <c r="JW567" s="424"/>
      <c r="JX567" s="424"/>
      <c r="JY567" s="424"/>
      <c r="JZ567" s="424"/>
      <c r="KA567" s="424"/>
      <c r="KB567" s="424"/>
      <c r="KC567" s="424"/>
      <c r="KD567" s="424"/>
      <c r="KE567" s="424"/>
      <c r="KF567" s="424"/>
      <c r="KG567" s="424"/>
      <c r="KH567" s="424"/>
      <c r="KI567" s="424"/>
      <c r="KJ567" s="424"/>
      <c r="KK567" s="424"/>
      <c r="KL567" s="424"/>
      <c r="KM567" s="424"/>
      <c r="KN567" s="424"/>
      <c r="KO567" s="424"/>
      <c r="KP567" s="424"/>
      <c r="KQ567" s="424"/>
      <c r="KR567" s="424"/>
      <c r="KS567" s="424"/>
      <c r="KT567" s="424"/>
      <c r="KU567" s="424"/>
    </row>
    <row r="568" spans="1:16384" x14ac:dyDescent="0.25">
      <c r="A568" s="390"/>
      <c r="B568" s="524"/>
      <c r="C568" s="525"/>
      <c r="D568" s="526"/>
      <c r="E568" s="665" t="s">
        <v>339</v>
      </c>
      <c r="F568" s="863" t="s">
        <v>139</v>
      </c>
      <c r="G568" s="863"/>
      <c r="H568" s="863"/>
      <c r="I568" s="863"/>
      <c r="J568" s="864"/>
      <c r="K568" s="654" t="s">
        <v>2</v>
      </c>
      <c r="L568" s="544">
        <v>5</v>
      </c>
      <c r="M568" s="491">
        <v>1</v>
      </c>
      <c r="N568" s="492">
        <f>+L568*M568</f>
        <v>5</v>
      </c>
      <c r="O568" s="492">
        <v>1</v>
      </c>
      <c r="P568" s="493">
        <f>+L568*O568</f>
        <v>5</v>
      </c>
      <c r="S568" s="791" t="str">
        <f>+IF(R577="INACEPTABLE","PENALIZACIÓN","ACEPTABLE")</f>
        <v>ACEPTABLE</v>
      </c>
      <c r="T568" s="542"/>
      <c r="U568" s="525"/>
      <c r="V568" s="526"/>
      <c r="W568" s="527"/>
      <c r="X568" s="399"/>
      <c r="Y568" s="523"/>
      <c r="Z568" s="524"/>
      <c r="AA568" s="525"/>
      <c r="AB568" s="526"/>
      <c r="AC568" s="527"/>
      <c r="AD568" s="399"/>
      <c r="AE568" s="523"/>
      <c r="AF568" s="524"/>
      <c r="AG568" s="525"/>
      <c r="AH568" s="526"/>
      <c r="AI568" s="527"/>
      <c r="AJ568" s="399"/>
      <c r="AK568" s="523"/>
      <c r="AL568" s="524"/>
      <c r="AM568" s="525"/>
      <c r="AN568" s="526"/>
      <c r="AO568" s="527"/>
      <c r="AP568" s="399"/>
      <c r="AQ568" s="523"/>
      <c r="AR568" s="524"/>
      <c r="AS568" s="525"/>
      <c r="AT568" s="438"/>
      <c r="AU568" s="439"/>
      <c r="AV568" s="460"/>
      <c r="AW568" s="435"/>
      <c r="AX568" s="434"/>
      <c r="AY568" s="437"/>
      <c r="AZ568" s="438"/>
      <c r="BA568" s="439"/>
      <c r="BB568" s="460"/>
      <c r="BC568" s="435"/>
      <c r="BD568" s="434"/>
      <c r="BE568" s="437"/>
      <c r="BF568" s="438"/>
      <c r="BG568" s="439"/>
      <c r="BH568" s="460"/>
      <c r="BI568" s="435"/>
      <c r="BJ568" s="434"/>
      <c r="BK568" s="437"/>
      <c r="BL568" s="438"/>
      <c r="BM568" s="439"/>
      <c r="BN568" s="460"/>
      <c r="BO568" s="435"/>
      <c r="BP568" s="434"/>
      <c r="BQ568" s="437"/>
      <c r="BR568" s="438"/>
      <c r="BS568" s="439"/>
      <c r="BT568" s="460"/>
      <c r="BU568" s="435"/>
      <c r="BV568" s="434"/>
      <c r="BW568" s="437"/>
      <c r="BX568" s="438"/>
      <c r="BY568" s="439"/>
      <c r="BZ568" s="460"/>
      <c r="CA568" s="435"/>
      <c r="CB568" s="434"/>
      <c r="CC568" s="437"/>
      <c r="CD568" s="438"/>
      <c r="CE568" s="439"/>
      <c r="CF568" s="460"/>
      <c r="CG568" s="435"/>
      <c r="CH568" s="434"/>
      <c r="CI568" s="437"/>
      <c r="CJ568" s="526"/>
      <c r="CK568" s="527"/>
      <c r="CL568" s="399"/>
      <c r="CM568" s="523"/>
      <c r="CN568" s="524"/>
      <c r="CO568" s="525"/>
      <c r="CP568" s="526"/>
      <c r="CQ568" s="527"/>
      <c r="CR568" s="399"/>
      <c r="CS568" s="523"/>
      <c r="CT568" s="524"/>
      <c r="CU568" s="525"/>
      <c r="CV568" s="526"/>
      <c r="CW568" s="527"/>
      <c r="CX568" s="399"/>
      <c r="CY568" s="523"/>
      <c r="CZ568" s="524"/>
      <c r="DA568" s="525"/>
      <c r="DB568" s="526"/>
      <c r="DC568" s="527"/>
      <c r="DD568" s="399"/>
      <c r="DE568" s="523"/>
      <c r="DF568" s="524"/>
      <c r="DG568" s="525"/>
      <c r="DH568" s="526"/>
      <c r="DI568" s="527"/>
      <c r="DJ568" s="399"/>
      <c r="DK568" s="523"/>
      <c r="DL568" s="524"/>
      <c r="DM568" s="525"/>
      <c r="DN568" s="526"/>
      <c r="DO568" s="527"/>
      <c r="DP568" s="399"/>
      <c r="DQ568" s="523"/>
      <c r="DR568" s="524"/>
      <c r="DS568" s="525"/>
      <c r="DT568" s="526"/>
      <c r="DU568" s="527"/>
      <c r="DV568" s="399"/>
      <c r="DW568" s="523"/>
      <c r="DX568" s="524"/>
      <c r="DY568" s="525"/>
      <c r="DZ568" s="526"/>
      <c r="EA568" s="527"/>
      <c r="EB568" s="399"/>
      <c r="EC568" s="523"/>
      <c r="ED568" s="524"/>
      <c r="EE568" s="525"/>
      <c r="EF568" s="526"/>
      <c r="EG568" s="527"/>
      <c r="EH568" s="399"/>
      <c r="EI568" s="523"/>
      <c r="EJ568" s="524"/>
      <c r="EK568" s="525"/>
      <c r="EL568" s="526"/>
      <c r="EM568" s="527"/>
      <c r="EN568" s="399"/>
      <c r="EO568" s="523"/>
      <c r="EP568" s="524"/>
      <c r="EQ568" s="525"/>
      <c r="ER568" s="526"/>
      <c r="ES568" s="527"/>
      <c r="ET568" s="399"/>
      <c r="EU568" s="523"/>
      <c r="EV568" s="524"/>
      <c r="EW568" s="525"/>
      <c r="EX568" s="526"/>
      <c r="EY568" s="527"/>
      <c r="EZ568" s="399"/>
      <c r="FA568" s="523"/>
      <c r="FB568" s="524"/>
      <c r="FC568" s="525"/>
      <c r="FD568" s="526"/>
      <c r="FE568" s="527"/>
      <c r="FF568" s="399"/>
      <c r="FG568" s="523"/>
      <c r="FH568" s="524"/>
      <c r="FI568" s="525"/>
      <c r="FJ568" s="526"/>
      <c r="FK568" s="527"/>
      <c r="FL568" s="399"/>
      <c r="FM568" s="523"/>
      <c r="FN568" s="524"/>
      <c r="FO568" s="525"/>
      <c r="FP568" s="526"/>
      <c r="FQ568" s="527"/>
      <c r="FR568" s="399"/>
      <c r="FS568" s="523"/>
      <c r="FT568" s="524"/>
      <c r="FU568" s="525"/>
      <c r="FV568" s="526"/>
      <c r="FW568" s="527"/>
      <c r="FX568" s="399"/>
      <c r="FY568" s="523"/>
      <c r="FZ568" s="524"/>
      <c r="GA568" s="525"/>
      <c r="GB568" s="526"/>
      <c r="GC568" s="527"/>
      <c r="GD568" s="399"/>
      <c r="GE568" s="523"/>
      <c r="GF568" s="524"/>
      <c r="GG568" s="525"/>
      <c r="GH568" s="526"/>
      <c r="GI568" s="527"/>
      <c r="GJ568" s="399"/>
      <c r="GK568" s="523"/>
      <c r="GL568" s="524"/>
      <c r="GM568" s="525"/>
      <c r="GN568" s="526"/>
      <c r="GO568" s="527"/>
      <c r="GP568" s="399"/>
      <c r="GQ568" s="523"/>
      <c r="GR568" s="524"/>
      <c r="GS568" s="525"/>
      <c r="GT568" s="526"/>
      <c r="GU568" s="527"/>
      <c r="GV568" s="399"/>
      <c r="GW568" s="523"/>
      <c r="GX568" s="524"/>
      <c r="GY568" s="525"/>
      <c r="GZ568" s="526"/>
      <c r="HA568" s="527"/>
      <c r="HB568" s="399"/>
      <c r="HC568" s="523"/>
      <c r="HD568" s="524"/>
      <c r="HE568" s="525"/>
      <c r="HF568" s="526"/>
      <c r="HG568" s="527"/>
      <c r="HH568" s="399"/>
      <c r="HI568" s="523"/>
      <c r="HJ568" s="524"/>
      <c r="HK568" s="525"/>
      <c r="HL568" s="526"/>
      <c r="HM568" s="527"/>
      <c r="HN568" s="399"/>
      <c r="HO568" s="523"/>
      <c r="HP568" s="524"/>
      <c r="HQ568" s="525"/>
      <c r="HR568" s="526"/>
      <c r="HS568" s="527"/>
      <c r="HT568" s="399"/>
      <c r="HU568" s="523"/>
      <c r="HV568" s="524"/>
      <c r="HW568" s="525"/>
      <c r="HX568" s="526"/>
      <c r="HY568" s="527"/>
      <c r="HZ568" s="399"/>
      <c r="IA568" s="523"/>
      <c r="IB568" s="524"/>
      <c r="IC568" s="525"/>
      <c r="ID568" s="526"/>
      <c r="IE568" s="527"/>
      <c r="IF568" s="399"/>
      <c r="IG568" s="523"/>
      <c r="IH568" s="524"/>
      <c r="II568" s="525"/>
      <c r="IJ568" s="526"/>
      <c r="IK568" s="527"/>
      <c r="IL568" s="399"/>
      <c r="IM568" s="523"/>
      <c r="IN568" s="524"/>
      <c r="IO568" s="525"/>
      <c r="IP568" s="526"/>
      <c r="IQ568" s="527"/>
      <c r="IR568" s="399"/>
      <c r="IS568" s="523"/>
      <c r="IT568" s="524"/>
      <c r="IU568" s="525"/>
      <c r="IV568" s="526"/>
      <c r="IW568" s="527"/>
      <c r="IX568" s="399"/>
      <c r="IY568" s="523"/>
      <c r="IZ568" s="524"/>
      <c r="JA568" s="525"/>
      <c r="JB568" s="526"/>
      <c r="JC568" s="527"/>
      <c r="JD568" s="399"/>
      <c r="JE568" s="523"/>
      <c r="JF568" s="524"/>
      <c r="JG568" s="525"/>
      <c r="JH568" s="526"/>
      <c r="JI568" s="527"/>
      <c r="JJ568" s="399"/>
      <c r="JK568" s="523"/>
      <c r="JL568" s="524"/>
      <c r="JM568" s="525"/>
      <c r="JN568" s="526"/>
      <c r="JO568" s="527"/>
      <c r="JP568" s="399"/>
      <c r="JQ568" s="523"/>
      <c r="JR568" s="524"/>
      <c r="JS568" s="525"/>
      <c r="JT568" s="526"/>
      <c r="JU568" s="527"/>
      <c r="JV568" s="399"/>
      <c r="JW568" s="523"/>
      <c r="JX568" s="524"/>
      <c r="JY568" s="525"/>
      <c r="JZ568" s="526"/>
      <c r="KA568" s="527"/>
      <c r="KB568" s="399"/>
      <c r="KC568" s="523"/>
      <c r="KD568" s="524"/>
      <c r="KE568" s="525"/>
      <c r="KF568" s="526"/>
      <c r="KG568" s="527"/>
      <c r="KH568" s="399"/>
      <c r="KI568" s="523"/>
      <c r="KJ568" s="524"/>
      <c r="KK568" s="525"/>
      <c r="KL568" s="526"/>
      <c r="KM568" s="527"/>
      <c r="KN568" s="399"/>
      <c r="KO568" s="523"/>
      <c r="KP568" s="524"/>
      <c r="KQ568" s="525"/>
      <c r="KR568" s="526"/>
      <c r="KS568" s="527"/>
      <c r="KT568" s="399"/>
      <c r="KU568" s="523"/>
      <c r="KV568" s="434"/>
      <c r="KW568" s="437"/>
      <c r="KX568" s="438"/>
      <c r="KY568" s="439"/>
      <c r="KZ568" s="460"/>
      <c r="LA568" s="435"/>
      <c r="LB568" s="434"/>
      <c r="LC568" s="437"/>
      <c r="LD568" s="438"/>
      <c r="LE568" s="439"/>
      <c r="LF568" s="460"/>
      <c r="LG568" s="435"/>
      <c r="LH568" s="434"/>
      <c r="LI568" s="437"/>
      <c r="LJ568" s="438"/>
      <c r="LK568" s="439"/>
      <c r="LL568" s="460"/>
      <c r="LM568" s="435"/>
      <c r="LN568" s="434"/>
      <c r="LO568" s="437"/>
      <c r="LP568" s="438"/>
      <c r="LQ568" s="439"/>
      <c r="LR568" s="460"/>
      <c r="LS568" s="435"/>
      <c r="LT568" s="434"/>
      <c r="LU568" s="437"/>
      <c r="LV568" s="438"/>
      <c r="LW568" s="439"/>
      <c r="LX568" s="460"/>
      <c r="LY568" s="435"/>
      <c r="LZ568" s="434"/>
      <c r="MA568" s="437"/>
      <c r="MB568" s="438"/>
      <c r="MC568" s="439"/>
      <c r="MD568" s="460"/>
      <c r="ME568" s="435"/>
      <c r="MF568" s="434"/>
      <c r="MG568" s="437"/>
      <c r="MH568" s="438"/>
      <c r="MI568" s="439"/>
      <c r="MJ568" s="460"/>
      <c r="MK568" s="435"/>
      <c r="ML568" s="434"/>
      <c r="MM568" s="437"/>
      <c r="MN568" s="438"/>
      <c r="MO568" s="439"/>
      <c r="MP568" s="460"/>
      <c r="MQ568" s="435"/>
      <c r="MR568" s="434"/>
      <c r="MS568" s="437"/>
      <c r="MT568" s="438"/>
      <c r="MU568" s="439"/>
      <c r="MV568" s="460"/>
      <c r="MW568" s="435"/>
      <c r="MX568" s="434"/>
      <c r="MY568" s="437"/>
      <c r="MZ568" s="438"/>
      <c r="NA568" s="439"/>
      <c r="NB568" s="460"/>
      <c r="NC568" s="435"/>
      <c r="ND568" s="434"/>
      <c r="NE568" s="437"/>
      <c r="NF568" s="438"/>
      <c r="NG568" s="439"/>
      <c r="NH568" s="460"/>
      <c r="NI568" s="435"/>
      <c r="NJ568" s="434"/>
      <c r="NK568" s="437"/>
      <c r="NL568" s="438"/>
      <c r="NM568" s="439"/>
      <c r="NN568" s="460"/>
      <c r="NO568" s="435"/>
      <c r="NP568" s="434"/>
      <c r="NQ568" s="437"/>
      <c r="NR568" s="438"/>
      <c r="NS568" s="439"/>
      <c r="NT568" s="460"/>
      <c r="NU568" s="435"/>
      <c r="NV568" s="434"/>
      <c r="NW568" s="437"/>
      <c r="NX568" s="438"/>
      <c r="NY568" s="439"/>
      <c r="NZ568" s="460"/>
      <c r="OA568" s="435"/>
      <c r="OB568" s="434"/>
      <c r="OC568" s="437"/>
      <c r="OD568" s="438"/>
      <c r="OE568" s="439"/>
      <c r="OF568" s="460"/>
      <c r="OG568" s="435"/>
      <c r="OH568" s="434"/>
      <c r="OI568" s="437"/>
      <c r="OJ568" s="438"/>
      <c r="OK568" s="439"/>
      <c r="OL568" s="460"/>
      <c r="OM568" s="435"/>
      <c r="ON568" s="434"/>
      <c r="OO568" s="437"/>
      <c r="OP568" s="438"/>
      <c r="OQ568" s="439"/>
      <c r="OR568" s="460"/>
      <c r="OS568" s="435"/>
      <c r="OT568" s="434"/>
      <c r="OU568" s="437"/>
      <c r="OV568" s="438"/>
      <c r="OW568" s="439"/>
      <c r="OX568" s="460"/>
      <c r="OY568" s="435"/>
      <c r="OZ568" s="434"/>
      <c r="PA568" s="437"/>
      <c r="PB568" s="438"/>
      <c r="PC568" s="439"/>
      <c r="PD568" s="460"/>
      <c r="PE568" s="435"/>
      <c r="PF568" s="434"/>
      <c r="PG568" s="437"/>
      <c r="PH568" s="438"/>
      <c r="PI568" s="439"/>
      <c r="PJ568" s="460"/>
      <c r="PK568" s="435"/>
      <c r="PL568" s="434"/>
      <c r="PM568" s="437"/>
      <c r="PN568" s="438"/>
      <c r="PO568" s="439"/>
      <c r="PP568" s="460"/>
      <c r="PQ568" s="435"/>
      <c r="PR568" s="434"/>
      <c r="PS568" s="437"/>
      <c r="PT568" s="438"/>
      <c r="PU568" s="439"/>
      <c r="PV568" s="460"/>
      <c r="PW568" s="435"/>
      <c r="PX568" s="434"/>
      <c r="PY568" s="437"/>
      <c r="PZ568" s="438"/>
      <c r="QA568" s="439"/>
      <c r="QB568" s="460"/>
      <c r="QC568" s="435"/>
      <c r="QD568" s="434"/>
      <c r="QE568" s="437"/>
      <c r="QF568" s="438"/>
      <c r="QG568" s="439"/>
      <c r="QH568" s="460"/>
      <c r="QI568" s="435"/>
      <c r="QJ568" s="434"/>
      <c r="QK568" s="437"/>
      <c r="QL568" s="438"/>
      <c r="QM568" s="439"/>
      <c r="QN568" s="460"/>
      <c r="QO568" s="435"/>
      <c r="QP568" s="434"/>
      <c r="QQ568" s="437"/>
      <c r="QR568" s="438"/>
      <c r="QS568" s="439"/>
      <c r="QT568" s="460"/>
      <c r="QU568" s="435"/>
      <c r="QV568" s="434"/>
      <c r="QW568" s="437"/>
      <c r="QX568" s="438"/>
      <c r="QY568" s="439"/>
      <c r="QZ568" s="460"/>
      <c r="RA568" s="435"/>
      <c r="RB568" s="434"/>
      <c r="RC568" s="437"/>
      <c r="RD568" s="438"/>
      <c r="RE568" s="439"/>
      <c r="RF568" s="460"/>
      <c r="RG568" s="435"/>
      <c r="RH568" s="434"/>
      <c r="RI568" s="437"/>
      <c r="RJ568" s="438"/>
      <c r="RK568" s="439"/>
      <c r="RL568" s="460"/>
      <c r="RM568" s="435"/>
      <c r="RN568" s="434"/>
      <c r="RO568" s="437"/>
      <c r="RP568" s="438"/>
      <c r="RQ568" s="439"/>
      <c r="RR568" s="460"/>
      <c r="RS568" s="435"/>
      <c r="RT568" s="434"/>
      <c r="RU568" s="437"/>
      <c r="RV568" s="438"/>
      <c r="RW568" s="439"/>
      <c r="RX568" s="460"/>
      <c r="RY568" s="435"/>
      <c r="RZ568" s="434"/>
      <c r="SA568" s="437"/>
      <c r="SB568" s="438"/>
      <c r="SC568" s="439"/>
      <c r="SD568" s="460"/>
      <c r="SE568" s="435"/>
      <c r="SF568" s="434"/>
      <c r="SG568" s="437"/>
      <c r="SH568" s="438"/>
      <c r="SI568" s="439"/>
      <c r="SJ568" s="460"/>
      <c r="SK568" s="435"/>
      <c r="SL568" s="434"/>
      <c r="SM568" s="437"/>
      <c r="SN568" s="438"/>
      <c r="SO568" s="439"/>
      <c r="SP568" s="460"/>
      <c r="SQ568" s="435"/>
      <c r="SR568" s="434"/>
      <c r="SS568" s="437"/>
      <c r="ST568" s="438"/>
      <c r="SU568" s="439"/>
      <c r="SV568" s="460"/>
      <c r="SW568" s="435"/>
      <c r="SX568" s="434"/>
      <c r="SY568" s="437"/>
      <c r="SZ568" s="438"/>
      <c r="TA568" s="439"/>
      <c r="TB568" s="460"/>
      <c r="TC568" s="435"/>
      <c r="TD568" s="434"/>
      <c r="TE568" s="437"/>
      <c r="TF568" s="438"/>
      <c r="TG568" s="439"/>
      <c r="TH568" s="460"/>
      <c r="TI568" s="435"/>
      <c r="TJ568" s="434"/>
      <c r="TK568" s="437"/>
      <c r="TL568" s="438"/>
      <c r="TM568" s="439"/>
      <c r="TN568" s="460"/>
      <c r="TO568" s="435"/>
      <c r="TP568" s="434"/>
      <c r="TQ568" s="437"/>
      <c r="TR568" s="438"/>
      <c r="TS568" s="439"/>
      <c r="TT568" s="460"/>
      <c r="TU568" s="435"/>
      <c r="TV568" s="434"/>
      <c r="TW568" s="437"/>
      <c r="TX568" s="438"/>
      <c r="TY568" s="439"/>
      <c r="TZ568" s="460"/>
      <c r="UA568" s="435"/>
      <c r="UB568" s="434"/>
      <c r="UC568" s="437"/>
      <c r="UD568" s="438"/>
      <c r="UE568" s="439"/>
      <c r="UF568" s="460"/>
      <c r="UG568" s="435"/>
      <c r="UH568" s="434"/>
      <c r="UI568" s="437"/>
      <c r="UJ568" s="438"/>
      <c r="UK568" s="439"/>
      <c r="UL568" s="460"/>
      <c r="UM568" s="435"/>
      <c r="UN568" s="434"/>
      <c r="UO568" s="437"/>
      <c r="UP568" s="438"/>
      <c r="UQ568" s="439"/>
      <c r="UR568" s="460"/>
      <c r="US568" s="435"/>
      <c r="UT568" s="434"/>
      <c r="UU568" s="437"/>
      <c r="UV568" s="438"/>
      <c r="UW568" s="439"/>
      <c r="UX568" s="460"/>
      <c r="UY568" s="435"/>
      <c r="UZ568" s="434"/>
      <c r="VA568" s="437"/>
      <c r="VB568" s="438"/>
      <c r="VC568" s="439"/>
      <c r="VD568" s="460"/>
      <c r="VE568" s="435"/>
      <c r="VF568" s="434"/>
      <c r="VG568" s="437"/>
      <c r="VH568" s="438"/>
      <c r="VI568" s="439"/>
      <c r="VJ568" s="460"/>
      <c r="VK568" s="435"/>
      <c r="VL568" s="434"/>
      <c r="VM568" s="437"/>
      <c r="VN568" s="438"/>
      <c r="VO568" s="439"/>
      <c r="VP568" s="460"/>
      <c r="VQ568" s="435"/>
      <c r="VR568" s="434"/>
      <c r="VS568" s="437"/>
      <c r="VT568" s="438"/>
      <c r="VU568" s="439"/>
      <c r="VV568" s="460"/>
      <c r="VW568" s="435"/>
      <c r="VX568" s="434"/>
      <c r="VY568" s="437"/>
      <c r="VZ568" s="438"/>
      <c r="WA568" s="439"/>
      <c r="WB568" s="460"/>
      <c r="WC568" s="435"/>
      <c r="WD568" s="434"/>
      <c r="WE568" s="437"/>
      <c r="WF568" s="438"/>
      <c r="WG568" s="439"/>
      <c r="WH568" s="460"/>
      <c r="WI568" s="435"/>
      <c r="WJ568" s="434"/>
      <c r="WK568" s="437"/>
      <c r="WL568" s="438"/>
      <c r="WM568" s="439"/>
      <c r="WN568" s="460"/>
      <c r="WO568" s="435"/>
      <c r="WP568" s="434"/>
      <c r="WQ568" s="437"/>
      <c r="WR568" s="438"/>
      <c r="WS568" s="439"/>
      <c r="WT568" s="460"/>
      <c r="WU568" s="435"/>
      <c r="WV568" s="434"/>
      <c r="WW568" s="437"/>
      <c r="WX568" s="438"/>
      <c r="WY568" s="439"/>
      <c r="WZ568" s="460"/>
      <c r="XA568" s="435"/>
      <c r="XB568" s="434"/>
      <c r="XC568" s="437"/>
      <c r="XD568" s="438"/>
      <c r="XE568" s="439"/>
      <c r="XF568" s="460"/>
      <c r="XG568" s="435"/>
      <c r="XH568" s="434"/>
      <c r="XI568" s="437"/>
      <c r="XJ568" s="438"/>
      <c r="XK568" s="439"/>
      <c r="XL568" s="460"/>
      <c r="XM568" s="435"/>
      <c r="XN568" s="434"/>
      <c r="XO568" s="437"/>
      <c r="XP568" s="438"/>
      <c r="XQ568" s="439"/>
      <c r="XR568" s="460"/>
      <c r="XS568" s="435"/>
      <c r="XT568" s="434"/>
      <c r="XU568" s="437"/>
      <c r="XV568" s="438"/>
      <c r="XW568" s="439"/>
      <c r="XX568" s="460"/>
      <c r="XY568" s="435"/>
      <c r="XZ568" s="434"/>
      <c r="YA568" s="437"/>
      <c r="YB568" s="438"/>
      <c r="YC568" s="439"/>
      <c r="YD568" s="460"/>
      <c r="YE568" s="435"/>
      <c r="YF568" s="434"/>
      <c r="YG568" s="437"/>
      <c r="YH568" s="438"/>
      <c r="YI568" s="439"/>
      <c r="YJ568" s="460"/>
      <c r="YK568" s="435"/>
      <c r="YL568" s="434"/>
      <c r="YM568" s="437"/>
      <c r="YN568" s="438"/>
      <c r="YO568" s="439"/>
      <c r="YP568" s="460"/>
      <c r="YQ568" s="435"/>
      <c r="YR568" s="434"/>
      <c r="YS568" s="437"/>
      <c r="YT568" s="438"/>
      <c r="YU568" s="439"/>
      <c r="YV568" s="460"/>
      <c r="YW568" s="435"/>
      <c r="YX568" s="434"/>
      <c r="YY568" s="437"/>
      <c r="YZ568" s="438"/>
      <c r="ZA568" s="439"/>
      <c r="ZB568" s="460"/>
      <c r="ZC568" s="435"/>
      <c r="ZD568" s="434"/>
      <c r="ZE568" s="437"/>
      <c r="ZF568" s="438"/>
      <c r="ZG568" s="439"/>
      <c r="ZH568" s="460"/>
      <c r="ZI568" s="435"/>
      <c r="ZJ568" s="434"/>
      <c r="ZK568" s="437"/>
      <c r="ZL568" s="438"/>
      <c r="ZM568" s="439"/>
      <c r="ZN568" s="460"/>
      <c r="ZO568" s="435"/>
      <c r="ZP568" s="434"/>
      <c r="ZQ568" s="437"/>
      <c r="ZR568" s="438"/>
      <c r="ZS568" s="439"/>
      <c r="ZT568" s="460"/>
      <c r="ZU568" s="435"/>
      <c r="ZV568" s="434"/>
      <c r="ZW568" s="437"/>
      <c r="ZX568" s="438"/>
      <c r="ZY568" s="439"/>
      <c r="ZZ568" s="460"/>
      <c r="AAA568" s="435"/>
      <c r="AAB568" s="434"/>
      <c r="AAC568" s="437"/>
      <c r="AAD568" s="438"/>
      <c r="AAE568" s="439"/>
      <c r="AAF568" s="460"/>
      <c r="AAG568" s="435"/>
      <c r="AAH568" s="434"/>
      <c r="AAI568" s="437"/>
      <c r="AAJ568" s="438"/>
      <c r="AAK568" s="439"/>
      <c r="AAL568" s="460"/>
      <c r="AAM568" s="435"/>
      <c r="AAN568" s="434"/>
      <c r="AAO568" s="437"/>
      <c r="AAP568" s="438"/>
      <c r="AAQ568" s="439"/>
      <c r="AAR568" s="460"/>
      <c r="AAS568" s="435"/>
      <c r="AAT568" s="434"/>
      <c r="AAU568" s="437"/>
      <c r="AAV568" s="438"/>
      <c r="AAW568" s="439"/>
      <c r="AAX568" s="460"/>
      <c r="AAY568" s="435"/>
      <c r="AAZ568" s="434"/>
      <c r="ABA568" s="437"/>
      <c r="ABB568" s="438"/>
      <c r="ABC568" s="439"/>
      <c r="ABD568" s="460"/>
      <c r="ABE568" s="435"/>
      <c r="ABF568" s="434"/>
      <c r="ABG568" s="437"/>
      <c r="ABH568" s="438"/>
      <c r="ABI568" s="439"/>
      <c r="ABJ568" s="460"/>
      <c r="ABK568" s="435"/>
      <c r="ABL568" s="434"/>
      <c r="ABM568" s="437"/>
      <c r="ABN568" s="438"/>
      <c r="ABO568" s="439"/>
      <c r="ABP568" s="460"/>
      <c r="ABQ568" s="435"/>
      <c r="ABR568" s="434"/>
      <c r="ABS568" s="437"/>
      <c r="ABT568" s="438"/>
      <c r="ABU568" s="439"/>
      <c r="ABV568" s="460"/>
      <c r="ABW568" s="435"/>
      <c r="ABX568" s="434"/>
      <c r="ABY568" s="437"/>
      <c r="ABZ568" s="438"/>
      <c r="ACA568" s="439"/>
      <c r="ACB568" s="460"/>
      <c r="ACC568" s="435"/>
      <c r="ACD568" s="434"/>
      <c r="ACE568" s="437"/>
      <c r="ACF568" s="438"/>
      <c r="ACG568" s="439"/>
      <c r="ACH568" s="460"/>
      <c r="ACI568" s="435"/>
      <c r="ACJ568" s="434"/>
      <c r="ACK568" s="437"/>
      <c r="ACL568" s="438"/>
      <c r="ACM568" s="439"/>
      <c r="ACN568" s="460"/>
      <c r="ACO568" s="435"/>
      <c r="ACP568" s="434"/>
      <c r="ACQ568" s="437"/>
      <c r="ACR568" s="438"/>
      <c r="ACS568" s="439"/>
      <c r="ACT568" s="460"/>
      <c r="ACU568" s="435"/>
      <c r="ACV568" s="434"/>
      <c r="ACW568" s="437"/>
      <c r="ACX568" s="438"/>
      <c r="ACY568" s="439"/>
      <c r="ACZ568" s="460"/>
      <c r="ADA568" s="435"/>
      <c r="ADB568" s="434"/>
      <c r="ADC568" s="437"/>
      <c r="ADD568" s="438"/>
      <c r="ADE568" s="439"/>
      <c r="ADF568" s="460"/>
      <c r="ADG568" s="435"/>
      <c r="ADH568" s="434"/>
      <c r="ADI568" s="437"/>
      <c r="ADJ568" s="438"/>
      <c r="ADK568" s="439"/>
      <c r="ADL568" s="460"/>
      <c r="ADM568" s="435"/>
      <c r="ADN568" s="434"/>
      <c r="ADO568" s="437"/>
      <c r="ADP568" s="438"/>
      <c r="ADQ568" s="439"/>
      <c r="ADR568" s="460"/>
      <c r="ADS568" s="435"/>
      <c r="ADT568" s="434"/>
      <c r="ADU568" s="437"/>
      <c r="ADV568" s="438"/>
      <c r="ADW568" s="439"/>
      <c r="ADX568" s="460"/>
      <c r="ADY568" s="435"/>
      <c r="ADZ568" s="434"/>
      <c r="AEA568" s="437"/>
      <c r="AEB568" s="438"/>
      <c r="AEC568" s="439"/>
      <c r="AED568" s="460"/>
      <c r="AEE568" s="435"/>
      <c r="AEF568" s="434"/>
      <c r="AEG568" s="437"/>
      <c r="AEH568" s="438"/>
      <c r="AEI568" s="439"/>
      <c r="AEJ568" s="460"/>
      <c r="AEK568" s="435"/>
      <c r="AEL568" s="434"/>
      <c r="AEM568" s="437"/>
      <c r="AEN568" s="438"/>
      <c r="AEO568" s="439"/>
      <c r="AEP568" s="460"/>
      <c r="AEQ568" s="435"/>
      <c r="AER568" s="434"/>
      <c r="AES568" s="437"/>
      <c r="AET568" s="438"/>
      <c r="AEU568" s="439"/>
      <c r="AEV568" s="460"/>
      <c r="AEW568" s="435"/>
      <c r="AEX568" s="434"/>
      <c r="AEY568" s="437"/>
      <c r="AEZ568" s="438"/>
      <c r="AFA568" s="439"/>
      <c r="AFB568" s="460"/>
      <c r="AFC568" s="435"/>
      <c r="AFD568" s="434"/>
      <c r="AFE568" s="437"/>
      <c r="AFF568" s="438"/>
      <c r="AFG568" s="439"/>
      <c r="AFH568" s="460"/>
      <c r="AFI568" s="435"/>
      <c r="AFJ568" s="434"/>
      <c r="AFK568" s="437"/>
      <c r="AFL568" s="438"/>
      <c r="AFM568" s="439"/>
      <c r="AFN568" s="460"/>
      <c r="AFO568" s="435"/>
      <c r="AFP568" s="434"/>
      <c r="AFQ568" s="437"/>
      <c r="AFR568" s="438"/>
      <c r="AFS568" s="439"/>
      <c r="AFT568" s="460"/>
      <c r="AFU568" s="435"/>
      <c r="AFV568" s="434"/>
      <c r="AFW568" s="437"/>
      <c r="AFX568" s="438"/>
      <c r="AFY568" s="439"/>
      <c r="AFZ568" s="460"/>
      <c r="AGA568" s="435"/>
      <c r="AGB568" s="434"/>
      <c r="AGC568" s="437"/>
      <c r="AGD568" s="438"/>
      <c r="AGE568" s="439"/>
      <c r="AGF568" s="460"/>
      <c r="AGG568" s="435"/>
      <c r="AGH568" s="434"/>
      <c r="AGI568" s="437"/>
      <c r="AGJ568" s="438"/>
      <c r="AGK568" s="439"/>
      <c r="AGL568" s="460"/>
      <c r="AGM568" s="435"/>
      <c r="AGN568" s="434"/>
      <c r="AGO568" s="437"/>
      <c r="AGP568" s="438"/>
      <c r="AGQ568" s="439"/>
      <c r="AGR568" s="460"/>
      <c r="AGS568" s="435"/>
      <c r="AGT568" s="434"/>
      <c r="AGU568" s="437"/>
      <c r="AGV568" s="438"/>
      <c r="AGW568" s="439"/>
      <c r="AGX568" s="460"/>
      <c r="AGY568" s="435"/>
      <c r="AGZ568" s="434"/>
      <c r="AHA568" s="437"/>
      <c r="AHB568" s="438"/>
      <c r="AHC568" s="439"/>
      <c r="AHD568" s="460"/>
      <c r="AHE568" s="435"/>
      <c r="AHF568" s="434"/>
      <c r="AHG568" s="437"/>
      <c r="AHH568" s="438"/>
      <c r="AHI568" s="439"/>
      <c r="AHJ568" s="460"/>
      <c r="AHK568" s="435"/>
      <c r="AHL568" s="434"/>
      <c r="AHM568" s="437"/>
      <c r="AHN568" s="438"/>
      <c r="AHO568" s="439"/>
      <c r="AHP568" s="460"/>
      <c r="AHQ568" s="435"/>
      <c r="AHR568" s="434"/>
      <c r="AHS568" s="437"/>
      <c r="AHT568" s="438"/>
      <c r="AHU568" s="439"/>
      <c r="AHV568" s="460"/>
      <c r="AHW568" s="435"/>
      <c r="AHX568" s="434"/>
      <c r="AHY568" s="437"/>
      <c r="AHZ568" s="438"/>
      <c r="AIA568" s="439"/>
      <c r="AIB568" s="460"/>
      <c r="AIC568" s="435"/>
      <c r="AID568" s="434"/>
      <c r="AIE568" s="437"/>
      <c r="AIF568" s="438"/>
      <c r="AIG568" s="439"/>
      <c r="AIH568" s="460"/>
      <c r="AII568" s="435"/>
      <c r="AIJ568" s="434"/>
      <c r="AIK568" s="437"/>
      <c r="AIL568" s="438"/>
      <c r="AIM568" s="439"/>
      <c r="AIN568" s="460"/>
      <c r="AIO568" s="435"/>
      <c r="AIP568" s="434"/>
      <c r="AIQ568" s="437"/>
      <c r="AIR568" s="438"/>
      <c r="AIS568" s="439"/>
      <c r="AIT568" s="460"/>
      <c r="AIU568" s="435"/>
      <c r="AIV568" s="434"/>
      <c r="AIW568" s="437"/>
      <c r="AIX568" s="438"/>
      <c r="AIY568" s="439"/>
      <c r="AIZ568" s="460"/>
      <c r="AJA568" s="435"/>
      <c r="AJB568" s="434"/>
      <c r="AJC568" s="437"/>
      <c r="AJD568" s="438"/>
      <c r="AJE568" s="439"/>
      <c r="AJF568" s="460"/>
      <c r="AJG568" s="435"/>
      <c r="AJH568" s="434"/>
      <c r="AJI568" s="437"/>
      <c r="AJJ568" s="438"/>
      <c r="AJK568" s="439"/>
      <c r="AJL568" s="460"/>
      <c r="AJM568" s="435"/>
      <c r="AJN568" s="434"/>
      <c r="AJO568" s="437"/>
      <c r="AJP568" s="438"/>
      <c r="AJQ568" s="439"/>
      <c r="AJR568" s="460"/>
      <c r="AJS568" s="435"/>
      <c r="AJT568" s="434"/>
      <c r="AJU568" s="437"/>
      <c r="AJV568" s="438"/>
      <c r="AJW568" s="439"/>
      <c r="AJX568" s="460"/>
      <c r="AJY568" s="435"/>
      <c r="AJZ568" s="434"/>
      <c r="AKA568" s="437"/>
      <c r="AKB568" s="438"/>
      <c r="AKC568" s="439"/>
      <c r="AKD568" s="460"/>
      <c r="AKE568" s="435"/>
      <c r="AKF568" s="434"/>
      <c r="AKG568" s="437"/>
      <c r="AKH568" s="438"/>
      <c r="AKI568" s="439"/>
      <c r="AKJ568" s="460"/>
      <c r="AKK568" s="435"/>
      <c r="AKL568" s="434"/>
      <c r="AKM568" s="437"/>
      <c r="AKN568" s="438"/>
      <c r="AKO568" s="439"/>
      <c r="AKP568" s="460"/>
      <c r="AKQ568" s="435"/>
      <c r="AKR568" s="434"/>
      <c r="AKS568" s="437"/>
      <c r="AKT568" s="438"/>
      <c r="AKU568" s="439"/>
      <c r="AKV568" s="460"/>
      <c r="AKW568" s="435"/>
      <c r="AKX568" s="434"/>
      <c r="AKY568" s="437"/>
      <c r="AKZ568" s="438"/>
      <c r="ALA568" s="439"/>
      <c r="ALB568" s="460"/>
      <c r="ALC568" s="435"/>
      <c r="ALD568" s="434"/>
      <c r="ALE568" s="437"/>
      <c r="ALF568" s="438"/>
      <c r="ALG568" s="439"/>
      <c r="ALH568" s="460"/>
      <c r="ALI568" s="435"/>
      <c r="ALJ568" s="434"/>
      <c r="ALK568" s="437"/>
      <c r="ALL568" s="438"/>
      <c r="ALM568" s="439"/>
      <c r="ALN568" s="460"/>
      <c r="ALO568" s="435"/>
      <c r="ALP568" s="434"/>
      <c r="ALQ568" s="437"/>
      <c r="ALR568" s="438"/>
      <c r="ALS568" s="439"/>
      <c r="ALT568" s="460"/>
      <c r="ALU568" s="435"/>
      <c r="ALV568" s="434"/>
      <c r="ALW568" s="437"/>
      <c r="ALX568" s="438"/>
      <c r="ALY568" s="439"/>
      <c r="ALZ568" s="460"/>
      <c r="AMA568" s="435"/>
      <c r="AMB568" s="434"/>
      <c r="AMC568" s="437"/>
      <c r="AMD568" s="438"/>
      <c r="AME568" s="439"/>
      <c r="AMF568" s="460"/>
      <c r="AMG568" s="435"/>
      <c r="AMH568" s="434"/>
      <c r="AMI568" s="437"/>
      <c r="AMJ568" s="438"/>
      <c r="AMK568" s="439"/>
      <c r="AML568" s="460"/>
      <c r="AMM568" s="435"/>
      <c r="AMN568" s="434"/>
      <c r="AMO568" s="437"/>
      <c r="AMP568" s="438"/>
      <c r="AMQ568" s="439"/>
      <c r="AMR568" s="460"/>
      <c r="AMS568" s="435"/>
      <c r="AMT568" s="434"/>
      <c r="AMU568" s="437"/>
      <c r="AMV568" s="438"/>
      <c r="AMW568" s="439"/>
      <c r="AMX568" s="460"/>
      <c r="AMY568" s="435"/>
      <c r="AMZ568" s="434"/>
      <c r="ANA568" s="437"/>
      <c r="ANB568" s="438"/>
      <c r="ANC568" s="439"/>
      <c r="AND568" s="460"/>
      <c r="ANE568" s="435"/>
      <c r="ANF568" s="434"/>
      <c r="ANG568" s="437"/>
      <c r="ANH568" s="438"/>
      <c r="ANI568" s="439"/>
      <c r="ANJ568" s="460"/>
      <c r="ANK568" s="435"/>
      <c r="ANL568" s="434"/>
      <c r="ANM568" s="437"/>
      <c r="ANN568" s="438"/>
      <c r="ANO568" s="439"/>
      <c r="ANP568" s="460"/>
      <c r="ANQ568" s="435"/>
      <c r="ANR568" s="434"/>
      <c r="ANS568" s="437"/>
      <c r="ANT568" s="438"/>
      <c r="ANU568" s="439"/>
      <c r="ANV568" s="460"/>
      <c r="ANW568" s="435"/>
      <c r="ANX568" s="434"/>
      <c r="ANY568" s="437"/>
      <c r="ANZ568" s="438"/>
      <c r="AOA568" s="439"/>
      <c r="AOB568" s="460"/>
      <c r="AOC568" s="435"/>
      <c r="AOD568" s="434"/>
      <c r="AOE568" s="437"/>
      <c r="AOF568" s="438"/>
      <c r="AOG568" s="439"/>
      <c r="AOH568" s="460"/>
      <c r="AOI568" s="435"/>
      <c r="AOJ568" s="434"/>
      <c r="AOK568" s="437"/>
      <c r="AOL568" s="438"/>
      <c r="AOM568" s="439"/>
      <c r="AON568" s="460"/>
      <c r="AOO568" s="435"/>
      <c r="AOP568" s="434"/>
      <c r="AOQ568" s="437"/>
      <c r="AOR568" s="438"/>
      <c r="AOS568" s="439"/>
      <c r="AOT568" s="460"/>
      <c r="AOU568" s="435"/>
      <c r="AOV568" s="434"/>
      <c r="AOW568" s="437"/>
      <c r="AOX568" s="438"/>
      <c r="AOY568" s="439"/>
      <c r="AOZ568" s="460"/>
      <c r="APA568" s="435"/>
      <c r="APB568" s="434"/>
      <c r="APC568" s="437"/>
      <c r="APD568" s="438"/>
      <c r="APE568" s="439"/>
      <c r="APF568" s="460"/>
      <c r="APG568" s="435"/>
      <c r="APH568" s="434"/>
      <c r="API568" s="437"/>
      <c r="APJ568" s="438"/>
      <c r="APK568" s="439"/>
      <c r="APL568" s="460"/>
      <c r="APM568" s="435"/>
      <c r="APN568" s="434"/>
      <c r="APO568" s="437"/>
      <c r="APP568" s="438"/>
      <c r="APQ568" s="439"/>
      <c r="APR568" s="460"/>
      <c r="APS568" s="435"/>
      <c r="APT568" s="434"/>
      <c r="APU568" s="437"/>
      <c r="APV568" s="438"/>
      <c r="APW568" s="439"/>
      <c r="APX568" s="460"/>
      <c r="APY568" s="435"/>
      <c r="APZ568" s="434"/>
      <c r="AQA568" s="437"/>
      <c r="AQB568" s="438"/>
      <c r="AQC568" s="439"/>
      <c r="AQD568" s="460"/>
      <c r="AQE568" s="435"/>
      <c r="AQF568" s="434"/>
      <c r="AQG568" s="437"/>
      <c r="AQH568" s="438"/>
      <c r="AQI568" s="439"/>
      <c r="AQJ568" s="460"/>
      <c r="AQK568" s="435"/>
      <c r="AQL568" s="434"/>
      <c r="AQM568" s="437"/>
      <c r="AQN568" s="438"/>
      <c r="AQO568" s="439"/>
      <c r="AQP568" s="460"/>
      <c r="AQQ568" s="435"/>
      <c r="AQR568" s="434"/>
      <c r="AQS568" s="437"/>
      <c r="AQT568" s="438"/>
      <c r="AQU568" s="439"/>
      <c r="AQV568" s="460"/>
      <c r="AQW568" s="435"/>
      <c r="AQX568" s="434"/>
      <c r="AQY568" s="437"/>
      <c r="AQZ568" s="438"/>
      <c r="ARA568" s="439"/>
      <c r="ARB568" s="460"/>
      <c r="ARC568" s="435"/>
      <c r="ARD568" s="434"/>
      <c r="ARE568" s="437"/>
      <c r="ARF568" s="438"/>
      <c r="ARG568" s="439"/>
      <c r="ARH568" s="460"/>
      <c r="ARI568" s="435"/>
      <c r="ARJ568" s="434"/>
      <c r="ARK568" s="437"/>
      <c r="ARL568" s="438"/>
      <c r="ARM568" s="439"/>
      <c r="ARN568" s="460"/>
      <c r="ARO568" s="435"/>
      <c r="ARP568" s="434"/>
      <c r="ARQ568" s="437"/>
      <c r="ARR568" s="438"/>
      <c r="ARS568" s="439"/>
      <c r="ART568" s="460"/>
      <c r="ARU568" s="435"/>
      <c r="ARV568" s="434"/>
      <c r="ARW568" s="437"/>
      <c r="ARX568" s="438"/>
      <c r="ARY568" s="439"/>
      <c r="ARZ568" s="460"/>
      <c r="ASA568" s="435"/>
      <c r="ASB568" s="434"/>
      <c r="ASC568" s="437"/>
      <c r="ASD568" s="438"/>
      <c r="ASE568" s="439"/>
      <c r="ASF568" s="460"/>
      <c r="ASG568" s="435"/>
      <c r="ASH568" s="434"/>
      <c r="ASI568" s="437"/>
      <c r="ASJ568" s="438"/>
      <c r="ASK568" s="439"/>
      <c r="ASL568" s="460"/>
      <c r="ASM568" s="435"/>
      <c r="ASN568" s="434"/>
      <c r="ASO568" s="437"/>
      <c r="ASP568" s="438"/>
      <c r="ASQ568" s="439"/>
      <c r="ASR568" s="460"/>
      <c r="ASS568" s="435"/>
      <c r="AST568" s="434"/>
      <c r="ASU568" s="437"/>
      <c r="ASV568" s="438"/>
      <c r="ASW568" s="439"/>
      <c r="ASX568" s="460"/>
      <c r="ASY568" s="435"/>
      <c r="ASZ568" s="434"/>
      <c r="ATA568" s="437"/>
      <c r="ATB568" s="438"/>
      <c r="ATC568" s="439"/>
      <c r="ATD568" s="460"/>
      <c r="ATE568" s="435"/>
      <c r="ATF568" s="434"/>
      <c r="ATG568" s="437"/>
      <c r="ATH568" s="438"/>
      <c r="ATI568" s="439"/>
      <c r="ATJ568" s="460"/>
      <c r="ATK568" s="435"/>
      <c r="ATL568" s="434"/>
      <c r="ATM568" s="437"/>
      <c r="ATN568" s="438"/>
      <c r="ATO568" s="439"/>
      <c r="ATP568" s="460"/>
      <c r="ATQ568" s="435"/>
      <c r="ATR568" s="434"/>
      <c r="ATS568" s="437"/>
      <c r="ATT568" s="438"/>
      <c r="ATU568" s="439"/>
      <c r="ATV568" s="460"/>
      <c r="ATW568" s="435"/>
      <c r="ATX568" s="434"/>
      <c r="ATY568" s="437"/>
      <c r="ATZ568" s="438"/>
      <c r="AUA568" s="439"/>
      <c r="AUB568" s="460"/>
      <c r="AUC568" s="435"/>
      <c r="AUD568" s="434"/>
      <c r="AUE568" s="437"/>
      <c r="AUF568" s="438"/>
      <c r="AUG568" s="439"/>
      <c r="AUH568" s="460"/>
      <c r="AUI568" s="435"/>
      <c r="AUJ568" s="434"/>
      <c r="AUK568" s="437"/>
      <c r="AUL568" s="438"/>
      <c r="AUM568" s="439"/>
      <c r="AUN568" s="460"/>
      <c r="AUO568" s="435"/>
      <c r="AUP568" s="434"/>
      <c r="AUQ568" s="437"/>
      <c r="AUR568" s="438"/>
      <c r="AUS568" s="439"/>
      <c r="AUT568" s="460"/>
      <c r="AUU568" s="435"/>
      <c r="AUV568" s="434"/>
      <c r="AUW568" s="437"/>
      <c r="AUX568" s="438"/>
      <c r="AUY568" s="439"/>
      <c r="AUZ568" s="460"/>
      <c r="AVA568" s="435"/>
      <c r="AVB568" s="434"/>
      <c r="AVC568" s="437"/>
      <c r="AVD568" s="438"/>
      <c r="AVE568" s="439"/>
      <c r="AVF568" s="460"/>
      <c r="AVG568" s="435"/>
      <c r="AVH568" s="434"/>
      <c r="AVI568" s="437"/>
      <c r="AVJ568" s="438"/>
      <c r="AVK568" s="439"/>
      <c r="AVL568" s="460"/>
      <c r="AVM568" s="435"/>
      <c r="AVN568" s="434"/>
      <c r="AVO568" s="437"/>
      <c r="AVP568" s="438"/>
      <c r="AVQ568" s="439"/>
      <c r="AVR568" s="460"/>
      <c r="AVS568" s="435"/>
      <c r="AVT568" s="434"/>
      <c r="AVU568" s="437"/>
      <c r="AVV568" s="438"/>
      <c r="AVW568" s="439"/>
      <c r="AVX568" s="460"/>
      <c r="AVY568" s="435"/>
      <c r="AVZ568" s="434"/>
      <c r="AWA568" s="437"/>
      <c r="AWB568" s="438"/>
      <c r="AWC568" s="439"/>
      <c r="AWD568" s="460"/>
      <c r="AWE568" s="435"/>
      <c r="AWF568" s="434"/>
      <c r="AWG568" s="437"/>
      <c r="AWH568" s="438"/>
      <c r="AWI568" s="439"/>
      <c r="AWJ568" s="460"/>
      <c r="AWK568" s="435"/>
      <c r="AWL568" s="434"/>
      <c r="AWM568" s="437"/>
      <c r="AWN568" s="438"/>
      <c r="AWO568" s="439"/>
      <c r="AWP568" s="460"/>
      <c r="AWQ568" s="435"/>
      <c r="AWR568" s="434"/>
      <c r="AWS568" s="437"/>
      <c r="AWT568" s="438"/>
      <c r="AWU568" s="439"/>
      <c r="AWV568" s="460"/>
      <c r="AWW568" s="435"/>
      <c r="AWX568" s="434"/>
      <c r="AWY568" s="437"/>
      <c r="AWZ568" s="438"/>
      <c r="AXA568" s="439"/>
      <c r="AXB568" s="460"/>
      <c r="AXC568" s="435"/>
      <c r="AXD568" s="434"/>
      <c r="AXE568" s="437"/>
      <c r="AXF568" s="438"/>
      <c r="AXG568" s="439"/>
      <c r="AXH568" s="460"/>
      <c r="AXI568" s="435"/>
      <c r="AXJ568" s="434"/>
      <c r="AXK568" s="437"/>
      <c r="AXL568" s="438"/>
      <c r="AXM568" s="439"/>
      <c r="AXN568" s="460"/>
      <c r="AXO568" s="435"/>
      <c r="AXP568" s="434"/>
      <c r="AXQ568" s="437"/>
      <c r="AXR568" s="438"/>
      <c r="AXS568" s="439"/>
      <c r="AXT568" s="460"/>
      <c r="AXU568" s="435"/>
      <c r="AXV568" s="434"/>
      <c r="AXW568" s="437"/>
      <c r="AXX568" s="438"/>
      <c r="AXY568" s="439"/>
      <c r="AXZ568" s="460"/>
      <c r="AYA568" s="435"/>
      <c r="AYB568" s="434"/>
      <c r="AYC568" s="437"/>
      <c r="AYD568" s="438"/>
      <c r="AYE568" s="439"/>
      <c r="AYF568" s="460"/>
      <c r="AYG568" s="435"/>
      <c r="AYH568" s="434"/>
      <c r="AYI568" s="437"/>
      <c r="AYJ568" s="438"/>
      <c r="AYK568" s="439"/>
      <c r="AYL568" s="460"/>
      <c r="AYM568" s="435"/>
      <c r="AYN568" s="434"/>
      <c r="AYO568" s="437"/>
      <c r="AYP568" s="438"/>
      <c r="AYQ568" s="439"/>
      <c r="AYR568" s="460"/>
      <c r="AYS568" s="435"/>
      <c r="AYT568" s="434"/>
      <c r="AYU568" s="437"/>
      <c r="AYV568" s="438"/>
      <c r="AYW568" s="439"/>
      <c r="AYX568" s="460"/>
      <c r="AYY568" s="435"/>
      <c r="AYZ568" s="434"/>
      <c r="AZA568" s="437"/>
      <c r="AZB568" s="438"/>
      <c r="AZC568" s="439"/>
      <c r="AZD568" s="460"/>
      <c r="AZE568" s="435"/>
      <c r="AZF568" s="434"/>
      <c r="AZG568" s="437"/>
      <c r="AZH568" s="438"/>
      <c r="AZI568" s="439"/>
      <c r="AZJ568" s="460"/>
      <c r="AZK568" s="435"/>
      <c r="AZL568" s="434"/>
      <c r="AZM568" s="437"/>
      <c r="AZN568" s="438"/>
      <c r="AZO568" s="439"/>
      <c r="AZP568" s="460"/>
      <c r="AZQ568" s="435"/>
      <c r="AZR568" s="434"/>
      <c r="AZS568" s="437"/>
      <c r="AZT568" s="438"/>
      <c r="AZU568" s="439"/>
      <c r="AZV568" s="460"/>
      <c r="AZW568" s="435"/>
      <c r="AZX568" s="434"/>
      <c r="AZY568" s="437"/>
      <c r="AZZ568" s="438"/>
      <c r="BAA568" s="439"/>
      <c r="BAB568" s="460"/>
      <c r="BAC568" s="435"/>
      <c r="BAD568" s="434"/>
      <c r="BAE568" s="437"/>
      <c r="BAF568" s="438"/>
      <c r="BAG568" s="439"/>
      <c r="BAH568" s="460"/>
      <c r="BAI568" s="435"/>
      <c r="BAJ568" s="434"/>
      <c r="BAK568" s="437"/>
      <c r="BAL568" s="438"/>
      <c r="BAM568" s="439"/>
      <c r="BAN568" s="460"/>
      <c r="BAO568" s="435"/>
      <c r="BAP568" s="434"/>
      <c r="BAQ568" s="437"/>
      <c r="BAR568" s="438"/>
      <c r="BAS568" s="439"/>
      <c r="BAT568" s="460"/>
      <c r="BAU568" s="435"/>
      <c r="BAV568" s="434"/>
      <c r="BAW568" s="437"/>
      <c r="BAX568" s="438"/>
      <c r="BAY568" s="439"/>
      <c r="BAZ568" s="460"/>
      <c r="BBA568" s="435"/>
      <c r="BBB568" s="434"/>
      <c r="BBC568" s="437"/>
      <c r="BBD568" s="438"/>
      <c r="BBE568" s="439"/>
      <c r="BBF568" s="460"/>
      <c r="BBG568" s="435"/>
      <c r="BBH568" s="434"/>
      <c r="BBI568" s="437"/>
      <c r="BBJ568" s="438"/>
      <c r="BBK568" s="439"/>
      <c r="BBL568" s="460"/>
      <c r="BBM568" s="435"/>
      <c r="BBN568" s="434"/>
      <c r="BBO568" s="437"/>
      <c r="BBP568" s="438"/>
      <c r="BBQ568" s="439"/>
      <c r="BBR568" s="460"/>
      <c r="BBS568" s="435"/>
      <c r="BBT568" s="434"/>
      <c r="BBU568" s="437"/>
      <c r="BBV568" s="438"/>
      <c r="BBW568" s="439"/>
      <c r="BBX568" s="460"/>
      <c r="BBY568" s="435"/>
      <c r="BBZ568" s="434"/>
      <c r="BCA568" s="437"/>
      <c r="BCB568" s="438"/>
      <c r="BCC568" s="439"/>
      <c r="BCD568" s="460"/>
      <c r="BCE568" s="435"/>
      <c r="BCF568" s="434"/>
      <c r="BCG568" s="437"/>
      <c r="BCH568" s="438"/>
      <c r="BCI568" s="439"/>
      <c r="BCJ568" s="460"/>
      <c r="BCK568" s="435"/>
      <c r="BCL568" s="434"/>
      <c r="BCM568" s="437"/>
      <c r="BCN568" s="438"/>
      <c r="BCO568" s="439"/>
      <c r="BCP568" s="460"/>
      <c r="BCQ568" s="435"/>
      <c r="BCR568" s="434"/>
      <c r="BCS568" s="437"/>
      <c r="BCT568" s="438"/>
      <c r="BCU568" s="439"/>
      <c r="BCV568" s="460"/>
      <c r="BCW568" s="435"/>
      <c r="BCX568" s="434"/>
      <c r="BCY568" s="437"/>
      <c r="BCZ568" s="438"/>
      <c r="BDA568" s="439"/>
      <c r="BDB568" s="460"/>
      <c r="BDC568" s="435"/>
      <c r="BDD568" s="434"/>
      <c r="BDE568" s="437"/>
      <c r="BDF568" s="438"/>
      <c r="BDG568" s="439"/>
      <c r="BDH568" s="460"/>
      <c r="BDI568" s="435"/>
      <c r="BDJ568" s="434"/>
      <c r="BDK568" s="437"/>
      <c r="BDL568" s="438"/>
      <c r="BDM568" s="439"/>
      <c r="BDN568" s="460"/>
      <c r="BDO568" s="435"/>
      <c r="BDP568" s="434"/>
      <c r="BDQ568" s="437"/>
      <c r="BDR568" s="438"/>
      <c r="BDS568" s="439"/>
      <c r="BDT568" s="460"/>
      <c r="BDU568" s="435"/>
      <c r="BDV568" s="434"/>
      <c r="BDW568" s="437"/>
      <c r="BDX568" s="438"/>
      <c r="BDY568" s="439"/>
      <c r="BDZ568" s="460"/>
      <c r="BEA568" s="435"/>
      <c r="BEB568" s="434"/>
      <c r="BEC568" s="437"/>
      <c r="BED568" s="438"/>
      <c r="BEE568" s="439"/>
      <c r="BEF568" s="460"/>
      <c r="BEG568" s="435"/>
      <c r="BEH568" s="434"/>
      <c r="BEI568" s="437"/>
      <c r="BEJ568" s="438"/>
      <c r="BEK568" s="439"/>
      <c r="BEL568" s="460"/>
      <c r="BEM568" s="435"/>
      <c r="BEN568" s="434"/>
      <c r="BEO568" s="437"/>
      <c r="BEP568" s="438"/>
      <c r="BEQ568" s="439"/>
      <c r="BER568" s="460"/>
      <c r="BES568" s="435"/>
      <c r="BET568" s="434"/>
      <c r="BEU568" s="437"/>
      <c r="BEV568" s="438"/>
      <c r="BEW568" s="439"/>
      <c r="BEX568" s="460"/>
      <c r="BEY568" s="435"/>
      <c r="BEZ568" s="434"/>
      <c r="BFA568" s="437"/>
      <c r="BFB568" s="438"/>
      <c r="BFC568" s="439"/>
      <c r="BFD568" s="460"/>
      <c r="BFE568" s="435"/>
      <c r="BFF568" s="434"/>
      <c r="BFG568" s="437"/>
      <c r="BFH568" s="438"/>
      <c r="BFI568" s="439"/>
      <c r="BFJ568" s="460"/>
      <c r="BFK568" s="435"/>
      <c r="BFL568" s="434"/>
      <c r="BFM568" s="437"/>
      <c r="BFN568" s="438"/>
      <c r="BFO568" s="439"/>
      <c r="BFP568" s="460"/>
      <c r="BFQ568" s="435"/>
      <c r="BFR568" s="434"/>
      <c r="BFS568" s="437"/>
      <c r="BFT568" s="438"/>
      <c r="BFU568" s="439"/>
      <c r="BFV568" s="460"/>
      <c r="BFW568" s="435"/>
      <c r="BFX568" s="434"/>
      <c r="BFY568" s="437"/>
      <c r="BFZ568" s="438"/>
      <c r="BGA568" s="439"/>
      <c r="BGB568" s="460"/>
      <c r="BGC568" s="435"/>
      <c r="BGD568" s="434"/>
      <c r="BGE568" s="437"/>
      <c r="BGF568" s="438"/>
      <c r="BGG568" s="439"/>
      <c r="BGH568" s="460"/>
      <c r="BGI568" s="435"/>
      <c r="BGJ568" s="434"/>
      <c r="BGK568" s="437"/>
      <c r="BGL568" s="438"/>
      <c r="BGM568" s="439"/>
      <c r="BGN568" s="460"/>
      <c r="BGO568" s="435"/>
      <c r="BGP568" s="434"/>
      <c r="BGQ568" s="437"/>
      <c r="BGR568" s="438"/>
      <c r="BGS568" s="439"/>
      <c r="BGT568" s="460"/>
      <c r="BGU568" s="435"/>
      <c r="BGV568" s="434"/>
      <c r="BGW568" s="437"/>
      <c r="BGX568" s="438"/>
      <c r="BGY568" s="439"/>
      <c r="BGZ568" s="460"/>
      <c r="BHA568" s="435"/>
      <c r="BHB568" s="434"/>
      <c r="BHC568" s="437"/>
      <c r="BHD568" s="438"/>
      <c r="BHE568" s="439"/>
      <c r="BHF568" s="460"/>
      <c r="BHG568" s="435"/>
      <c r="BHH568" s="434"/>
      <c r="BHI568" s="437"/>
      <c r="BHJ568" s="438"/>
      <c r="BHK568" s="439"/>
      <c r="BHL568" s="460"/>
      <c r="BHM568" s="435"/>
      <c r="BHN568" s="434"/>
      <c r="BHO568" s="437"/>
      <c r="BHP568" s="438"/>
      <c r="BHQ568" s="439"/>
      <c r="BHR568" s="460"/>
      <c r="BHS568" s="435"/>
      <c r="BHT568" s="434"/>
      <c r="BHU568" s="437"/>
      <c r="BHV568" s="438"/>
      <c r="BHW568" s="439"/>
      <c r="BHX568" s="460"/>
      <c r="BHY568" s="435"/>
      <c r="BHZ568" s="434"/>
      <c r="BIA568" s="437"/>
      <c r="BIB568" s="438"/>
      <c r="BIC568" s="439"/>
      <c r="BID568" s="460"/>
      <c r="BIE568" s="435"/>
      <c r="BIF568" s="434"/>
      <c r="BIG568" s="437"/>
      <c r="BIH568" s="438"/>
      <c r="BII568" s="439"/>
      <c r="BIJ568" s="460"/>
      <c r="BIK568" s="435"/>
      <c r="BIL568" s="434"/>
      <c r="BIM568" s="437"/>
      <c r="BIN568" s="438"/>
      <c r="BIO568" s="439"/>
      <c r="BIP568" s="460"/>
      <c r="BIQ568" s="435"/>
      <c r="BIR568" s="434"/>
      <c r="BIS568" s="437"/>
      <c r="BIT568" s="438"/>
      <c r="BIU568" s="439"/>
      <c r="BIV568" s="460"/>
      <c r="BIW568" s="435"/>
      <c r="BIX568" s="434"/>
      <c r="BIY568" s="437"/>
      <c r="BIZ568" s="438"/>
      <c r="BJA568" s="439"/>
      <c r="BJB568" s="460"/>
      <c r="BJC568" s="435"/>
      <c r="BJD568" s="434"/>
      <c r="BJE568" s="437"/>
      <c r="BJF568" s="438"/>
      <c r="BJG568" s="439"/>
      <c r="BJH568" s="460"/>
      <c r="BJI568" s="435"/>
      <c r="BJJ568" s="434"/>
      <c r="BJK568" s="437"/>
      <c r="BJL568" s="438"/>
      <c r="BJM568" s="439"/>
      <c r="BJN568" s="460"/>
      <c r="BJO568" s="435"/>
      <c r="BJP568" s="434"/>
      <c r="BJQ568" s="437"/>
      <c r="BJR568" s="438"/>
      <c r="BJS568" s="439"/>
      <c r="BJT568" s="460"/>
      <c r="BJU568" s="435"/>
      <c r="BJV568" s="434"/>
      <c r="BJW568" s="437"/>
      <c r="BJX568" s="438"/>
      <c r="BJY568" s="439"/>
      <c r="BJZ568" s="460"/>
      <c r="BKA568" s="435"/>
      <c r="BKB568" s="434"/>
      <c r="BKC568" s="437"/>
      <c r="BKD568" s="438"/>
      <c r="BKE568" s="439"/>
      <c r="BKF568" s="460"/>
      <c r="BKG568" s="435"/>
      <c r="BKH568" s="434"/>
      <c r="BKI568" s="437"/>
      <c r="BKJ568" s="438"/>
      <c r="BKK568" s="439"/>
      <c r="BKL568" s="460"/>
      <c r="BKM568" s="435"/>
      <c r="BKN568" s="434"/>
      <c r="BKO568" s="437"/>
      <c r="BKP568" s="438"/>
      <c r="BKQ568" s="439"/>
      <c r="BKR568" s="460"/>
      <c r="BKS568" s="435"/>
      <c r="BKT568" s="434"/>
      <c r="BKU568" s="437"/>
      <c r="BKV568" s="438"/>
      <c r="BKW568" s="439"/>
      <c r="BKX568" s="460"/>
      <c r="BKY568" s="435"/>
      <c r="BKZ568" s="434"/>
      <c r="BLA568" s="437"/>
      <c r="BLB568" s="438"/>
      <c r="BLC568" s="439"/>
      <c r="BLD568" s="460"/>
      <c r="BLE568" s="435"/>
      <c r="BLF568" s="434"/>
      <c r="BLG568" s="437"/>
      <c r="BLH568" s="438"/>
      <c r="BLI568" s="439"/>
      <c r="BLJ568" s="460"/>
      <c r="BLK568" s="435"/>
      <c r="BLL568" s="434"/>
      <c r="BLM568" s="437"/>
      <c r="BLN568" s="438"/>
      <c r="BLO568" s="439"/>
      <c r="BLP568" s="460"/>
      <c r="BLQ568" s="435"/>
      <c r="BLR568" s="434"/>
      <c r="BLS568" s="437"/>
      <c r="BLT568" s="438"/>
      <c r="BLU568" s="439"/>
      <c r="BLV568" s="460"/>
      <c r="BLW568" s="435"/>
      <c r="BLX568" s="434"/>
      <c r="BLY568" s="437"/>
      <c r="BLZ568" s="438"/>
      <c r="BMA568" s="439"/>
      <c r="BMB568" s="460"/>
      <c r="BMC568" s="435"/>
      <c r="BMD568" s="434"/>
      <c r="BME568" s="437"/>
      <c r="BMF568" s="438"/>
      <c r="BMG568" s="439"/>
      <c r="BMH568" s="460"/>
      <c r="BMI568" s="435"/>
      <c r="BMJ568" s="434"/>
      <c r="BMK568" s="437"/>
      <c r="BML568" s="438"/>
      <c r="BMM568" s="439"/>
      <c r="BMN568" s="460"/>
      <c r="BMO568" s="435"/>
      <c r="BMP568" s="434"/>
      <c r="BMQ568" s="437"/>
      <c r="BMR568" s="438"/>
      <c r="BMS568" s="439"/>
      <c r="BMT568" s="460"/>
      <c r="BMU568" s="435"/>
      <c r="BMV568" s="434"/>
      <c r="BMW568" s="437"/>
      <c r="BMX568" s="438"/>
      <c r="BMY568" s="439"/>
      <c r="BMZ568" s="460"/>
      <c r="BNA568" s="435"/>
      <c r="BNB568" s="434"/>
      <c r="BNC568" s="437"/>
      <c r="BND568" s="438"/>
      <c r="BNE568" s="439"/>
      <c r="BNF568" s="460"/>
      <c r="BNG568" s="435"/>
      <c r="BNH568" s="434"/>
      <c r="BNI568" s="437"/>
      <c r="BNJ568" s="438"/>
      <c r="BNK568" s="439"/>
      <c r="BNL568" s="460"/>
      <c r="BNM568" s="435"/>
      <c r="BNN568" s="434"/>
      <c r="BNO568" s="437"/>
      <c r="BNP568" s="438"/>
      <c r="BNQ568" s="439"/>
      <c r="BNR568" s="460"/>
      <c r="BNS568" s="435"/>
      <c r="BNT568" s="434"/>
      <c r="BNU568" s="437"/>
      <c r="BNV568" s="438"/>
      <c r="BNW568" s="439"/>
      <c r="BNX568" s="460"/>
      <c r="BNY568" s="435"/>
      <c r="BNZ568" s="434"/>
      <c r="BOA568" s="437"/>
      <c r="BOB568" s="438"/>
      <c r="BOC568" s="439"/>
      <c r="BOD568" s="460"/>
      <c r="BOE568" s="435"/>
      <c r="BOF568" s="434"/>
      <c r="BOG568" s="437"/>
      <c r="BOH568" s="438"/>
      <c r="BOI568" s="439"/>
      <c r="BOJ568" s="460"/>
      <c r="BOK568" s="435"/>
      <c r="BOL568" s="434"/>
      <c r="BOM568" s="437"/>
      <c r="BON568" s="438"/>
      <c r="BOO568" s="439"/>
      <c r="BOP568" s="460"/>
      <c r="BOQ568" s="435"/>
      <c r="BOR568" s="434"/>
      <c r="BOS568" s="437"/>
      <c r="BOT568" s="438"/>
      <c r="BOU568" s="439"/>
      <c r="BOV568" s="460"/>
      <c r="BOW568" s="435"/>
      <c r="BOX568" s="434"/>
      <c r="BOY568" s="437"/>
      <c r="BOZ568" s="438"/>
      <c r="BPA568" s="439"/>
      <c r="BPB568" s="460"/>
      <c r="BPC568" s="435"/>
      <c r="BPD568" s="434"/>
      <c r="BPE568" s="437"/>
      <c r="BPF568" s="438"/>
      <c r="BPG568" s="439"/>
      <c r="BPH568" s="460"/>
      <c r="BPI568" s="435"/>
      <c r="BPJ568" s="434"/>
      <c r="BPK568" s="437"/>
      <c r="BPL568" s="438"/>
      <c r="BPM568" s="439"/>
      <c r="BPN568" s="460"/>
      <c r="BPO568" s="435"/>
      <c r="BPP568" s="434"/>
      <c r="BPQ568" s="437"/>
      <c r="BPR568" s="438"/>
      <c r="BPS568" s="439"/>
      <c r="BPT568" s="460"/>
      <c r="BPU568" s="435"/>
      <c r="BPV568" s="434"/>
      <c r="BPW568" s="437"/>
      <c r="BPX568" s="438"/>
      <c r="BPY568" s="439"/>
      <c r="BPZ568" s="460"/>
      <c r="BQA568" s="435"/>
      <c r="BQB568" s="434"/>
      <c r="BQC568" s="437"/>
      <c r="BQD568" s="438"/>
      <c r="BQE568" s="439"/>
      <c r="BQF568" s="460"/>
      <c r="BQG568" s="435"/>
      <c r="BQH568" s="434"/>
      <c r="BQI568" s="437"/>
      <c r="BQJ568" s="438"/>
      <c r="BQK568" s="439"/>
      <c r="BQL568" s="460"/>
      <c r="BQM568" s="435"/>
      <c r="BQN568" s="434"/>
      <c r="BQO568" s="437"/>
      <c r="BQP568" s="438"/>
      <c r="BQQ568" s="439"/>
      <c r="BQR568" s="460"/>
      <c r="BQS568" s="435"/>
      <c r="BQT568" s="434"/>
      <c r="BQU568" s="437"/>
      <c r="BQV568" s="438"/>
      <c r="BQW568" s="439"/>
      <c r="BQX568" s="460"/>
      <c r="BQY568" s="435"/>
      <c r="BQZ568" s="434"/>
      <c r="BRA568" s="437"/>
      <c r="BRB568" s="438"/>
      <c r="BRC568" s="439"/>
      <c r="BRD568" s="460"/>
      <c r="BRE568" s="435"/>
      <c r="BRF568" s="434"/>
      <c r="BRG568" s="437"/>
      <c r="BRH568" s="438"/>
      <c r="BRI568" s="439"/>
      <c r="BRJ568" s="460"/>
      <c r="BRK568" s="435"/>
      <c r="BRL568" s="434"/>
      <c r="BRM568" s="437"/>
      <c r="BRN568" s="438"/>
      <c r="BRO568" s="439"/>
      <c r="BRP568" s="460"/>
      <c r="BRQ568" s="435"/>
      <c r="BRR568" s="434"/>
      <c r="BRS568" s="437"/>
      <c r="BRT568" s="438"/>
      <c r="BRU568" s="439"/>
      <c r="BRV568" s="460"/>
      <c r="BRW568" s="435"/>
      <c r="BRX568" s="434"/>
      <c r="BRY568" s="437"/>
      <c r="BRZ568" s="438"/>
      <c r="BSA568" s="439"/>
      <c r="BSB568" s="460"/>
      <c r="BSC568" s="435"/>
      <c r="BSD568" s="434"/>
      <c r="BSE568" s="437"/>
      <c r="BSF568" s="438"/>
      <c r="BSG568" s="439"/>
      <c r="BSH568" s="460"/>
      <c r="BSI568" s="435"/>
      <c r="BSJ568" s="434"/>
      <c r="BSK568" s="437"/>
      <c r="BSL568" s="438"/>
      <c r="BSM568" s="439"/>
      <c r="BSN568" s="460"/>
      <c r="BSO568" s="435"/>
      <c r="BSP568" s="434"/>
      <c r="BSQ568" s="437"/>
      <c r="BSR568" s="438"/>
      <c r="BSS568" s="439"/>
      <c r="BST568" s="460"/>
      <c r="BSU568" s="435"/>
      <c r="BSV568" s="434"/>
      <c r="BSW568" s="437"/>
      <c r="BSX568" s="438"/>
      <c r="BSY568" s="439"/>
      <c r="BSZ568" s="460"/>
      <c r="BTA568" s="435"/>
      <c r="BTB568" s="434"/>
      <c r="BTC568" s="437"/>
      <c r="BTD568" s="438"/>
      <c r="BTE568" s="439"/>
      <c r="BTF568" s="460"/>
      <c r="BTG568" s="435"/>
      <c r="BTH568" s="434"/>
      <c r="BTI568" s="437"/>
      <c r="BTJ568" s="438"/>
      <c r="BTK568" s="439"/>
      <c r="BTL568" s="460"/>
      <c r="BTM568" s="435"/>
      <c r="BTN568" s="434"/>
      <c r="BTO568" s="437"/>
      <c r="BTP568" s="438"/>
      <c r="BTQ568" s="439"/>
      <c r="BTR568" s="460"/>
      <c r="BTS568" s="435"/>
      <c r="BTT568" s="434"/>
      <c r="BTU568" s="437"/>
      <c r="BTV568" s="438"/>
      <c r="BTW568" s="439"/>
      <c r="BTX568" s="460"/>
      <c r="BTY568" s="435"/>
      <c r="BTZ568" s="434"/>
      <c r="BUA568" s="437"/>
      <c r="BUB568" s="438"/>
      <c r="BUC568" s="439"/>
      <c r="BUD568" s="460"/>
      <c r="BUE568" s="435"/>
      <c r="BUF568" s="434"/>
      <c r="BUG568" s="437"/>
      <c r="BUH568" s="438"/>
      <c r="BUI568" s="439"/>
      <c r="BUJ568" s="460"/>
      <c r="BUK568" s="435"/>
      <c r="BUL568" s="434"/>
      <c r="BUM568" s="437"/>
      <c r="BUN568" s="438"/>
      <c r="BUO568" s="439"/>
      <c r="BUP568" s="460"/>
      <c r="BUQ568" s="435"/>
      <c r="BUR568" s="434"/>
      <c r="BUS568" s="437"/>
      <c r="BUT568" s="438"/>
      <c r="BUU568" s="439"/>
      <c r="BUV568" s="460"/>
      <c r="BUW568" s="435"/>
      <c r="BUX568" s="434"/>
      <c r="BUY568" s="437"/>
      <c r="BUZ568" s="438"/>
      <c r="BVA568" s="439"/>
      <c r="BVB568" s="460"/>
      <c r="BVC568" s="435"/>
      <c r="BVD568" s="434"/>
      <c r="BVE568" s="437"/>
      <c r="BVF568" s="438"/>
      <c r="BVG568" s="439"/>
      <c r="BVH568" s="460"/>
      <c r="BVI568" s="435"/>
      <c r="BVJ568" s="434"/>
      <c r="BVK568" s="437"/>
      <c r="BVL568" s="438"/>
      <c r="BVM568" s="439"/>
      <c r="BVN568" s="460"/>
      <c r="BVO568" s="435"/>
      <c r="BVP568" s="434"/>
      <c r="BVQ568" s="437"/>
      <c r="BVR568" s="438"/>
      <c r="BVS568" s="439"/>
      <c r="BVT568" s="460"/>
      <c r="BVU568" s="435"/>
      <c r="BVV568" s="434"/>
      <c r="BVW568" s="437"/>
      <c r="BVX568" s="438"/>
      <c r="BVY568" s="439"/>
      <c r="BVZ568" s="460"/>
      <c r="BWA568" s="435"/>
      <c r="BWB568" s="434"/>
      <c r="BWC568" s="437"/>
      <c r="BWD568" s="438"/>
      <c r="BWE568" s="439"/>
      <c r="BWF568" s="460"/>
      <c r="BWG568" s="435"/>
      <c r="BWH568" s="434"/>
      <c r="BWI568" s="437"/>
      <c r="BWJ568" s="438"/>
      <c r="BWK568" s="439"/>
      <c r="BWL568" s="460"/>
      <c r="BWM568" s="435"/>
      <c r="BWN568" s="434"/>
      <c r="BWO568" s="437"/>
      <c r="BWP568" s="438"/>
      <c r="BWQ568" s="439"/>
      <c r="BWR568" s="460"/>
      <c r="BWS568" s="435"/>
      <c r="BWT568" s="434"/>
      <c r="BWU568" s="437"/>
      <c r="BWV568" s="438"/>
      <c r="BWW568" s="439"/>
      <c r="BWX568" s="460"/>
      <c r="BWY568" s="435"/>
      <c r="BWZ568" s="434"/>
      <c r="BXA568" s="437"/>
      <c r="BXB568" s="438"/>
      <c r="BXC568" s="439"/>
      <c r="BXD568" s="460"/>
      <c r="BXE568" s="435"/>
      <c r="BXF568" s="434"/>
      <c r="BXG568" s="437"/>
      <c r="BXH568" s="438"/>
      <c r="BXI568" s="439"/>
      <c r="BXJ568" s="460"/>
      <c r="BXK568" s="435"/>
      <c r="BXL568" s="434"/>
      <c r="BXM568" s="437"/>
      <c r="BXN568" s="438"/>
      <c r="BXO568" s="439"/>
      <c r="BXP568" s="460"/>
      <c r="BXQ568" s="435"/>
      <c r="BXR568" s="434"/>
      <c r="BXS568" s="437"/>
      <c r="BXT568" s="438"/>
      <c r="BXU568" s="439"/>
      <c r="BXV568" s="460"/>
      <c r="BXW568" s="435"/>
      <c r="BXX568" s="434"/>
      <c r="BXY568" s="437"/>
      <c r="BXZ568" s="438"/>
      <c r="BYA568" s="439"/>
      <c r="BYB568" s="460"/>
      <c r="BYC568" s="435"/>
      <c r="BYD568" s="434"/>
      <c r="BYE568" s="437"/>
      <c r="BYF568" s="438"/>
      <c r="BYG568" s="439"/>
      <c r="BYH568" s="460"/>
      <c r="BYI568" s="435"/>
      <c r="BYJ568" s="434"/>
      <c r="BYK568" s="437"/>
      <c r="BYL568" s="438"/>
      <c r="BYM568" s="439"/>
      <c r="BYN568" s="460"/>
      <c r="BYO568" s="435"/>
      <c r="BYP568" s="434"/>
      <c r="BYQ568" s="437"/>
      <c r="BYR568" s="438"/>
      <c r="BYS568" s="439"/>
      <c r="BYT568" s="460"/>
      <c r="BYU568" s="435"/>
      <c r="BYV568" s="434"/>
      <c r="BYW568" s="437"/>
      <c r="BYX568" s="438"/>
      <c r="BYY568" s="439"/>
      <c r="BYZ568" s="460"/>
      <c r="BZA568" s="435"/>
      <c r="BZB568" s="434"/>
      <c r="BZC568" s="437"/>
      <c r="BZD568" s="438"/>
      <c r="BZE568" s="439"/>
      <c r="BZF568" s="460"/>
      <c r="BZG568" s="435"/>
      <c r="BZH568" s="434"/>
      <c r="BZI568" s="437"/>
      <c r="BZJ568" s="438"/>
      <c r="BZK568" s="439"/>
      <c r="BZL568" s="460"/>
      <c r="BZM568" s="435"/>
      <c r="BZN568" s="434"/>
      <c r="BZO568" s="437"/>
      <c r="BZP568" s="438"/>
      <c r="BZQ568" s="439"/>
      <c r="BZR568" s="460"/>
      <c r="BZS568" s="435"/>
      <c r="BZT568" s="434"/>
      <c r="BZU568" s="437"/>
      <c r="BZV568" s="438"/>
      <c r="BZW568" s="439"/>
      <c r="BZX568" s="460"/>
      <c r="BZY568" s="435"/>
      <c r="BZZ568" s="434"/>
      <c r="CAA568" s="437"/>
      <c r="CAB568" s="438"/>
      <c r="CAC568" s="439"/>
      <c r="CAD568" s="460"/>
      <c r="CAE568" s="435"/>
      <c r="CAF568" s="434"/>
      <c r="CAG568" s="437"/>
      <c r="CAH568" s="438"/>
      <c r="CAI568" s="439"/>
      <c r="CAJ568" s="460"/>
      <c r="CAK568" s="435"/>
      <c r="CAL568" s="434"/>
      <c r="CAM568" s="437"/>
      <c r="CAN568" s="438"/>
      <c r="CAO568" s="439"/>
      <c r="CAP568" s="460"/>
      <c r="CAQ568" s="435"/>
      <c r="CAR568" s="434"/>
      <c r="CAS568" s="437"/>
      <c r="CAT568" s="438"/>
      <c r="CAU568" s="439"/>
      <c r="CAV568" s="460"/>
      <c r="CAW568" s="435"/>
      <c r="CAX568" s="434"/>
      <c r="CAY568" s="437"/>
      <c r="CAZ568" s="438"/>
      <c r="CBA568" s="439"/>
      <c r="CBB568" s="460"/>
      <c r="CBC568" s="435"/>
      <c r="CBD568" s="434"/>
      <c r="CBE568" s="437"/>
      <c r="CBF568" s="438"/>
      <c r="CBG568" s="439"/>
      <c r="CBH568" s="460"/>
      <c r="CBI568" s="435"/>
      <c r="CBJ568" s="434"/>
      <c r="CBK568" s="437"/>
      <c r="CBL568" s="438"/>
      <c r="CBM568" s="439"/>
      <c r="CBN568" s="460"/>
      <c r="CBO568" s="435"/>
      <c r="CBP568" s="434"/>
      <c r="CBQ568" s="437"/>
      <c r="CBR568" s="438"/>
      <c r="CBS568" s="439"/>
      <c r="CBT568" s="460"/>
      <c r="CBU568" s="435"/>
      <c r="CBV568" s="434"/>
      <c r="CBW568" s="437"/>
      <c r="CBX568" s="438"/>
      <c r="CBY568" s="439"/>
      <c r="CBZ568" s="460"/>
      <c r="CCA568" s="435"/>
      <c r="CCB568" s="434"/>
      <c r="CCC568" s="437"/>
      <c r="CCD568" s="438"/>
      <c r="CCE568" s="439"/>
      <c r="CCF568" s="460"/>
      <c r="CCG568" s="435"/>
      <c r="CCH568" s="434"/>
      <c r="CCI568" s="437"/>
      <c r="CCJ568" s="438"/>
      <c r="CCK568" s="439"/>
      <c r="CCL568" s="460"/>
      <c r="CCM568" s="435"/>
      <c r="CCN568" s="434"/>
      <c r="CCO568" s="437"/>
      <c r="CCP568" s="438"/>
      <c r="CCQ568" s="439"/>
      <c r="CCR568" s="460"/>
      <c r="CCS568" s="435"/>
      <c r="CCT568" s="434"/>
      <c r="CCU568" s="437"/>
      <c r="CCV568" s="438"/>
      <c r="CCW568" s="439"/>
      <c r="CCX568" s="460"/>
      <c r="CCY568" s="435"/>
      <c r="CCZ568" s="434"/>
      <c r="CDA568" s="437"/>
      <c r="CDB568" s="438"/>
      <c r="CDC568" s="439"/>
      <c r="CDD568" s="460"/>
      <c r="CDE568" s="435"/>
      <c r="CDF568" s="434"/>
      <c r="CDG568" s="437"/>
      <c r="CDH568" s="438"/>
      <c r="CDI568" s="439"/>
      <c r="CDJ568" s="460"/>
      <c r="CDK568" s="435"/>
      <c r="CDL568" s="434"/>
      <c r="CDM568" s="437"/>
      <c r="CDN568" s="438"/>
      <c r="CDO568" s="439"/>
      <c r="CDP568" s="460"/>
      <c r="CDQ568" s="435"/>
      <c r="CDR568" s="434"/>
      <c r="CDS568" s="437"/>
      <c r="CDT568" s="438"/>
      <c r="CDU568" s="439"/>
      <c r="CDV568" s="460"/>
      <c r="CDW568" s="435"/>
      <c r="CDX568" s="434"/>
      <c r="CDY568" s="437"/>
      <c r="CDZ568" s="438"/>
      <c r="CEA568" s="439"/>
      <c r="CEB568" s="460"/>
      <c r="CEC568" s="435"/>
      <c r="CED568" s="434"/>
      <c r="CEE568" s="437"/>
      <c r="CEF568" s="438"/>
      <c r="CEG568" s="439"/>
      <c r="CEH568" s="460"/>
      <c r="CEI568" s="435"/>
      <c r="CEJ568" s="434"/>
      <c r="CEK568" s="437"/>
      <c r="CEL568" s="438"/>
      <c r="CEM568" s="439"/>
      <c r="CEN568" s="460"/>
      <c r="CEO568" s="435"/>
      <c r="CEP568" s="434"/>
      <c r="CEQ568" s="437"/>
      <c r="CER568" s="438"/>
      <c r="CES568" s="439"/>
      <c r="CET568" s="460"/>
      <c r="CEU568" s="435"/>
      <c r="CEV568" s="434"/>
      <c r="CEW568" s="437"/>
      <c r="CEX568" s="438"/>
      <c r="CEY568" s="439"/>
      <c r="CEZ568" s="460"/>
      <c r="CFA568" s="435"/>
      <c r="CFB568" s="434"/>
      <c r="CFC568" s="437"/>
      <c r="CFD568" s="438"/>
      <c r="CFE568" s="439"/>
      <c r="CFF568" s="460"/>
      <c r="CFG568" s="435"/>
      <c r="CFH568" s="434"/>
      <c r="CFI568" s="437"/>
      <c r="CFJ568" s="438"/>
      <c r="CFK568" s="439"/>
      <c r="CFL568" s="460"/>
      <c r="CFM568" s="435"/>
      <c r="CFN568" s="434"/>
      <c r="CFO568" s="437"/>
      <c r="CFP568" s="438"/>
      <c r="CFQ568" s="439"/>
      <c r="CFR568" s="460"/>
      <c r="CFS568" s="435"/>
      <c r="CFT568" s="434"/>
      <c r="CFU568" s="437"/>
      <c r="CFV568" s="438"/>
      <c r="CFW568" s="439"/>
      <c r="CFX568" s="460"/>
      <c r="CFY568" s="435"/>
      <c r="CFZ568" s="434"/>
      <c r="CGA568" s="437"/>
      <c r="CGB568" s="438"/>
      <c r="CGC568" s="439"/>
      <c r="CGD568" s="460"/>
      <c r="CGE568" s="435"/>
      <c r="CGF568" s="434"/>
      <c r="CGG568" s="437"/>
      <c r="CGH568" s="438"/>
      <c r="CGI568" s="439"/>
      <c r="CGJ568" s="460"/>
      <c r="CGK568" s="435"/>
      <c r="CGL568" s="434"/>
      <c r="CGM568" s="437"/>
      <c r="CGN568" s="438"/>
      <c r="CGO568" s="439"/>
      <c r="CGP568" s="460"/>
      <c r="CGQ568" s="435"/>
      <c r="CGR568" s="434"/>
      <c r="CGS568" s="437"/>
      <c r="CGT568" s="438"/>
      <c r="CGU568" s="439"/>
      <c r="CGV568" s="460"/>
      <c r="CGW568" s="435"/>
      <c r="CGX568" s="434"/>
      <c r="CGY568" s="437"/>
      <c r="CGZ568" s="438"/>
      <c r="CHA568" s="439"/>
      <c r="CHB568" s="460"/>
      <c r="CHC568" s="435"/>
      <c r="CHD568" s="434"/>
      <c r="CHE568" s="437"/>
      <c r="CHF568" s="438"/>
      <c r="CHG568" s="439"/>
      <c r="CHH568" s="460"/>
      <c r="CHI568" s="435"/>
      <c r="CHJ568" s="434"/>
      <c r="CHK568" s="437"/>
      <c r="CHL568" s="438"/>
      <c r="CHM568" s="439"/>
      <c r="CHN568" s="460"/>
      <c r="CHO568" s="435"/>
      <c r="CHP568" s="434"/>
      <c r="CHQ568" s="437"/>
      <c r="CHR568" s="438"/>
      <c r="CHS568" s="439"/>
      <c r="CHT568" s="460"/>
      <c r="CHU568" s="435"/>
      <c r="CHV568" s="434"/>
      <c r="CHW568" s="437"/>
      <c r="CHX568" s="438"/>
      <c r="CHY568" s="439"/>
      <c r="CHZ568" s="460"/>
      <c r="CIA568" s="435"/>
      <c r="CIB568" s="434"/>
      <c r="CIC568" s="437"/>
      <c r="CID568" s="438"/>
      <c r="CIE568" s="439"/>
      <c r="CIF568" s="460"/>
      <c r="CIG568" s="435"/>
      <c r="CIH568" s="434"/>
      <c r="CII568" s="437"/>
      <c r="CIJ568" s="438"/>
      <c r="CIK568" s="439"/>
      <c r="CIL568" s="460"/>
      <c r="CIM568" s="435"/>
      <c r="CIN568" s="434"/>
      <c r="CIO568" s="437"/>
      <c r="CIP568" s="438"/>
      <c r="CIQ568" s="439"/>
      <c r="CIR568" s="460"/>
      <c r="CIS568" s="435"/>
      <c r="CIT568" s="434"/>
      <c r="CIU568" s="437"/>
      <c r="CIV568" s="438"/>
      <c r="CIW568" s="439"/>
      <c r="CIX568" s="460"/>
      <c r="CIY568" s="435"/>
      <c r="CIZ568" s="434"/>
      <c r="CJA568" s="437"/>
      <c r="CJB568" s="438"/>
      <c r="CJC568" s="439"/>
      <c r="CJD568" s="460"/>
      <c r="CJE568" s="435"/>
      <c r="CJF568" s="434"/>
      <c r="CJG568" s="437"/>
      <c r="CJH568" s="438"/>
      <c r="CJI568" s="439"/>
      <c r="CJJ568" s="460"/>
      <c r="CJK568" s="435"/>
      <c r="CJL568" s="434"/>
      <c r="CJM568" s="437"/>
      <c r="CJN568" s="438"/>
      <c r="CJO568" s="439"/>
      <c r="CJP568" s="460"/>
      <c r="CJQ568" s="435"/>
      <c r="CJR568" s="434"/>
      <c r="CJS568" s="437"/>
      <c r="CJT568" s="438"/>
      <c r="CJU568" s="439"/>
      <c r="CJV568" s="460"/>
      <c r="CJW568" s="435"/>
      <c r="CJX568" s="434"/>
      <c r="CJY568" s="437"/>
      <c r="CJZ568" s="438"/>
      <c r="CKA568" s="439"/>
      <c r="CKB568" s="460"/>
      <c r="CKC568" s="435"/>
      <c r="CKD568" s="434"/>
      <c r="CKE568" s="437"/>
      <c r="CKF568" s="438"/>
      <c r="CKG568" s="439"/>
      <c r="CKH568" s="460"/>
      <c r="CKI568" s="435"/>
      <c r="CKJ568" s="434"/>
      <c r="CKK568" s="437"/>
      <c r="CKL568" s="438"/>
      <c r="CKM568" s="439"/>
      <c r="CKN568" s="460"/>
      <c r="CKO568" s="435"/>
      <c r="CKP568" s="434"/>
      <c r="CKQ568" s="437"/>
      <c r="CKR568" s="438"/>
      <c r="CKS568" s="439"/>
      <c r="CKT568" s="460"/>
      <c r="CKU568" s="435"/>
      <c r="CKV568" s="434"/>
      <c r="CKW568" s="437"/>
      <c r="CKX568" s="438"/>
      <c r="CKY568" s="439"/>
      <c r="CKZ568" s="460"/>
      <c r="CLA568" s="435"/>
      <c r="CLB568" s="434"/>
      <c r="CLC568" s="437"/>
      <c r="CLD568" s="438"/>
      <c r="CLE568" s="439"/>
      <c r="CLF568" s="460"/>
      <c r="CLG568" s="435"/>
      <c r="CLH568" s="434"/>
      <c r="CLI568" s="437"/>
      <c r="CLJ568" s="438"/>
      <c r="CLK568" s="439"/>
      <c r="CLL568" s="460"/>
      <c r="CLM568" s="435"/>
      <c r="CLN568" s="434"/>
      <c r="CLO568" s="437"/>
      <c r="CLP568" s="438"/>
      <c r="CLQ568" s="439"/>
      <c r="CLR568" s="460"/>
      <c r="CLS568" s="435"/>
      <c r="CLT568" s="434"/>
      <c r="CLU568" s="437"/>
      <c r="CLV568" s="438"/>
      <c r="CLW568" s="439"/>
      <c r="CLX568" s="460"/>
      <c r="CLY568" s="435"/>
      <c r="CLZ568" s="434"/>
      <c r="CMA568" s="437"/>
      <c r="CMB568" s="438"/>
      <c r="CMC568" s="439"/>
      <c r="CMD568" s="460"/>
      <c r="CME568" s="435"/>
      <c r="CMF568" s="434"/>
      <c r="CMG568" s="437"/>
      <c r="CMH568" s="438"/>
      <c r="CMI568" s="439"/>
      <c r="CMJ568" s="460"/>
      <c r="CMK568" s="435"/>
      <c r="CML568" s="434"/>
      <c r="CMM568" s="437"/>
      <c r="CMN568" s="438"/>
      <c r="CMO568" s="439"/>
      <c r="CMP568" s="460"/>
      <c r="CMQ568" s="435"/>
      <c r="CMR568" s="434"/>
      <c r="CMS568" s="437"/>
      <c r="CMT568" s="438"/>
      <c r="CMU568" s="439"/>
      <c r="CMV568" s="460"/>
      <c r="CMW568" s="435"/>
      <c r="CMX568" s="434"/>
      <c r="CMY568" s="437"/>
      <c r="CMZ568" s="438"/>
      <c r="CNA568" s="439"/>
      <c r="CNB568" s="460"/>
      <c r="CNC568" s="435"/>
      <c r="CND568" s="434"/>
      <c r="CNE568" s="437"/>
      <c r="CNF568" s="438"/>
      <c r="CNG568" s="439"/>
      <c r="CNH568" s="460"/>
      <c r="CNI568" s="435"/>
      <c r="CNJ568" s="434"/>
      <c r="CNK568" s="437"/>
      <c r="CNL568" s="438"/>
      <c r="CNM568" s="439"/>
      <c r="CNN568" s="460"/>
      <c r="CNO568" s="435"/>
      <c r="CNP568" s="434"/>
      <c r="CNQ568" s="437"/>
      <c r="CNR568" s="438"/>
      <c r="CNS568" s="439"/>
      <c r="CNT568" s="460"/>
      <c r="CNU568" s="435"/>
      <c r="CNV568" s="434"/>
      <c r="CNW568" s="437"/>
      <c r="CNX568" s="438"/>
      <c r="CNY568" s="439"/>
      <c r="CNZ568" s="460"/>
      <c r="COA568" s="435"/>
      <c r="COB568" s="434"/>
      <c r="COC568" s="437"/>
      <c r="COD568" s="438"/>
      <c r="COE568" s="439"/>
      <c r="COF568" s="460"/>
      <c r="COG568" s="435"/>
      <c r="COH568" s="434"/>
      <c r="COI568" s="437"/>
      <c r="COJ568" s="438"/>
      <c r="COK568" s="439"/>
      <c r="COL568" s="460"/>
      <c r="COM568" s="435"/>
      <c r="CON568" s="434"/>
      <c r="COO568" s="437"/>
      <c r="COP568" s="438"/>
      <c r="COQ568" s="439"/>
      <c r="COR568" s="460"/>
      <c r="COS568" s="435"/>
      <c r="COT568" s="434"/>
      <c r="COU568" s="437"/>
      <c r="COV568" s="438"/>
      <c r="COW568" s="439"/>
      <c r="COX568" s="460"/>
      <c r="COY568" s="435"/>
      <c r="COZ568" s="434"/>
      <c r="CPA568" s="437"/>
      <c r="CPB568" s="438"/>
      <c r="CPC568" s="439"/>
      <c r="CPD568" s="460"/>
      <c r="CPE568" s="435"/>
      <c r="CPF568" s="434"/>
      <c r="CPG568" s="437"/>
      <c r="CPH568" s="438"/>
      <c r="CPI568" s="439"/>
      <c r="CPJ568" s="460"/>
      <c r="CPK568" s="435"/>
      <c r="CPL568" s="434"/>
      <c r="CPM568" s="437"/>
      <c r="CPN568" s="438"/>
      <c r="CPO568" s="439"/>
      <c r="CPP568" s="460"/>
      <c r="CPQ568" s="435"/>
      <c r="CPR568" s="434"/>
      <c r="CPS568" s="437"/>
      <c r="CPT568" s="438"/>
      <c r="CPU568" s="439"/>
      <c r="CPV568" s="460"/>
      <c r="CPW568" s="435"/>
      <c r="CPX568" s="434"/>
      <c r="CPY568" s="437"/>
      <c r="CPZ568" s="438"/>
      <c r="CQA568" s="439"/>
      <c r="CQB568" s="460"/>
      <c r="CQC568" s="435"/>
      <c r="CQD568" s="434"/>
      <c r="CQE568" s="437"/>
      <c r="CQF568" s="438"/>
      <c r="CQG568" s="439"/>
      <c r="CQH568" s="460"/>
      <c r="CQI568" s="435"/>
      <c r="CQJ568" s="434"/>
      <c r="CQK568" s="437"/>
      <c r="CQL568" s="438"/>
      <c r="CQM568" s="439"/>
      <c r="CQN568" s="460"/>
      <c r="CQO568" s="435"/>
      <c r="CQP568" s="434"/>
      <c r="CQQ568" s="437"/>
      <c r="CQR568" s="438"/>
      <c r="CQS568" s="439"/>
      <c r="CQT568" s="460"/>
      <c r="CQU568" s="435"/>
      <c r="CQV568" s="434"/>
      <c r="CQW568" s="437"/>
      <c r="CQX568" s="438"/>
      <c r="CQY568" s="439"/>
      <c r="CQZ568" s="460"/>
      <c r="CRA568" s="435"/>
      <c r="CRB568" s="434"/>
      <c r="CRC568" s="437"/>
      <c r="CRD568" s="438"/>
      <c r="CRE568" s="439"/>
      <c r="CRF568" s="460"/>
      <c r="CRG568" s="435"/>
      <c r="CRH568" s="434"/>
      <c r="CRI568" s="437"/>
      <c r="CRJ568" s="438"/>
      <c r="CRK568" s="439"/>
      <c r="CRL568" s="460"/>
      <c r="CRM568" s="435"/>
      <c r="CRN568" s="434"/>
      <c r="CRO568" s="437"/>
      <c r="CRP568" s="438"/>
      <c r="CRQ568" s="439"/>
      <c r="CRR568" s="460"/>
      <c r="CRS568" s="435"/>
      <c r="CRT568" s="434"/>
      <c r="CRU568" s="437"/>
      <c r="CRV568" s="438"/>
      <c r="CRW568" s="439"/>
      <c r="CRX568" s="460"/>
      <c r="CRY568" s="435"/>
      <c r="CRZ568" s="434"/>
      <c r="CSA568" s="437"/>
      <c r="CSB568" s="438"/>
      <c r="CSC568" s="439"/>
      <c r="CSD568" s="460"/>
      <c r="CSE568" s="435"/>
      <c r="CSF568" s="434"/>
      <c r="CSG568" s="437"/>
      <c r="CSH568" s="438"/>
      <c r="CSI568" s="439"/>
      <c r="CSJ568" s="460"/>
      <c r="CSK568" s="435"/>
      <c r="CSL568" s="434"/>
      <c r="CSM568" s="437"/>
      <c r="CSN568" s="438"/>
      <c r="CSO568" s="439"/>
      <c r="CSP568" s="460"/>
      <c r="CSQ568" s="435"/>
      <c r="CSR568" s="434"/>
      <c r="CSS568" s="437"/>
      <c r="CST568" s="438"/>
      <c r="CSU568" s="439"/>
      <c r="CSV568" s="460"/>
      <c r="CSW568" s="435"/>
      <c r="CSX568" s="434"/>
      <c r="CSY568" s="437"/>
      <c r="CSZ568" s="438"/>
      <c r="CTA568" s="439"/>
      <c r="CTB568" s="460"/>
      <c r="CTC568" s="435"/>
      <c r="CTD568" s="434"/>
      <c r="CTE568" s="437"/>
      <c r="CTF568" s="438"/>
      <c r="CTG568" s="439"/>
      <c r="CTH568" s="460"/>
      <c r="CTI568" s="435"/>
      <c r="CTJ568" s="434"/>
      <c r="CTK568" s="437"/>
      <c r="CTL568" s="438"/>
      <c r="CTM568" s="439"/>
      <c r="CTN568" s="460"/>
      <c r="CTO568" s="435"/>
      <c r="CTP568" s="434"/>
      <c r="CTQ568" s="437"/>
      <c r="CTR568" s="438"/>
      <c r="CTS568" s="439"/>
      <c r="CTT568" s="460"/>
      <c r="CTU568" s="435"/>
      <c r="CTV568" s="434"/>
      <c r="CTW568" s="437"/>
      <c r="CTX568" s="438"/>
      <c r="CTY568" s="439"/>
      <c r="CTZ568" s="460"/>
      <c r="CUA568" s="435"/>
      <c r="CUB568" s="434"/>
      <c r="CUC568" s="437"/>
      <c r="CUD568" s="438"/>
      <c r="CUE568" s="439"/>
      <c r="CUF568" s="460"/>
      <c r="CUG568" s="435"/>
      <c r="CUH568" s="434"/>
      <c r="CUI568" s="437"/>
      <c r="CUJ568" s="438"/>
      <c r="CUK568" s="439"/>
      <c r="CUL568" s="460"/>
      <c r="CUM568" s="435"/>
      <c r="CUN568" s="434"/>
      <c r="CUO568" s="437"/>
      <c r="CUP568" s="438"/>
      <c r="CUQ568" s="439"/>
      <c r="CUR568" s="460"/>
      <c r="CUS568" s="435"/>
      <c r="CUT568" s="434"/>
      <c r="CUU568" s="437"/>
      <c r="CUV568" s="438"/>
      <c r="CUW568" s="439"/>
      <c r="CUX568" s="460"/>
      <c r="CUY568" s="435"/>
      <c r="CUZ568" s="434"/>
      <c r="CVA568" s="437"/>
      <c r="CVB568" s="438"/>
      <c r="CVC568" s="439"/>
      <c r="CVD568" s="460"/>
      <c r="CVE568" s="435"/>
      <c r="CVF568" s="434"/>
      <c r="CVG568" s="437"/>
      <c r="CVH568" s="438"/>
      <c r="CVI568" s="439"/>
      <c r="CVJ568" s="460"/>
      <c r="CVK568" s="435"/>
      <c r="CVL568" s="434"/>
      <c r="CVM568" s="437"/>
      <c r="CVN568" s="438"/>
      <c r="CVO568" s="439"/>
      <c r="CVP568" s="460"/>
      <c r="CVQ568" s="435"/>
      <c r="CVR568" s="434"/>
      <c r="CVS568" s="437"/>
      <c r="CVT568" s="438"/>
      <c r="CVU568" s="439"/>
      <c r="CVV568" s="460"/>
      <c r="CVW568" s="435"/>
      <c r="CVX568" s="434"/>
      <c r="CVY568" s="437"/>
      <c r="CVZ568" s="438"/>
      <c r="CWA568" s="439"/>
      <c r="CWB568" s="460"/>
      <c r="CWC568" s="435"/>
      <c r="CWD568" s="434"/>
      <c r="CWE568" s="437"/>
      <c r="CWF568" s="438"/>
      <c r="CWG568" s="439"/>
      <c r="CWH568" s="460"/>
      <c r="CWI568" s="435"/>
      <c r="CWJ568" s="434"/>
      <c r="CWK568" s="437"/>
      <c r="CWL568" s="438"/>
      <c r="CWM568" s="439"/>
      <c r="CWN568" s="460"/>
      <c r="CWO568" s="435"/>
      <c r="CWP568" s="434"/>
      <c r="CWQ568" s="437"/>
      <c r="CWR568" s="438"/>
      <c r="CWS568" s="439"/>
      <c r="CWT568" s="460"/>
      <c r="CWU568" s="435"/>
      <c r="CWV568" s="434"/>
      <c r="CWW568" s="437"/>
      <c r="CWX568" s="438"/>
      <c r="CWY568" s="439"/>
      <c r="CWZ568" s="460"/>
      <c r="CXA568" s="435"/>
      <c r="CXB568" s="434"/>
      <c r="CXC568" s="437"/>
      <c r="CXD568" s="438"/>
      <c r="CXE568" s="439"/>
      <c r="CXF568" s="460"/>
      <c r="CXG568" s="435"/>
      <c r="CXH568" s="434"/>
      <c r="CXI568" s="437"/>
      <c r="CXJ568" s="438"/>
      <c r="CXK568" s="439"/>
      <c r="CXL568" s="460"/>
      <c r="CXM568" s="435"/>
      <c r="CXN568" s="434"/>
      <c r="CXO568" s="437"/>
      <c r="CXP568" s="438"/>
      <c r="CXQ568" s="439"/>
      <c r="CXR568" s="460"/>
      <c r="CXS568" s="435"/>
      <c r="CXT568" s="434"/>
      <c r="CXU568" s="437"/>
      <c r="CXV568" s="438"/>
      <c r="CXW568" s="439"/>
      <c r="CXX568" s="460"/>
      <c r="CXY568" s="435"/>
      <c r="CXZ568" s="434"/>
      <c r="CYA568" s="437"/>
      <c r="CYB568" s="438"/>
      <c r="CYC568" s="439"/>
      <c r="CYD568" s="460"/>
      <c r="CYE568" s="435"/>
      <c r="CYF568" s="434"/>
      <c r="CYG568" s="437"/>
      <c r="CYH568" s="438"/>
      <c r="CYI568" s="439"/>
      <c r="CYJ568" s="460"/>
      <c r="CYK568" s="435"/>
      <c r="CYL568" s="434"/>
      <c r="CYM568" s="437"/>
      <c r="CYN568" s="438"/>
      <c r="CYO568" s="439"/>
      <c r="CYP568" s="460"/>
      <c r="CYQ568" s="435"/>
      <c r="CYR568" s="434"/>
      <c r="CYS568" s="437"/>
      <c r="CYT568" s="438"/>
      <c r="CYU568" s="439"/>
      <c r="CYV568" s="460"/>
      <c r="CYW568" s="435"/>
      <c r="CYX568" s="434"/>
      <c r="CYY568" s="437"/>
      <c r="CYZ568" s="438"/>
      <c r="CZA568" s="439"/>
      <c r="CZB568" s="460"/>
      <c r="CZC568" s="435"/>
      <c r="CZD568" s="434"/>
      <c r="CZE568" s="437"/>
      <c r="CZF568" s="438"/>
      <c r="CZG568" s="439"/>
      <c r="CZH568" s="460"/>
      <c r="CZI568" s="435"/>
      <c r="CZJ568" s="434"/>
      <c r="CZK568" s="437"/>
      <c r="CZL568" s="438"/>
      <c r="CZM568" s="439"/>
      <c r="CZN568" s="460"/>
      <c r="CZO568" s="435"/>
      <c r="CZP568" s="434"/>
      <c r="CZQ568" s="437"/>
      <c r="CZR568" s="438"/>
      <c r="CZS568" s="439"/>
      <c r="CZT568" s="460"/>
      <c r="CZU568" s="435"/>
      <c r="CZV568" s="434"/>
      <c r="CZW568" s="437"/>
      <c r="CZX568" s="438"/>
      <c r="CZY568" s="439"/>
      <c r="CZZ568" s="460"/>
      <c r="DAA568" s="435"/>
      <c r="DAB568" s="434"/>
      <c r="DAC568" s="437"/>
      <c r="DAD568" s="438"/>
      <c r="DAE568" s="439"/>
      <c r="DAF568" s="460"/>
      <c r="DAG568" s="435"/>
      <c r="DAH568" s="434"/>
      <c r="DAI568" s="437"/>
      <c r="DAJ568" s="438"/>
      <c r="DAK568" s="439"/>
      <c r="DAL568" s="460"/>
      <c r="DAM568" s="435"/>
      <c r="DAN568" s="434"/>
      <c r="DAO568" s="437"/>
      <c r="DAP568" s="438"/>
      <c r="DAQ568" s="439"/>
      <c r="DAR568" s="460"/>
      <c r="DAS568" s="435"/>
      <c r="DAT568" s="434"/>
      <c r="DAU568" s="437"/>
      <c r="DAV568" s="438"/>
      <c r="DAW568" s="439"/>
      <c r="DAX568" s="460"/>
      <c r="DAY568" s="435"/>
      <c r="DAZ568" s="434"/>
      <c r="DBA568" s="437"/>
      <c r="DBB568" s="438"/>
      <c r="DBC568" s="439"/>
      <c r="DBD568" s="460"/>
      <c r="DBE568" s="435"/>
      <c r="DBF568" s="434"/>
      <c r="DBG568" s="437"/>
      <c r="DBH568" s="438"/>
      <c r="DBI568" s="439"/>
      <c r="DBJ568" s="460"/>
      <c r="DBK568" s="435"/>
      <c r="DBL568" s="434"/>
      <c r="DBM568" s="437"/>
      <c r="DBN568" s="438"/>
      <c r="DBO568" s="439"/>
      <c r="DBP568" s="460"/>
      <c r="DBQ568" s="435"/>
      <c r="DBR568" s="434"/>
      <c r="DBS568" s="437"/>
      <c r="DBT568" s="438"/>
      <c r="DBU568" s="439"/>
      <c r="DBV568" s="460"/>
      <c r="DBW568" s="435"/>
      <c r="DBX568" s="434"/>
      <c r="DBY568" s="437"/>
      <c r="DBZ568" s="438"/>
      <c r="DCA568" s="439"/>
      <c r="DCB568" s="460"/>
      <c r="DCC568" s="435"/>
      <c r="DCD568" s="434"/>
      <c r="DCE568" s="437"/>
      <c r="DCF568" s="438"/>
      <c r="DCG568" s="439"/>
      <c r="DCH568" s="460"/>
      <c r="DCI568" s="435"/>
      <c r="DCJ568" s="434"/>
      <c r="DCK568" s="437"/>
      <c r="DCL568" s="438"/>
      <c r="DCM568" s="439"/>
      <c r="DCN568" s="460"/>
      <c r="DCO568" s="435"/>
      <c r="DCP568" s="434"/>
      <c r="DCQ568" s="437"/>
      <c r="DCR568" s="438"/>
      <c r="DCS568" s="439"/>
      <c r="DCT568" s="460"/>
      <c r="DCU568" s="435"/>
      <c r="DCV568" s="434"/>
      <c r="DCW568" s="437"/>
      <c r="DCX568" s="438"/>
      <c r="DCY568" s="439"/>
      <c r="DCZ568" s="460"/>
      <c r="DDA568" s="435"/>
      <c r="DDB568" s="434"/>
      <c r="DDC568" s="437"/>
      <c r="DDD568" s="438"/>
      <c r="DDE568" s="439"/>
      <c r="DDF568" s="460"/>
      <c r="DDG568" s="435"/>
      <c r="DDH568" s="434"/>
      <c r="DDI568" s="437"/>
      <c r="DDJ568" s="438"/>
      <c r="DDK568" s="439"/>
      <c r="DDL568" s="460"/>
      <c r="DDM568" s="435"/>
      <c r="DDN568" s="434"/>
      <c r="DDO568" s="437"/>
      <c r="DDP568" s="438"/>
      <c r="DDQ568" s="439"/>
      <c r="DDR568" s="460"/>
      <c r="DDS568" s="435"/>
      <c r="DDT568" s="434"/>
      <c r="DDU568" s="437"/>
      <c r="DDV568" s="438"/>
      <c r="DDW568" s="439"/>
      <c r="DDX568" s="460"/>
      <c r="DDY568" s="435"/>
      <c r="DDZ568" s="434"/>
      <c r="DEA568" s="437"/>
      <c r="DEB568" s="438"/>
      <c r="DEC568" s="439"/>
      <c r="DED568" s="460"/>
      <c r="DEE568" s="435"/>
      <c r="DEF568" s="434"/>
      <c r="DEG568" s="437"/>
      <c r="DEH568" s="438"/>
      <c r="DEI568" s="439"/>
      <c r="DEJ568" s="460"/>
      <c r="DEK568" s="435"/>
      <c r="DEL568" s="434"/>
      <c r="DEM568" s="437"/>
      <c r="DEN568" s="438"/>
      <c r="DEO568" s="439"/>
      <c r="DEP568" s="460"/>
      <c r="DEQ568" s="435"/>
      <c r="DER568" s="434"/>
      <c r="DES568" s="437"/>
      <c r="DET568" s="438"/>
      <c r="DEU568" s="439"/>
      <c r="DEV568" s="460"/>
      <c r="DEW568" s="435"/>
      <c r="DEX568" s="434"/>
      <c r="DEY568" s="437"/>
      <c r="DEZ568" s="438"/>
      <c r="DFA568" s="439"/>
      <c r="DFB568" s="460"/>
      <c r="DFC568" s="435"/>
      <c r="DFD568" s="434"/>
      <c r="DFE568" s="437"/>
      <c r="DFF568" s="438"/>
      <c r="DFG568" s="439"/>
      <c r="DFH568" s="460"/>
      <c r="DFI568" s="435"/>
      <c r="DFJ568" s="434"/>
      <c r="DFK568" s="437"/>
      <c r="DFL568" s="438"/>
      <c r="DFM568" s="439"/>
      <c r="DFN568" s="460"/>
      <c r="DFO568" s="435"/>
      <c r="DFP568" s="434"/>
      <c r="DFQ568" s="437"/>
      <c r="DFR568" s="438"/>
      <c r="DFS568" s="439"/>
      <c r="DFT568" s="460"/>
      <c r="DFU568" s="435"/>
      <c r="DFV568" s="434"/>
      <c r="DFW568" s="437"/>
      <c r="DFX568" s="438"/>
      <c r="DFY568" s="439"/>
      <c r="DFZ568" s="460"/>
      <c r="DGA568" s="435"/>
      <c r="DGB568" s="434"/>
      <c r="DGC568" s="437"/>
      <c r="DGD568" s="438"/>
      <c r="DGE568" s="439"/>
      <c r="DGF568" s="460"/>
      <c r="DGG568" s="435"/>
      <c r="DGH568" s="434"/>
      <c r="DGI568" s="437"/>
      <c r="DGJ568" s="438"/>
      <c r="DGK568" s="439"/>
      <c r="DGL568" s="460"/>
      <c r="DGM568" s="435"/>
      <c r="DGN568" s="434"/>
      <c r="DGO568" s="437"/>
      <c r="DGP568" s="438"/>
      <c r="DGQ568" s="439"/>
      <c r="DGR568" s="460"/>
      <c r="DGS568" s="435"/>
      <c r="DGT568" s="434"/>
      <c r="DGU568" s="437"/>
      <c r="DGV568" s="438"/>
      <c r="DGW568" s="439"/>
      <c r="DGX568" s="460"/>
      <c r="DGY568" s="435"/>
      <c r="DGZ568" s="434"/>
      <c r="DHA568" s="437"/>
      <c r="DHB568" s="438"/>
      <c r="DHC568" s="439"/>
      <c r="DHD568" s="460"/>
      <c r="DHE568" s="435"/>
      <c r="DHF568" s="434"/>
      <c r="DHG568" s="437"/>
      <c r="DHH568" s="438"/>
      <c r="DHI568" s="439"/>
      <c r="DHJ568" s="460"/>
      <c r="DHK568" s="435"/>
      <c r="DHL568" s="434"/>
      <c r="DHM568" s="437"/>
      <c r="DHN568" s="438"/>
      <c r="DHO568" s="439"/>
      <c r="DHP568" s="460"/>
      <c r="DHQ568" s="435"/>
      <c r="DHR568" s="434"/>
      <c r="DHS568" s="437"/>
      <c r="DHT568" s="438"/>
      <c r="DHU568" s="439"/>
      <c r="DHV568" s="460"/>
      <c r="DHW568" s="435"/>
      <c r="DHX568" s="434"/>
      <c r="DHY568" s="437"/>
      <c r="DHZ568" s="438"/>
      <c r="DIA568" s="439"/>
      <c r="DIB568" s="460"/>
      <c r="DIC568" s="435"/>
      <c r="DID568" s="434"/>
      <c r="DIE568" s="437"/>
      <c r="DIF568" s="438"/>
      <c r="DIG568" s="439"/>
      <c r="DIH568" s="460"/>
      <c r="DII568" s="435"/>
      <c r="DIJ568" s="434"/>
      <c r="DIK568" s="437"/>
      <c r="DIL568" s="438"/>
      <c r="DIM568" s="439"/>
      <c r="DIN568" s="460"/>
      <c r="DIO568" s="435"/>
      <c r="DIP568" s="434"/>
      <c r="DIQ568" s="437"/>
      <c r="DIR568" s="438"/>
      <c r="DIS568" s="439"/>
      <c r="DIT568" s="460"/>
      <c r="DIU568" s="435"/>
      <c r="DIV568" s="434"/>
      <c r="DIW568" s="437"/>
      <c r="DIX568" s="438"/>
      <c r="DIY568" s="439"/>
      <c r="DIZ568" s="460"/>
      <c r="DJA568" s="435"/>
      <c r="DJB568" s="434"/>
      <c r="DJC568" s="437"/>
      <c r="DJD568" s="438"/>
      <c r="DJE568" s="439"/>
      <c r="DJF568" s="460"/>
      <c r="DJG568" s="435"/>
      <c r="DJH568" s="434"/>
      <c r="DJI568" s="437"/>
      <c r="DJJ568" s="438"/>
      <c r="DJK568" s="439"/>
      <c r="DJL568" s="460"/>
      <c r="DJM568" s="435"/>
      <c r="DJN568" s="434"/>
      <c r="DJO568" s="437"/>
      <c r="DJP568" s="438"/>
      <c r="DJQ568" s="439"/>
      <c r="DJR568" s="460"/>
      <c r="DJS568" s="435"/>
      <c r="DJT568" s="434"/>
      <c r="DJU568" s="437"/>
      <c r="DJV568" s="438"/>
      <c r="DJW568" s="439"/>
      <c r="DJX568" s="460"/>
      <c r="DJY568" s="435"/>
      <c r="DJZ568" s="434"/>
      <c r="DKA568" s="437"/>
      <c r="DKB568" s="438"/>
      <c r="DKC568" s="439"/>
      <c r="DKD568" s="460"/>
      <c r="DKE568" s="435"/>
      <c r="DKF568" s="434"/>
      <c r="DKG568" s="437"/>
      <c r="DKH568" s="438"/>
      <c r="DKI568" s="439"/>
      <c r="DKJ568" s="460"/>
      <c r="DKK568" s="435"/>
      <c r="DKL568" s="434"/>
      <c r="DKM568" s="437"/>
      <c r="DKN568" s="438"/>
      <c r="DKO568" s="439"/>
      <c r="DKP568" s="460"/>
      <c r="DKQ568" s="435"/>
      <c r="DKR568" s="434"/>
      <c r="DKS568" s="437"/>
      <c r="DKT568" s="438"/>
      <c r="DKU568" s="439"/>
      <c r="DKV568" s="460"/>
      <c r="DKW568" s="435"/>
      <c r="DKX568" s="434"/>
      <c r="DKY568" s="437"/>
      <c r="DKZ568" s="438"/>
      <c r="DLA568" s="439"/>
      <c r="DLB568" s="460"/>
      <c r="DLC568" s="435"/>
      <c r="DLD568" s="434"/>
      <c r="DLE568" s="437"/>
      <c r="DLF568" s="438"/>
      <c r="DLG568" s="439"/>
      <c r="DLH568" s="460"/>
      <c r="DLI568" s="435"/>
      <c r="DLJ568" s="434"/>
      <c r="DLK568" s="437"/>
      <c r="DLL568" s="438"/>
      <c r="DLM568" s="439"/>
      <c r="DLN568" s="460"/>
      <c r="DLO568" s="435"/>
      <c r="DLP568" s="434"/>
      <c r="DLQ568" s="437"/>
      <c r="DLR568" s="438"/>
      <c r="DLS568" s="439"/>
      <c r="DLT568" s="460"/>
      <c r="DLU568" s="435"/>
      <c r="DLV568" s="434"/>
      <c r="DLW568" s="437"/>
      <c r="DLX568" s="438"/>
      <c r="DLY568" s="439"/>
      <c r="DLZ568" s="460"/>
      <c r="DMA568" s="435"/>
      <c r="DMB568" s="434"/>
      <c r="DMC568" s="437"/>
      <c r="DMD568" s="438"/>
      <c r="DME568" s="439"/>
      <c r="DMF568" s="460"/>
      <c r="DMG568" s="435"/>
      <c r="DMH568" s="434"/>
      <c r="DMI568" s="437"/>
      <c r="DMJ568" s="438"/>
      <c r="DMK568" s="439"/>
      <c r="DML568" s="460"/>
      <c r="DMM568" s="435"/>
      <c r="DMN568" s="434"/>
      <c r="DMO568" s="437"/>
      <c r="DMP568" s="438"/>
      <c r="DMQ568" s="439"/>
      <c r="DMR568" s="460"/>
      <c r="DMS568" s="435"/>
      <c r="DMT568" s="434"/>
      <c r="DMU568" s="437"/>
      <c r="DMV568" s="438"/>
      <c r="DMW568" s="439"/>
      <c r="DMX568" s="460"/>
      <c r="DMY568" s="435"/>
      <c r="DMZ568" s="434"/>
      <c r="DNA568" s="437"/>
      <c r="DNB568" s="438"/>
      <c r="DNC568" s="439"/>
      <c r="DND568" s="460"/>
      <c r="DNE568" s="435"/>
      <c r="DNF568" s="434"/>
      <c r="DNG568" s="437"/>
      <c r="DNH568" s="438"/>
      <c r="DNI568" s="439"/>
      <c r="DNJ568" s="460"/>
      <c r="DNK568" s="435"/>
      <c r="DNL568" s="434"/>
      <c r="DNM568" s="437"/>
      <c r="DNN568" s="438"/>
      <c r="DNO568" s="439"/>
      <c r="DNP568" s="460"/>
      <c r="DNQ568" s="435"/>
      <c r="DNR568" s="434"/>
      <c r="DNS568" s="437"/>
      <c r="DNT568" s="438"/>
      <c r="DNU568" s="439"/>
      <c r="DNV568" s="460"/>
      <c r="DNW568" s="435"/>
      <c r="DNX568" s="434"/>
      <c r="DNY568" s="437"/>
      <c r="DNZ568" s="438"/>
      <c r="DOA568" s="439"/>
      <c r="DOB568" s="460"/>
      <c r="DOC568" s="435"/>
      <c r="DOD568" s="434"/>
      <c r="DOE568" s="437"/>
      <c r="DOF568" s="438"/>
      <c r="DOG568" s="439"/>
      <c r="DOH568" s="460"/>
      <c r="DOI568" s="435"/>
      <c r="DOJ568" s="434"/>
      <c r="DOK568" s="437"/>
      <c r="DOL568" s="438"/>
      <c r="DOM568" s="439"/>
      <c r="DON568" s="460"/>
      <c r="DOO568" s="435"/>
      <c r="DOP568" s="434"/>
      <c r="DOQ568" s="437"/>
      <c r="DOR568" s="438"/>
      <c r="DOS568" s="439"/>
      <c r="DOT568" s="460"/>
      <c r="DOU568" s="435"/>
      <c r="DOV568" s="434"/>
      <c r="DOW568" s="437"/>
      <c r="DOX568" s="438"/>
      <c r="DOY568" s="439"/>
      <c r="DOZ568" s="460"/>
      <c r="DPA568" s="435"/>
      <c r="DPB568" s="434"/>
      <c r="DPC568" s="437"/>
      <c r="DPD568" s="438"/>
      <c r="DPE568" s="439"/>
      <c r="DPF568" s="460"/>
      <c r="DPG568" s="435"/>
      <c r="DPH568" s="434"/>
      <c r="DPI568" s="437"/>
      <c r="DPJ568" s="438"/>
      <c r="DPK568" s="439"/>
      <c r="DPL568" s="460"/>
      <c r="DPM568" s="435"/>
      <c r="DPN568" s="434"/>
      <c r="DPO568" s="437"/>
      <c r="DPP568" s="438"/>
      <c r="DPQ568" s="439"/>
      <c r="DPR568" s="460"/>
      <c r="DPS568" s="435"/>
      <c r="DPT568" s="434"/>
      <c r="DPU568" s="437"/>
      <c r="DPV568" s="438"/>
      <c r="DPW568" s="439"/>
      <c r="DPX568" s="460"/>
      <c r="DPY568" s="435"/>
      <c r="DPZ568" s="434"/>
      <c r="DQA568" s="437"/>
      <c r="DQB568" s="438"/>
      <c r="DQC568" s="439"/>
      <c r="DQD568" s="460"/>
      <c r="DQE568" s="435"/>
      <c r="DQF568" s="434"/>
      <c r="DQG568" s="437"/>
      <c r="DQH568" s="438"/>
      <c r="DQI568" s="439"/>
      <c r="DQJ568" s="460"/>
      <c r="DQK568" s="435"/>
      <c r="DQL568" s="434"/>
      <c r="DQM568" s="437"/>
      <c r="DQN568" s="438"/>
      <c r="DQO568" s="439"/>
      <c r="DQP568" s="460"/>
      <c r="DQQ568" s="435"/>
      <c r="DQR568" s="434"/>
      <c r="DQS568" s="437"/>
      <c r="DQT568" s="438"/>
      <c r="DQU568" s="439"/>
      <c r="DQV568" s="460"/>
      <c r="DQW568" s="435"/>
      <c r="DQX568" s="434"/>
      <c r="DQY568" s="437"/>
      <c r="DQZ568" s="438"/>
      <c r="DRA568" s="439"/>
      <c r="DRB568" s="460"/>
      <c r="DRC568" s="435"/>
      <c r="DRD568" s="434"/>
      <c r="DRE568" s="437"/>
      <c r="DRF568" s="438"/>
      <c r="DRG568" s="439"/>
      <c r="DRH568" s="460"/>
      <c r="DRI568" s="435"/>
      <c r="DRJ568" s="434"/>
      <c r="DRK568" s="437"/>
      <c r="DRL568" s="438"/>
      <c r="DRM568" s="439"/>
      <c r="DRN568" s="460"/>
      <c r="DRO568" s="435"/>
      <c r="DRP568" s="434"/>
      <c r="DRQ568" s="437"/>
      <c r="DRR568" s="438"/>
      <c r="DRS568" s="439"/>
      <c r="DRT568" s="460"/>
      <c r="DRU568" s="435"/>
      <c r="DRV568" s="434"/>
      <c r="DRW568" s="437"/>
      <c r="DRX568" s="438"/>
      <c r="DRY568" s="439"/>
      <c r="DRZ568" s="460"/>
      <c r="DSA568" s="435"/>
      <c r="DSB568" s="434"/>
      <c r="DSC568" s="437"/>
      <c r="DSD568" s="438"/>
      <c r="DSE568" s="439"/>
      <c r="DSF568" s="460"/>
      <c r="DSG568" s="435"/>
      <c r="DSH568" s="434"/>
      <c r="DSI568" s="437"/>
      <c r="DSJ568" s="438"/>
      <c r="DSK568" s="439"/>
      <c r="DSL568" s="460"/>
      <c r="DSM568" s="435"/>
      <c r="DSN568" s="434"/>
      <c r="DSO568" s="437"/>
      <c r="DSP568" s="438"/>
      <c r="DSQ568" s="439"/>
      <c r="DSR568" s="460"/>
      <c r="DSS568" s="435"/>
      <c r="DST568" s="434"/>
      <c r="DSU568" s="437"/>
      <c r="DSV568" s="438"/>
      <c r="DSW568" s="439"/>
      <c r="DSX568" s="460"/>
      <c r="DSY568" s="435"/>
      <c r="DSZ568" s="434"/>
      <c r="DTA568" s="437"/>
      <c r="DTB568" s="438"/>
      <c r="DTC568" s="439"/>
      <c r="DTD568" s="460"/>
      <c r="DTE568" s="435"/>
      <c r="DTF568" s="434"/>
      <c r="DTG568" s="437"/>
      <c r="DTH568" s="438"/>
      <c r="DTI568" s="439"/>
      <c r="DTJ568" s="460"/>
      <c r="DTK568" s="435"/>
      <c r="DTL568" s="434"/>
      <c r="DTM568" s="437"/>
      <c r="DTN568" s="438"/>
      <c r="DTO568" s="439"/>
      <c r="DTP568" s="460"/>
      <c r="DTQ568" s="435"/>
      <c r="DTR568" s="434"/>
      <c r="DTS568" s="437"/>
      <c r="DTT568" s="438"/>
      <c r="DTU568" s="439"/>
      <c r="DTV568" s="460"/>
      <c r="DTW568" s="435"/>
      <c r="DTX568" s="434"/>
      <c r="DTY568" s="437"/>
      <c r="DTZ568" s="438"/>
      <c r="DUA568" s="439"/>
      <c r="DUB568" s="460"/>
      <c r="DUC568" s="435"/>
      <c r="DUD568" s="434"/>
      <c r="DUE568" s="437"/>
      <c r="DUF568" s="438"/>
      <c r="DUG568" s="439"/>
      <c r="DUH568" s="460"/>
      <c r="DUI568" s="435"/>
      <c r="DUJ568" s="434"/>
      <c r="DUK568" s="437"/>
      <c r="DUL568" s="438"/>
      <c r="DUM568" s="439"/>
      <c r="DUN568" s="460"/>
      <c r="DUO568" s="435"/>
      <c r="DUP568" s="434"/>
      <c r="DUQ568" s="437"/>
      <c r="DUR568" s="438"/>
      <c r="DUS568" s="439"/>
      <c r="DUT568" s="460"/>
      <c r="DUU568" s="435"/>
      <c r="DUV568" s="434"/>
      <c r="DUW568" s="437"/>
      <c r="DUX568" s="438"/>
      <c r="DUY568" s="439"/>
      <c r="DUZ568" s="460"/>
      <c r="DVA568" s="435"/>
      <c r="DVB568" s="434"/>
      <c r="DVC568" s="437"/>
      <c r="DVD568" s="438"/>
      <c r="DVE568" s="439"/>
      <c r="DVF568" s="460"/>
      <c r="DVG568" s="435"/>
      <c r="DVH568" s="434"/>
      <c r="DVI568" s="437"/>
      <c r="DVJ568" s="438"/>
      <c r="DVK568" s="439"/>
      <c r="DVL568" s="460"/>
      <c r="DVM568" s="435"/>
      <c r="DVN568" s="434"/>
      <c r="DVO568" s="437"/>
      <c r="DVP568" s="438"/>
      <c r="DVQ568" s="439"/>
      <c r="DVR568" s="460"/>
      <c r="DVS568" s="435"/>
      <c r="DVT568" s="434"/>
      <c r="DVU568" s="437"/>
      <c r="DVV568" s="438"/>
      <c r="DVW568" s="439"/>
      <c r="DVX568" s="460"/>
      <c r="DVY568" s="435"/>
      <c r="DVZ568" s="434"/>
      <c r="DWA568" s="437"/>
      <c r="DWB568" s="438"/>
      <c r="DWC568" s="439"/>
      <c r="DWD568" s="460"/>
      <c r="DWE568" s="435"/>
      <c r="DWF568" s="434"/>
      <c r="DWG568" s="437"/>
      <c r="DWH568" s="438"/>
      <c r="DWI568" s="439"/>
      <c r="DWJ568" s="460"/>
      <c r="DWK568" s="435"/>
      <c r="DWL568" s="434"/>
      <c r="DWM568" s="437"/>
      <c r="DWN568" s="438"/>
      <c r="DWO568" s="439"/>
      <c r="DWP568" s="460"/>
      <c r="DWQ568" s="435"/>
      <c r="DWR568" s="434"/>
      <c r="DWS568" s="437"/>
      <c r="DWT568" s="438"/>
      <c r="DWU568" s="439"/>
      <c r="DWV568" s="460"/>
      <c r="DWW568" s="435"/>
      <c r="DWX568" s="434"/>
      <c r="DWY568" s="437"/>
      <c r="DWZ568" s="438"/>
      <c r="DXA568" s="439"/>
      <c r="DXB568" s="460"/>
      <c r="DXC568" s="435"/>
      <c r="DXD568" s="434"/>
      <c r="DXE568" s="437"/>
      <c r="DXF568" s="438"/>
      <c r="DXG568" s="439"/>
      <c r="DXH568" s="460"/>
      <c r="DXI568" s="435"/>
      <c r="DXJ568" s="434"/>
      <c r="DXK568" s="437"/>
      <c r="DXL568" s="438"/>
      <c r="DXM568" s="439"/>
      <c r="DXN568" s="460"/>
      <c r="DXO568" s="435"/>
      <c r="DXP568" s="434"/>
      <c r="DXQ568" s="437"/>
      <c r="DXR568" s="438"/>
      <c r="DXS568" s="439"/>
      <c r="DXT568" s="460"/>
      <c r="DXU568" s="435"/>
      <c r="DXV568" s="434"/>
      <c r="DXW568" s="437"/>
      <c r="DXX568" s="438"/>
      <c r="DXY568" s="439"/>
      <c r="DXZ568" s="460"/>
      <c r="DYA568" s="435"/>
      <c r="DYB568" s="434"/>
      <c r="DYC568" s="437"/>
      <c r="DYD568" s="438"/>
      <c r="DYE568" s="439"/>
      <c r="DYF568" s="460"/>
      <c r="DYG568" s="435"/>
      <c r="DYH568" s="434"/>
      <c r="DYI568" s="437"/>
      <c r="DYJ568" s="438"/>
      <c r="DYK568" s="439"/>
      <c r="DYL568" s="460"/>
      <c r="DYM568" s="435"/>
      <c r="DYN568" s="434"/>
      <c r="DYO568" s="437"/>
      <c r="DYP568" s="438"/>
      <c r="DYQ568" s="439"/>
      <c r="DYR568" s="460"/>
      <c r="DYS568" s="435"/>
      <c r="DYT568" s="434"/>
      <c r="DYU568" s="437"/>
      <c r="DYV568" s="438"/>
      <c r="DYW568" s="439"/>
      <c r="DYX568" s="460"/>
      <c r="DYY568" s="435"/>
      <c r="DYZ568" s="434"/>
      <c r="DZA568" s="437"/>
      <c r="DZB568" s="438"/>
      <c r="DZC568" s="439"/>
      <c r="DZD568" s="460"/>
      <c r="DZE568" s="435"/>
      <c r="DZF568" s="434"/>
      <c r="DZG568" s="437"/>
      <c r="DZH568" s="438"/>
      <c r="DZI568" s="439"/>
      <c r="DZJ568" s="460"/>
      <c r="DZK568" s="435"/>
      <c r="DZL568" s="434"/>
      <c r="DZM568" s="437"/>
      <c r="DZN568" s="438"/>
      <c r="DZO568" s="439"/>
      <c r="DZP568" s="460"/>
      <c r="DZQ568" s="435"/>
      <c r="DZR568" s="434"/>
      <c r="DZS568" s="437"/>
      <c r="DZT568" s="438"/>
      <c r="DZU568" s="439"/>
      <c r="DZV568" s="460"/>
      <c r="DZW568" s="435"/>
      <c r="DZX568" s="434"/>
      <c r="DZY568" s="437"/>
      <c r="DZZ568" s="438"/>
      <c r="EAA568" s="439"/>
      <c r="EAB568" s="460"/>
      <c r="EAC568" s="435"/>
      <c r="EAD568" s="434"/>
      <c r="EAE568" s="437"/>
      <c r="EAF568" s="438"/>
      <c r="EAG568" s="439"/>
      <c r="EAH568" s="460"/>
      <c r="EAI568" s="435"/>
      <c r="EAJ568" s="434"/>
      <c r="EAK568" s="437"/>
      <c r="EAL568" s="438"/>
      <c r="EAM568" s="439"/>
      <c r="EAN568" s="460"/>
      <c r="EAO568" s="435"/>
      <c r="EAP568" s="434"/>
      <c r="EAQ568" s="437"/>
      <c r="EAR568" s="438"/>
      <c r="EAS568" s="439"/>
      <c r="EAT568" s="460"/>
      <c r="EAU568" s="435"/>
      <c r="EAV568" s="434"/>
      <c r="EAW568" s="437"/>
      <c r="EAX568" s="438"/>
      <c r="EAY568" s="439"/>
      <c r="EAZ568" s="460"/>
      <c r="EBA568" s="435"/>
      <c r="EBB568" s="434"/>
      <c r="EBC568" s="437"/>
      <c r="EBD568" s="438"/>
      <c r="EBE568" s="439"/>
      <c r="EBF568" s="460"/>
      <c r="EBG568" s="435"/>
      <c r="EBH568" s="434"/>
      <c r="EBI568" s="437"/>
      <c r="EBJ568" s="438"/>
      <c r="EBK568" s="439"/>
      <c r="EBL568" s="460"/>
      <c r="EBM568" s="435"/>
      <c r="EBN568" s="434"/>
      <c r="EBO568" s="437"/>
      <c r="EBP568" s="438"/>
      <c r="EBQ568" s="439"/>
      <c r="EBR568" s="460"/>
      <c r="EBS568" s="435"/>
      <c r="EBT568" s="434"/>
      <c r="EBU568" s="437"/>
      <c r="EBV568" s="438"/>
      <c r="EBW568" s="439"/>
      <c r="EBX568" s="460"/>
      <c r="EBY568" s="435"/>
      <c r="EBZ568" s="434"/>
      <c r="ECA568" s="437"/>
      <c r="ECB568" s="438"/>
      <c r="ECC568" s="439"/>
      <c r="ECD568" s="460"/>
      <c r="ECE568" s="435"/>
      <c r="ECF568" s="434"/>
      <c r="ECG568" s="437"/>
      <c r="ECH568" s="438"/>
      <c r="ECI568" s="439"/>
      <c r="ECJ568" s="460"/>
      <c r="ECK568" s="435"/>
      <c r="ECL568" s="434"/>
      <c r="ECM568" s="437"/>
      <c r="ECN568" s="438"/>
      <c r="ECO568" s="439"/>
      <c r="ECP568" s="460"/>
      <c r="ECQ568" s="435"/>
      <c r="ECR568" s="434"/>
      <c r="ECS568" s="437"/>
      <c r="ECT568" s="438"/>
      <c r="ECU568" s="439"/>
      <c r="ECV568" s="460"/>
      <c r="ECW568" s="435"/>
      <c r="ECX568" s="434"/>
      <c r="ECY568" s="437"/>
      <c r="ECZ568" s="438"/>
      <c r="EDA568" s="439"/>
      <c r="EDB568" s="460"/>
      <c r="EDC568" s="435"/>
      <c r="EDD568" s="434"/>
      <c r="EDE568" s="437"/>
      <c r="EDF568" s="438"/>
      <c r="EDG568" s="439"/>
      <c r="EDH568" s="460"/>
      <c r="EDI568" s="435"/>
      <c r="EDJ568" s="434"/>
      <c r="EDK568" s="437"/>
      <c r="EDL568" s="438"/>
      <c r="EDM568" s="439"/>
      <c r="EDN568" s="460"/>
      <c r="EDO568" s="435"/>
      <c r="EDP568" s="434"/>
      <c r="EDQ568" s="437"/>
      <c r="EDR568" s="438"/>
      <c r="EDS568" s="439"/>
      <c r="EDT568" s="460"/>
      <c r="EDU568" s="435"/>
      <c r="EDV568" s="434"/>
      <c r="EDW568" s="437"/>
      <c r="EDX568" s="438"/>
      <c r="EDY568" s="439"/>
      <c r="EDZ568" s="460"/>
      <c r="EEA568" s="435"/>
      <c r="EEB568" s="434"/>
      <c r="EEC568" s="437"/>
      <c r="EED568" s="438"/>
      <c r="EEE568" s="439"/>
      <c r="EEF568" s="460"/>
      <c r="EEG568" s="435"/>
      <c r="EEH568" s="434"/>
      <c r="EEI568" s="437"/>
      <c r="EEJ568" s="438"/>
      <c r="EEK568" s="439"/>
      <c r="EEL568" s="460"/>
      <c r="EEM568" s="435"/>
      <c r="EEN568" s="434"/>
      <c r="EEO568" s="437"/>
      <c r="EEP568" s="438"/>
      <c r="EEQ568" s="439"/>
      <c r="EER568" s="460"/>
      <c r="EES568" s="435"/>
      <c r="EET568" s="434"/>
      <c r="EEU568" s="437"/>
      <c r="EEV568" s="438"/>
      <c r="EEW568" s="439"/>
      <c r="EEX568" s="460"/>
      <c r="EEY568" s="435"/>
      <c r="EEZ568" s="434"/>
      <c r="EFA568" s="437"/>
      <c r="EFB568" s="438"/>
      <c r="EFC568" s="439"/>
      <c r="EFD568" s="460"/>
      <c r="EFE568" s="435"/>
      <c r="EFF568" s="434"/>
      <c r="EFG568" s="437"/>
      <c r="EFH568" s="438"/>
      <c r="EFI568" s="439"/>
      <c r="EFJ568" s="460"/>
      <c r="EFK568" s="435"/>
      <c r="EFL568" s="434"/>
      <c r="EFM568" s="437"/>
      <c r="EFN568" s="438"/>
      <c r="EFO568" s="439"/>
      <c r="EFP568" s="460"/>
      <c r="EFQ568" s="435"/>
      <c r="EFR568" s="434"/>
      <c r="EFS568" s="437"/>
      <c r="EFT568" s="438"/>
      <c r="EFU568" s="439"/>
      <c r="EFV568" s="460"/>
      <c r="EFW568" s="435"/>
      <c r="EFX568" s="434"/>
      <c r="EFY568" s="437"/>
      <c r="EFZ568" s="438"/>
      <c r="EGA568" s="439"/>
      <c r="EGB568" s="460"/>
      <c r="EGC568" s="435"/>
      <c r="EGD568" s="434"/>
      <c r="EGE568" s="437"/>
      <c r="EGF568" s="438"/>
      <c r="EGG568" s="439"/>
      <c r="EGH568" s="460"/>
      <c r="EGI568" s="435"/>
      <c r="EGJ568" s="434"/>
      <c r="EGK568" s="437"/>
      <c r="EGL568" s="438"/>
      <c r="EGM568" s="439"/>
      <c r="EGN568" s="460"/>
      <c r="EGO568" s="435"/>
      <c r="EGP568" s="434"/>
      <c r="EGQ568" s="437"/>
      <c r="EGR568" s="438"/>
      <c r="EGS568" s="439"/>
      <c r="EGT568" s="460"/>
      <c r="EGU568" s="435"/>
      <c r="EGV568" s="434"/>
      <c r="EGW568" s="437"/>
      <c r="EGX568" s="438"/>
      <c r="EGY568" s="439"/>
      <c r="EGZ568" s="460"/>
      <c r="EHA568" s="435"/>
      <c r="EHB568" s="434"/>
      <c r="EHC568" s="437"/>
      <c r="EHD568" s="438"/>
      <c r="EHE568" s="439"/>
      <c r="EHF568" s="460"/>
      <c r="EHG568" s="435"/>
      <c r="EHH568" s="434"/>
      <c r="EHI568" s="437"/>
      <c r="EHJ568" s="438"/>
      <c r="EHK568" s="439"/>
      <c r="EHL568" s="460"/>
      <c r="EHM568" s="435"/>
      <c r="EHN568" s="434"/>
      <c r="EHO568" s="437"/>
      <c r="EHP568" s="438"/>
      <c r="EHQ568" s="439"/>
      <c r="EHR568" s="460"/>
      <c r="EHS568" s="435"/>
      <c r="EHT568" s="434"/>
      <c r="EHU568" s="437"/>
      <c r="EHV568" s="438"/>
      <c r="EHW568" s="439"/>
      <c r="EHX568" s="460"/>
      <c r="EHY568" s="435"/>
      <c r="EHZ568" s="434"/>
      <c r="EIA568" s="437"/>
      <c r="EIB568" s="438"/>
      <c r="EIC568" s="439"/>
      <c r="EID568" s="460"/>
      <c r="EIE568" s="435"/>
      <c r="EIF568" s="434"/>
      <c r="EIG568" s="437"/>
      <c r="EIH568" s="438"/>
      <c r="EII568" s="439"/>
      <c r="EIJ568" s="460"/>
      <c r="EIK568" s="435"/>
      <c r="EIL568" s="434"/>
      <c r="EIM568" s="437"/>
      <c r="EIN568" s="438"/>
      <c r="EIO568" s="439"/>
      <c r="EIP568" s="460"/>
      <c r="EIQ568" s="435"/>
      <c r="EIR568" s="434"/>
      <c r="EIS568" s="437"/>
      <c r="EIT568" s="438"/>
      <c r="EIU568" s="439"/>
      <c r="EIV568" s="460"/>
      <c r="EIW568" s="435"/>
      <c r="EIX568" s="434"/>
      <c r="EIY568" s="437"/>
      <c r="EIZ568" s="438"/>
      <c r="EJA568" s="439"/>
      <c r="EJB568" s="460"/>
      <c r="EJC568" s="435"/>
      <c r="EJD568" s="434"/>
      <c r="EJE568" s="437"/>
      <c r="EJF568" s="438"/>
      <c r="EJG568" s="439"/>
      <c r="EJH568" s="460"/>
      <c r="EJI568" s="435"/>
      <c r="EJJ568" s="434"/>
      <c r="EJK568" s="437"/>
      <c r="EJL568" s="438"/>
      <c r="EJM568" s="439"/>
      <c r="EJN568" s="460"/>
      <c r="EJO568" s="435"/>
      <c r="EJP568" s="434"/>
      <c r="EJQ568" s="437"/>
      <c r="EJR568" s="438"/>
      <c r="EJS568" s="439"/>
      <c r="EJT568" s="460"/>
      <c r="EJU568" s="435"/>
      <c r="EJV568" s="434"/>
      <c r="EJW568" s="437"/>
      <c r="EJX568" s="438"/>
      <c r="EJY568" s="439"/>
      <c r="EJZ568" s="460"/>
      <c r="EKA568" s="435"/>
      <c r="EKB568" s="434"/>
      <c r="EKC568" s="437"/>
      <c r="EKD568" s="438"/>
      <c r="EKE568" s="439"/>
      <c r="EKF568" s="460"/>
      <c r="EKG568" s="435"/>
      <c r="EKH568" s="434"/>
      <c r="EKI568" s="437"/>
      <c r="EKJ568" s="438"/>
      <c r="EKK568" s="439"/>
      <c r="EKL568" s="460"/>
      <c r="EKM568" s="435"/>
      <c r="EKN568" s="434"/>
      <c r="EKO568" s="437"/>
      <c r="EKP568" s="438"/>
      <c r="EKQ568" s="439"/>
      <c r="EKR568" s="460"/>
      <c r="EKS568" s="435"/>
      <c r="EKT568" s="434"/>
      <c r="EKU568" s="437"/>
      <c r="EKV568" s="438"/>
      <c r="EKW568" s="439"/>
      <c r="EKX568" s="460"/>
      <c r="EKY568" s="435"/>
      <c r="EKZ568" s="434"/>
      <c r="ELA568" s="437"/>
      <c r="ELB568" s="438"/>
      <c r="ELC568" s="439"/>
      <c r="ELD568" s="460"/>
      <c r="ELE568" s="435"/>
      <c r="ELF568" s="434"/>
      <c r="ELG568" s="437"/>
      <c r="ELH568" s="438"/>
      <c r="ELI568" s="439"/>
      <c r="ELJ568" s="460"/>
      <c r="ELK568" s="435"/>
      <c r="ELL568" s="434"/>
      <c r="ELM568" s="437"/>
      <c r="ELN568" s="438"/>
      <c r="ELO568" s="439"/>
      <c r="ELP568" s="460"/>
      <c r="ELQ568" s="435"/>
      <c r="ELR568" s="434"/>
      <c r="ELS568" s="437"/>
      <c r="ELT568" s="438"/>
      <c r="ELU568" s="439"/>
      <c r="ELV568" s="460"/>
      <c r="ELW568" s="435"/>
      <c r="ELX568" s="434"/>
      <c r="ELY568" s="437"/>
      <c r="ELZ568" s="438"/>
      <c r="EMA568" s="439"/>
      <c r="EMB568" s="460"/>
      <c r="EMC568" s="435"/>
      <c r="EMD568" s="434"/>
      <c r="EME568" s="437"/>
      <c r="EMF568" s="438"/>
      <c r="EMG568" s="439"/>
      <c r="EMH568" s="460"/>
      <c r="EMI568" s="435"/>
      <c r="EMJ568" s="434"/>
      <c r="EMK568" s="437"/>
      <c r="EML568" s="438"/>
      <c r="EMM568" s="439"/>
      <c r="EMN568" s="460"/>
      <c r="EMO568" s="435"/>
      <c r="EMP568" s="434"/>
      <c r="EMQ568" s="437"/>
      <c r="EMR568" s="438"/>
      <c r="EMS568" s="439"/>
      <c r="EMT568" s="460"/>
      <c r="EMU568" s="435"/>
      <c r="EMV568" s="434"/>
      <c r="EMW568" s="437"/>
      <c r="EMX568" s="438"/>
      <c r="EMY568" s="439"/>
      <c r="EMZ568" s="460"/>
      <c r="ENA568" s="435"/>
      <c r="ENB568" s="434"/>
      <c r="ENC568" s="437"/>
      <c r="END568" s="438"/>
      <c r="ENE568" s="439"/>
      <c r="ENF568" s="460"/>
      <c r="ENG568" s="435"/>
      <c r="ENH568" s="434"/>
      <c r="ENI568" s="437"/>
      <c r="ENJ568" s="438"/>
      <c r="ENK568" s="439"/>
      <c r="ENL568" s="460"/>
      <c r="ENM568" s="435"/>
      <c r="ENN568" s="434"/>
      <c r="ENO568" s="437"/>
      <c r="ENP568" s="438"/>
      <c r="ENQ568" s="439"/>
      <c r="ENR568" s="460"/>
      <c r="ENS568" s="435"/>
      <c r="ENT568" s="434"/>
      <c r="ENU568" s="437"/>
      <c r="ENV568" s="438"/>
      <c r="ENW568" s="439"/>
      <c r="ENX568" s="460"/>
      <c r="ENY568" s="435"/>
      <c r="ENZ568" s="434"/>
      <c r="EOA568" s="437"/>
      <c r="EOB568" s="438"/>
      <c r="EOC568" s="439"/>
      <c r="EOD568" s="460"/>
      <c r="EOE568" s="435"/>
      <c r="EOF568" s="434"/>
      <c r="EOG568" s="437"/>
      <c r="EOH568" s="438"/>
      <c r="EOI568" s="439"/>
      <c r="EOJ568" s="460"/>
      <c r="EOK568" s="435"/>
      <c r="EOL568" s="434"/>
      <c r="EOM568" s="437"/>
      <c r="EON568" s="438"/>
      <c r="EOO568" s="439"/>
      <c r="EOP568" s="460"/>
      <c r="EOQ568" s="435"/>
      <c r="EOR568" s="434"/>
      <c r="EOS568" s="437"/>
      <c r="EOT568" s="438"/>
      <c r="EOU568" s="439"/>
      <c r="EOV568" s="460"/>
      <c r="EOW568" s="435"/>
      <c r="EOX568" s="434"/>
      <c r="EOY568" s="437"/>
      <c r="EOZ568" s="438"/>
      <c r="EPA568" s="439"/>
      <c r="EPB568" s="460"/>
      <c r="EPC568" s="435"/>
      <c r="EPD568" s="434"/>
      <c r="EPE568" s="437"/>
      <c r="EPF568" s="438"/>
      <c r="EPG568" s="439"/>
      <c r="EPH568" s="460"/>
      <c r="EPI568" s="435"/>
      <c r="EPJ568" s="434"/>
      <c r="EPK568" s="437"/>
      <c r="EPL568" s="438"/>
      <c r="EPM568" s="439"/>
      <c r="EPN568" s="460"/>
      <c r="EPO568" s="435"/>
      <c r="EPP568" s="434"/>
      <c r="EPQ568" s="437"/>
      <c r="EPR568" s="438"/>
      <c r="EPS568" s="439"/>
      <c r="EPT568" s="460"/>
      <c r="EPU568" s="435"/>
      <c r="EPV568" s="434"/>
      <c r="EPW568" s="437"/>
      <c r="EPX568" s="438"/>
      <c r="EPY568" s="439"/>
      <c r="EPZ568" s="460"/>
      <c r="EQA568" s="435"/>
      <c r="EQB568" s="434"/>
      <c r="EQC568" s="437"/>
      <c r="EQD568" s="438"/>
      <c r="EQE568" s="439"/>
      <c r="EQF568" s="460"/>
      <c r="EQG568" s="435"/>
      <c r="EQH568" s="434"/>
      <c r="EQI568" s="437"/>
      <c r="EQJ568" s="438"/>
      <c r="EQK568" s="439"/>
      <c r="EQL568" s="460"/>
      <c r="EQM568" s="435"/>
      <c r="EQN568" s="434"/>
      <c r="EQO568" s="437"/>
      <c r="EQP568" s="438"/>
      <c r="EQQ568" s="439"/>
      <c r="EQR568" s="460"/>
      <c r="EQS568" s="435"/>
      <c r="EQT568" s="434"/>
      <c r="EQU568" s="437"/>
      <c r="EQV568" s="438"/>
      <c r="EQW568" s="439"/>
      <c r="EQX568" s="460"/>
      <c r="EQY568" s="435"/>
      <c r="EQZ568" s="434"/>
      <c r="ERA568" s="437"/>
      <c r="ERB568" s="438"/>
      <c r="ERC568" s="439"/>
      <c r="ERD568" s="460"/>
      <c r="ERE568" s="435"/>
      <c r="ERF568" s="434"/>
      <c r="ERG568" s="437"/>
      <c r="ERH568" s="438"/>
      <c r="ERI568" s="439"/>
      <c r="ERJ568" s="460"/>
      <c r="ERK568" s="435"/>
      <c r="ERL568" s="434"/>
      <c r="ERM568" s="437"/>
      <c r="ERN568" s="438"/>
      <c r="ERO568" s="439"/>
      <c r="ERP568" s="460"/>
      <c r="ERQ568" s="435"/>
      <c r="ERR568" s="434"/>
      <c r="ERS568" s="437"/>
      <c r="ERT568" s="438"/>
      <c r="ERU568" s="439"/>
      <c r="ERV568" s="460"/>
      <c r="ERW568" s="435"/>
      <c r="ERX568" s="434"/>
      <c r="ERY568" s="437"/>
      <c r="ERZ568" s="438"/>
      <c r="ESA568" s="439"/>
      <c r="ESB568" s="460"/>
      <c r="ESC568" s="435"/>
      <c r="ESD568" s="434"/>
      <c r="ESE568" s="437"/>
      <c r="ESF568" s="438"/>
      <c r="ESG568" s="439"/>
      <c r="ESH568" s="460"/>
      <c r="ESI568" s="435"/>
      <c r="ESJ568" s="434"/>
      <c r="ESK568" s="437"/>
      <c r="ESL568" s="438"/>
      <c r="ESM568" s="439"/>
      <c r="ESN568" s="460"/>
      <c r="ESO568" s="435"/>
      <c r="ESP568" s="434"/>
      <c r="ESQ568" s="437"/>
      <c r="ESR568" s="438"/>
      <c r="ESS568" s="439"/>
      <c r="EST568" s="460"/>
      <c r="ESU568" s="435"/>
      <c r="ESV568" s="434"/>
      <c r="ESW568" s="437"/>
      <c r="ESX568" s="438"/>
      <c r="ESY568" s="439"/>
      <c r="ESZ568" s="460"/>
      <c r="ETA568" s="435"/>
      <c r="ETB568" s="434"/>
      <c r="ETC568" s="437"/>
      <c r="ETD568" s="438"/>
      <c r="ETE568" s="439"/>
      <c r="ETF568" s="460"/>
      <c r="ETG568" s="435"/>
      <c r="ETH568" s="434"/>
      <c r="ETI568" s="437"/>
      <c r="ETJ568" s="438"/>
      <c r="ETK568" s="439"/>
      <c r="ETL568" s="460"/>
      <c r="ETM568" s="435"/>
      <c r="ETN568" s="434"/>
      <c r="ETO568" s="437"/>
      <c r="ETP568" s="438"/>
      <c r="ETQ568" s="439"/>
      <c r="ETR568" s="460"/>
      <c r="ETS568" s="435"/>
      <c r="ETT568" s="434"/>
      <c r="ETU568" s="437"/>
      <c r="ETV568" s="438"/>
      <c r="ETW568" s="439"/>
      <c r="ETX568" s="460"/>
      <c r="ETY568" s="435"/>
      <c r="ETZ568" s="434"/>
      <c r="EUA568" s="437"/>
      <c r="EUB568" s="438"/>
      <c r="EUC568" s="439"/>
      <c r="EUD568" s="460"/>
      <c r="EUE568" s="435"/>
      <c r="EUF568" s="434"/>
      <c r="EUG568" s="437"/>
      <c r="EUH568" s="438"/>
      <c r="EUI568" s="439"/>
      <c r="EUJ568" s="460"/>
      <c r="EUK568" s="435"/>
      <c r="EUL568" s="434"/>
      <c r="EUM568" s="437"/>
      <c r="EUN568" s="438"/>
      <c r="EUO568" s="439"/>
      <c r="EUP568" s="460"/>
      <c r="EUQ568" s="435"/>
      <c r="EUR568" s="434"/>
      <c r="EUS568" s="437"/>
      <c r="EUT568" s="438"/>
      <c r="EUU568" s="439"/>
      <c r="EUV568" s="460"/>
      <c r="EUW568" s="435"/>
      <c r="EUX568" s="434"/>
      <c r="EUY568" s="437"/>
      <c r="EUZ568" s="438"/>
      <c r="EVA568" s="439"/>
      <c r="EVB568" s="460"/>
      <c r="EVC568" s="435"/>
      <c r="EVD568" s="434"/>
      <c r="EVE568" s="437"/>
      <c r="EVF568" s="438"/>
      <c r="EVG568" s="439"/>
      <c r="EVH568" s="460"/>
      <c r="EVI568" s="435"/>
      <c r="EVJ568" s="434"/>
      <c r="EVK568" s="437"/>
      <c r="EVL568" s="438"/>
      <c r="EVM568" s="439"/>
      <c r="EVN568" s="460"/>
      <c r="EVO568" s="435"/>
      <c r="EVP568" s="434"/>
      <c r="EVQ568" s="437"/>
      <c r="EVR568" s="438"/>
      <c r="EVS568" s="439"/>
      <c r="EVT568" s="460"/>
      <c r="EVU568" s="435"/>
      <c r="EVV568" s="434"/>
      <c r="EVW568" s="437"/>
      <c r="EVX568" s="438"/>
      <c r="EVY568" s="439"/>
      <c r="EVZ568" s="460"/>
      <c r="EWA568" s="435"/>
      <c r="EWB568" s="434"/>
      <c r="EWC568" s="437"/>
      <c r="EWD568" s="438"/>
      <c r="EWE568" s="439"/>
      <c r="EWF568" s="460"/>
      <c r="EWG568" s="435"/>
      <c r="EWH568" s="434"/>
      <c r="EWI568" s="437"/>
      <c r="EWJ568" s="438"/>
      <c r="EWK568" s="439"/>
      <c r="EWL568" s="460"/>
      <c r="EWM568" s="435"/>
      <c r="EWN568" s="434"/>
      <c r="EWO568" s="437"/>
      <c r="EWP568" s="438"/>
      <c r="EWQ568" s="439"/>
      <c r="EWR568" s="460"/>
      <c r="EWS568" s="435"/>
      <c r="EWT568" s="434"/>
      <c r="EWU568" s="437"/>
      <c r="EWV568" s="438"/>
      <c r="EWW568" s="439"/>
      <c r="EWX568" s="460"/>
      <c r="EWY568" s="435"/>
      <c r="EWZ568" s="434"/>
      <c r="EXA568" s="437"/>
      <c r="EXB568" s="438"/>
      <c r="EXC568" s="439"/>
      <c r="EXD568" s="460"/>
      <c r="EXE568" s="435"/>
      <c r="EXF568" s="434"/>
      <c r="EXG568" s="437"/>
      <c r="EXH568" s="438"/>
      <c r="EXI568" s="439"/>
      <c r="EXJ568" s="460"/>
      <c r="EXK568" s="435"/>
      <c r="EXL568" s="434"/>
      <c r="EXM568" s="437"/>
      <c r="EXN568" s="438"/>
      <c r="EXO568" s="439"/>
      <c r="EXP568" s="460"/>
      <c r="EXQ568" s="435"/>
      <c r="EXR568" s="434"/>
      <c r="EXS568" s="437"/>
      <c r="EXT568" s="438"/>
      <c r="EXU568" s="439"/>
      <c r="EXV568" s="460"/>
      <c r="EXW568" s="435"/>
      <c r="EXX568" s="434"/>
      <c r="EXY568" s="437"/>
      <c r="EXZ568" s="438"/>
      <c r="EYA568" s="439"/>
      <c r="EYB568" s="460"/>
      <c r="EYC568" s="435"/>
      <c r="EYD568" s="434"/>
      <c r="EYE568" s="437"/>
      <c r="EYF568" s="438"/>
      <c r="EYG568" s="439"/>
      <c r="EYH568" s="460"/>
      <c r="EYI568" s="435"/>
      <c r="EYJ568" s="434"/>
      <c r="EYK568" s="437"/>
      <c r="EYL568" s="438"/>
      <c r="EYM568" s="439"/>
      <c r="EYN568" s="460"/>
      <c r="EYO568" s="435"/>
      <c r="EYP568" s="434"/>
      <c r="EYQ568" s="437"/>
      <c r="EYR568" s="438"/>
      <c r="EYS568" s="439"/>
      <c r="EYT568" s="460"/>
      <c r="EYU568" s="435"/>
      <c r="EYV568" s="434"/>
      <c r="EYW568" s="437"/>
      <c r="EYX568" s="438"/>
      <c r="EYY568" s="439"/>
      <c r="EYZ568" s="460"/>
      <c r="EZA568" s="435"/>
      <c r="EZB568" s="434"/>
      <c r="EZC568" s="437"/>
      <c r="EZD568" s="438"/>
      <c r="EZE568" s="439"/>
      <c r="EZF568" s="460"/>
      <c r="EZG568" s="435"/>
      <c r="EZH568" s="434"/>
      <c r="EZI568" s="437"/>
      <c r="EZJ568" s="438"/>
      <c r="EZK568" s="439"/>
      <c r="EZL568" s="460"/>
      <c r="EZM568" s="435"/>
      <c r="EZN568" s="434"/>
      <c r="EZO568" s="437"/>
      <c r="EZP568" s="438"/>
      <c r="EZQ568" s="439"/>
      <c r="EZR568" s="460"/>
      <c r="EZS568" s="435"/>
      <c r="EZT568" s="434"/>
      <c r="EZU568" s="437"/>
      <c r="EZV568" s="438"/>
      <c r="EZW568" s="439"/>
      <c r="EZX568" s="460"/>
      <c r="EZY568" s="435"/>
      <c r="EZZ568" s="434"/>
      <c r="FAA568" s="437"/>
      <c r="FAB568" s="438"/>
      <c r="FAC568" s="439"/>
      <c r="FAD568" s="460"/>
      <c r="FAE568" s="435"/>
      <c r="FAF568" s="434"/>
      <c r="FAG568" s="437"/>
      <c r="FAH568" s="438"/>
      <c r="FAI568" s="439"/>
      <c r="FAJ568" s="460"/>
      <c r="FAK568" s="435"/>
      <c r="FAL568" s="434"/>
      <c r="FAM568" s="437"/>
      <c r="FAN568" s="438"/>
      <c r="FAO568" s="439"/>
      <c r="FAP568" s="460"/>
      <c r="FAQ568" s="435"/>
      <c r="FAR568" s="434"/>
      <c r="FAS568" s="437"/>
      <c r="FAT568" s="438"/>
      <c r="FAU568" s="439"/>
      <c r="FAV568" s="460"/>
      <c r="FAW568" s="435"/>
      <c r="FAX568" s="434"/>
      <c r="FAY568" s="437"/>
      <c r="FAZ568" s="438"/>
      <c r="FBA568" s="439"/>
      <c r="FBB568" s="460"/>
      <c r="FBC568" s="435"/>
      <c r="FBD568" s="434"/>
      <c r="FBE568" s="437"/>
      <c r="FBF568" s="438"/>
      <c r="FBG568" s="439"/>
      <c r="FBH568" s="460"/>
      <c r="FBI568" s="435"/>
      <c r="FBJ568" s="434"/>
      <c r="FBK568" s="437"/>
      <c r="FBL568" s="438"/>
      <c r="FBM568" s="439"/>
      <c r="FBN568" s="460"/>
      <c r="FBO568" s="435"/>
      <c r="FBP568" s="434"/>
      <c r="FBQ568" s="437"/>
      <c r="FBR568" s="438"/>
      <c r="FBS568" s="439"/>
      <c r="FBT568" s="460"/>
      <c r="FBU568" s="435"/>
      <c r="FBV568" s="434"/>
      <c r="FBW568" s="437"/>
      <c r="FBX568" s="438"/>
      <c r="FBY568" s="439"/>
      <c r="FBZ568" s="460"/>
      <c r="FCA568" s="435"/>
      <c r="FCB568" s="434"/>
      <c r="FCC568" s="437"/>
      <c r="FCD568" s="438"/>
      <c r="FCE568" s="439"/>
      <c r="FCF568" s="460"/>
      <c r="FCG568" s="435"/>
      <c r="FCH568" s="434"/>
      <c r="FCI568" s="437"/>
      <c r="FCJ568" s="438"/>
      <c r="FCK568" s="439"/>
      <c r="FCL568" s="460"/>
      <c r="FCM568" s="435"/>
      <c r="FCN568" s="434"/>
      <c r="FCO568" s="437"/>
      <c r="FCP568" s="438"/>
      <c r="FCQ568" s="439"/>
      <c r="FCR568" s="460"/>
      <c r="FCS568" s="435"/>
      <c r="FCT568" s="434"/>
      <c r="FCU568" s="437"/>
      <c r="FCV568" s="438"/>
      <c r="FCW568" s="439"/>
      <c r="FCX568" s="460"/>
      <c r="FCY568" s="435"/>
      <c r="FCZ568" s="434"/>
      <c r="FDA568" s="437"/>
      <c r="FDB568" s="438"/>
      <c r="FDC568" s="439"/>
      <c r="FDD568" s="460"/>
      <c r="FDE568" s="435"/>
      <c r="FDF568" s="434"/>
      <c r="FDG568" s="437"/>
      <c r="FDH568" s="438"/>
      <c r="FDI568" s="439"/>
      <c r="FDJ568" s="460"/>
      <c r="FDK568" s="435"/>
      <c r="FDL568" s="434"/>
      <c r="FDM568" s="437"/>
      <c r="FDN568" s="438"/>
      <c r="FDO568" s="439"/>
      <c r="FDP568" s="460"/>
      <c r="FDQ568" s="435"/>
      <c r="FDR568" s="434"/>
      <c r="FDS568" s="437"/>
      <c r="FDT568" s="438"/>
      <c r="FDU568" s="439"/>
      <c r="FDV568" s="460"/>
      <c r="FDW568" s="435"/>
      <c r="FDX568" s="434"/>
      <c r="FDY568" s="437"/>
      <c r="FDZ568" s="438"/>
      <c r="FEA568" s="439"/>
      <c r="FEB568" s="460"/>
      <c r="FEC568" s="435"/>
      <c r="FED568" s="434"/>
      <c r="FEE568" s="437"/>
      <c r="FEF568" s="438"/>
      <c r="FEG568" s="439"/>
      <c r="FEH568" s="460"/>
      <c r="FEI568" s="435"/>
      <c r="FEJ568" s="434"/>
      <c r="FEK568" s="437"/>
      <c r="FEL568" s="438"/>
      <c r="FEM568" s="439"/>
      <c r="FEN568" s="460"/>
      <c r="FEO568" s="435"/>
      <c r="FEP568" s="434"/>
      <c r="FEQ568" s="437"/>
      <c r="FER568" s="438"/>
      <c r="FES568" s="439"/>
      <c r="FET568" s="460"/>
      <c r="FEU568" s="435"/>
      <c r="FEV568" s="434"/>
      <c r="FEW568" s="437"/>
      <c r="FEX568" s="438"/>
      <c r="FEY568" s="439"/>
      <c r="FEZ568" s="460"/>
      <c r="FFA568" s="435"/>
      <c r="FFB568" s="434"/>
      <c r="FFC568" s="437"/>
      <c r="FFD568" s="438"/>
      <c r="FFE568" s="439"/>
      <c r="FFF568" s="460"/>
      <c r="FFG568" s="435"/>
      <c r="FFH568" s="434"/>
      <c r="FFI568" s="437"/>
      <c r="FFJ568" s="438"/>
      <c r="FFK568" s="439"/>
      <c r="FFL568" s="460"/>
      <c r="FFM568" s="435"/>
      <c r="FFN568" s="434"/>
      <c r="FFO568" s="437"/>
      <c r="FFP568" s="438"/>
      <c r="FFQ568" s="439"/>
      <c r="FFR568" s="460"/>
      <c r="FFS568" s="435"/>
      <c r="FFT568" s="434"/>
      <c r="FFU568" s="437"/>
      <c r="FFV568" s="438"/>
      <c r="FFW568" s="439"/>
      <c r="FFX568" s="460"/>
      <c r="FFY568" s="435"/>
      <c r="FFZ568" s="434"/>
      <c r="FGA568" s="437"/>
      <c r="FGB568" s="438"/>
      <c r="FGC568" s="439"/>
      <c r="FGD568" s="460"/>
      <c r="FGE568" s="435"/>
      <c r="FGF568" s="434"/>
      <c r="FGG568" s="437"/>
      <c r="FGH568" s="438"/>
      <c r="FGI568" s="439"/>
      <c r="FGJ568" s="460"/>
      <c r="FGK568" s="435"/>
      <c r="FGL568" s="434"/>
      <c r="FGM568" s="437"/>
      <c r="FGN568" s="438"/>
      <c r="FGO568" s="439"/>
      <c r="FGP568" s="460"/>
      <c r="FGQ568" s="435"/>
      <c r="FGR568" s="434"/>
      <c r="FGS568" s="437"/>
      <c r="FGT568" s="438"/>
      <c r="FGU568" s="439"/>
      <c r="FGV568" s="460"/>
      <c r="FGW568" s="435"/>
      <c r="FGX568" s="434"/>
      <c r="FGY568" s="437"/>
      <c r="FGZ568" s="438"/>
      <c r="FHA568" s="439"/>
      <c r="FHB568" s="460"/>
      <c r="FHC568" s="435"/>
      <c r="FHD568" s="434"/>
      <c r="FHE568" s="437"/>
      <c r="FHF568" s="438"/>
      <c r="FHG568" s="439"/>
      <c r="FHH568" s="460"/>
      <c r="FHI568" s="435"/>
      <c r="FHJ568" s="434"/>
      <c r="FHK568" s="437"/>
      <c r="FHL568" s="438"/>
      <c r="FHM568" s="439"/>
      <c r="FHN568" s="460"/>
      <c r="FHO568" s="435"/>
      <c r="FHP568" s="434"/>
      <c r="FHQ568" s="437"/>
      <c r="FHR568" s="438"/>
      <c r="FHS568" s="439"/>
      <c r="FHT568" s="460"/>
      <c r="FHU568" s="435"/>
      <c r="FHV568" s="434"/>
      <c r="FHW568" s="437"/>
      <c r="FHX568" s="438"/>
      <c r="FHY568" s="439"/>
      <c r="FHZ568" s="460"/>
      <c r="FIA568" s="435"/>
      <c r="FIB568" s="434"/>
      <c r="FIC568" s="437"/>
      <c r="FID568" s="438"/>
      <c r="FIE568" s="439"/>
      <c r="FIF568" s="460"/>
      <c r="FIG568" s="435"/>
      <c r="FIH568" s="434"/>
      <c r="FII568" s="437"/>
      <c r="FIJ568" s="438"/>
      <c r="FIK568" s="439"/>
      <c r="FIL568" s="460"/>
      <c r="FIM568" s="435"/>
      <c r="FIN568" s="434"/>
      <c r="FIO568" s="437"/>
      <c r="FIP568" s="438"/>
      <c r="FIQ568" s="439"/>
      <c r="FIR568" s="460"/>
      <c r="FIS568" s="435"/>
      <c r="FIT568" s="434"/>
      <c r="FIU568" s="437"/>
      <c r="FIV568" s="438"/>
      <c r="FIW568" s="439"/>
      <c r="FIX568" s="460"/>
      <c r="FIY568" s="435"/>
      <c r="FIZ568" s="434"/>
      <c r="FJA568" s="437"/>
      <c r="FJB568" s="438"/>
      <c r="FJC568" s="439"/>
      <c r="FJD568" s="460"/>
      <c r="FJE568" s="435"/>
      <c r="FJF568" s="434"/>
      <c r="FJG568" s="437"/>
      <c r="FJH568" s="438"/>
      <c r="FJI568" s="439"/>
      <c r="FJJ568" s="460"/>
      <c r="FJK568" s="435"/>
      <c r="FJL568" s="434"/>
      <c r="FJM568" s="437"/>
      <c r="FJN568" s="438"/>
      <c r="FJO568" s="439"/>
      <c r="FJP568" s="460"/>
      <c r="FJQ568" s="435"/>
      <c r="FJR568" s="434"/>
      <c r="FJS568" s="437"/>
      <c r="FJT568" s="438"/>
      <c r="FJU568" s="439"/>
      <c r="FJV568" s="460"/>
      <c r="FJW568" s="435"/>
      <c r="FJX568" s="434"/>
      <c r="FJY568" s="437"/>
      <c r="FJZ568" s="438"/>
      <c r="FKA568" s="439"/>
      <c r="FKB568" s="460"/>
      <c r="FKC568" s="435"/>
      <c r="FKD568" s="434"/>
      <c r="FKE568" s="437"/>
      <c r="FKF568" s="438"/>
      <c r="FKG568" s="439"/>
      <c r="FKH568" s="460"/>
      <c r="FKI568" s="435"/>
      <c r="FKJ568" s="434"/>
      <c r="FKK568" s="437"/>
      <c r="FKL568" s="438"/>
      <c r="FKM568" s="439"/>
      <c r="FKN568" s="460"/>
      <c r="FKO568" s="435"/>
      <c r="FKP568" s="434"/>
      <c r="FKQ568" s="437"/>
      <c r="FKR568" s="438"/>
      <c r="FKS568" s="439"/>
      <c r="FKT568" s="460"/>
      <c r="FKU568" s="435"/>
      <c r="FKV568" s="434"/>
      <c r="FKW568" s="437"/>
      <c r="FKX568" s="438"/>
      <c r="FKY568" s="439"/>
      <c r="FKZ568" s="460"/>
      <c r="FLA568" s="435"/>
      <c r="FLB568" s="434"/>
      <c r="FLC568" s="437"/>
      <c r="FLD568" s="438"/>
      <c r="FLE568" s="439"/>
      <c r="FLF568" s="460"/>
      <c r="FLG568" s="435"/>
      <c r="FLH568" s="434"/>
      <c r="FLI568" s="437"/>
      <c r="FLJ568" s="438"/>
      <c r="FLK568" s="439"/>
      <c r="FLL568" s="460"/>
      <c r="FLM568" s="435"/>
      <c r="FLN568" s="434"/>
      <c r="FLO568" s="437"/>
      <c r="FLP568" s="438"/>
      <c r="FLQ568" s="439"/>
      <c r="FLR568" s="460"/>
      <c r="FLS568" s="435"/>
      <c r="FLT568" s="434"/>
      <c r="FLU568" s="437"/>
      <c r="FLV568" s="438"/>
      <c r="FLW568" s="439"/>
      <c r="FLX568" s="460"/>
      <c r="FLY568" s="435"/>
      <c r="FLZ568" s="434"/>
      <c r="FMA568" s="437"/>
      <c r="FMB568" s="438"/>
      <c r="FMC568" s="439"/>
      <c r="FMD568" s="460"/>
      <c r="FME568" s="435"/>
      <c r="FMF568" s="434"/>
      <c r="FMG568" s="437"/>
      <c r="FMH568" s="438"/>
      <c r="FMI568" s="439"/>
      <c r="FMJ568" s="460"/>
      <c r="FMK568" s="435"/>
      <c r="FML568" s="434"/>
      <c r="FMM568" s="437"/>
      <c r="FMN568" s="438"/>
      <c r="FMO568" s="439"/>
      <c r="FMP568" s="460"/>
      <c r="FMQ568" s="435"/>
      <c r="FMR568" s="434"/>
      <c r="FMS568" s="437"/>
      <c r="FMT568" s="438"/>
      <c r="FMU568" s="439"/>
      <c r="FMV568" s="460"/>
      <c r="FMW568" s="435"/>
      <c r="FMX568" s="434"/>
      <c r="FMY568" s="437"/>
      <c r="FMZ568" s="438"/>
      <c r="FNA568" s="439"/>
      <c r="FNB568" s="460"/>
      <c r="FNC568" s="435"/>
      <c r="FND568" s="434"/>
      <c r="FNE568" s="437"/>
      <c r="FNF568" s="438"/>
      <c r="FNG568" s="439"/>
      <c r="FNH568" s="460"/>
      <c r="FNI568" s="435"/>
      <c r="FNJ568" s="434"/>
      <c r="FNK568" s="437"/>
      <c r="FNL568" s="438"/>
      <c r="FNM568" s="439"/>
      <c r="FNN568" s="460"/>
      <c r="FNO568" s="435"/>
      <c r="FNP568" s="434"/>
      <c r="FNQ568" s="437"/>
      <c r="FNR568" s="438"/>
      <c r="FNS568" s="439"/>
      <c r="FNT568" s="460"/>
      <c r="FNU568" s="435"/>
      <c r="FNV568" s="434"/>
      <c r="FNW568" s="437"/>
      <c r="FNX568" s="438"/>
      <c r="FNY568" s="439"/>
      <c r="FNZ568" s="460"/>
      <c r="FOA568" s="435"/>
      <c r="FOB568" s="434"/>
      <c r="FOC568" s="437"/>
      <c r="FOD568" s="438"/>
      <c r="FOE568" s="439"/>
      <c r="FOF568" s="460"/>
      <c r="FOG568" s="435"/>
      <c r="FOH568" s="434"/>
      <c r="FOI568" s="437"/>
      <c r="FOJ568" s="438"/>
      <c r="FOK568" s="439"/>
      <c r="FOL568" s="460"/>
      <c r="FOM568" s="435"/>
      <c r="FON568" s="434"/>
      <c r="FOO568" s="437"/>
      <c r="FOP568" s="438"/>
      <c r="FOQ568" s="439"/>
      <c r="FOR568" s="460"/>
      <c r="FOS568" s="435"/>
      <c r="FOT568" s="434"/>
      <c r="FOU568" s="437"/>
      <c r="FOV568" s="438"/>
      <c r="FOW568" s="439"/>
      <c r="FOX568" s="460"/>
      <c r="FOY568" s="435"/>
      <c r="FOZ568" s="434"/>
      <c r="FPA568" s="437"/>
      <c r="FPB568" s="438"/>
      <c r="FPC568" s="439"/>
      <c r="FPD568" s="460"/>
      <c r="FPE568" s="435"/>
      <c r="FPF568" s="434"/>
      <c r="FPG568" s="437"/>
      <c r="FPH568" s="438"/>
      <c r="FPI568" s="439"/>
      <c r="FPJ568" s="460"/>
      <c r="FPK568" s="435"/>
      <c r="FPL568" s="434"/>
      <c r="FPM568" s="437"/>
      <c r="FPN568" s="438"/>
      <c r="FPO568" s="439"/>
      <c r="FPP568" s="460"/>
      <c r="FPQ568" s="435"/>
      <c r="FPR568" s="434"/>
      <c r="FPS568" s="437"/>
      <c r="FPT568" s="438"/>
      <c r="FPU568" s="439"/>
      <c r="FPV568" s="460"/>
      <c r="FPW568" s="435"/>
      <c r="FPX568" s="434"/>
      <c r="FPY568" s="437"/>
      <c r="FPZ568" s="438"/>
      <c r="FQA568" s="439"/>
      <c r="FQB568" s="460"/>
      <c r="FQC568" s="435"/>
      <c r="FQD568" s="434"/>
      <c r="FQE568" s="437"/>
      <c r="FQF568" s="438"/>
      <c r="FQG568" s="439"/>
      <c r="FQH568" s="460"/>
      <c r="FQI568" s="435"/>
      <c r="FQJ568" s="434"/>
      <c r="FQK568" s="437"/>
      <c r="FQL568" s="438"/>
      <c r="FQM568" s="439"/>
      <c r="FQN568" s="460"/>
      <c r="FQO568" s="435"/>
      <c r="FQP568" s="434"/>
      <c r="FQQ568" s="437"/>
      <c r="FQR568" s="438"/>
      <c r="FQS568" s="439"/>
      <c r="FQT568" s="460"/>
      <c r="FQU568" s="435"/>
      <c r="FQV568" s="434"/>
      <c r="FQW568" s="437"/>
      <c r="FQX568" s="438"/>
      <c r="FQY568" s="439"/>
      <c r="FQZ568" s="460"/>
      <c r="FRA568" s="435"/>
      <c r="FRB568" s="434"/>
      <c r="FRC568" s="437"/>
      <c r="FRD568" s="438"/>
      <c r="FRE568" s="439"/>
      <c r="FRF568" s="460"/>
      <c r="FRG568" s="435"/>
      <c r="FRH568" s="434"/>
      <c r="FRI568" s="437"/>
      <c r="FRJ568" s="438"/>
      <c r="FRK568" s="439"/>
      <c r="FRL568" s="460"/>
      <c r="FRM568" s="435"/>
      <c r="FRN568" s="434"/>
      <c r="FRO568" s="437"/>
      <c r="FRP568" s="438"/>
      <c r="FRQ568" s="439"/>
      <c r="FRR568" s="460"/>
      <c r="FRS568" s="435"/>
      <c r="FRT568" s="434"/>
      <c r="FRU568" s="437"/>
      <c r="FRV568" s="438"/>
      <c r="FRW568" s="439"/>
      <c r="FRX568" s="460"/>
      <c r="FRY568" s="435"/>
      <c r="FRZ568" s="434"/>
      <c r="FSA568" s="437"/>
      <c r="FSB568" s="438"/>
      <c r="FSC568" s="439"/>
      <c r="FSD568" s="460"/>
      <c r="FSE568" s="435"/>
      <c r="FSF568" s="434"/>
      <c r="FSG568" s="437"/>
      <c r="FSH568" s="438"/>
      <c r="FSI568" s="439"/>
      <c r="FSJ568" s="460"/>
      <c r="FSK568" s="435"/>
      <c r="FSL568" s="434"/>
      <c r="FSM568" s="437"/>
      <c r="FSN568" s="438"/>
      <c r="FSO568" s="439"/>
      <c r="FSP568" s="460"/>
      <c r="FSQ568" s="435"/>
      <c r="FSR568" s="434"/>
      <c r="FSS568" s="437"/>
      <c r="FST568" s="438"/>
      <c r="FSU568" s="439"/>
      <c r="FSV568" s="460"/>
      <c r="FSW568" s="435"/>
      <c r="FSX568" s="434"/>
      <c r="FSY568" s="437"/>
      <c r="FSZ568" s="438"/>
      <c r="FTA568" s="439"/>
      <c r="FTB568" s="460"/>
      <c r="FTC568" s="435"/>
      <c r="FTD568" s="434"/>
      <c r="FTE568" s="437"/>
      <c r="FTF568" s="438"/>
      <c r="FTG568" s="439"/>
      <c r="FTH568" s="460"/>
      <c r="FTI568" s="435"/>
      <c r="FTJ568" s="434"/>
      <c r="FTK568" s="437"/>
      <c r="FTL568" s="438"/>
      <c r="FTM568" s="439"/>
      <c r="FTN568" s="460"/>
      <c r="FTO568" s="435"/>
      <c r="FTP568" s="434"/>
      <c r="FTQ568" s="437"/>
      <c r="FTR568" s="438"/>
      <c r="FTS568" s="439"/>
      <c r="FTT568" s="460"/>
      <c r="FTU568" s="435"/>
      <c r="FTV568" s="434"/>
      <c r="FTW568" s="437"/>
      <c r="FTX568" s="438"/>
      <c r="FTY568" s="439"/>
      <c r="FTZ568" s="460"/>
      <c r="FUA568" s="435"/>
      <c r="FUB568" s="434"/>
      <c r="FUC568" s="437"/>
      <c r="FUD568" s="438"/>
      <c r="FUE568" s="439"/>
      <c r="FUF568" s="460"/>
      <c r="FUG568" s="435"/>
      <c r="FUH568" s="434"/>
      <c r="FUI568" s="437"/>
      <c r="FUJ568" s="438"/>
      <c r="FUK568" s="439"/>
      <c r="FUL568" s="460"/>
      <c r="FUM568" s="435"/>
      <c r="FUN568" s="434"/>
      <c r="FUO568" s="437"/>
      <c r="FUP568" s="438"/>
      <c r="FUQ568" s="439"/>
      <c r="FUR568" s="460"/>
      <c r="FUS568" s="435"/>
      <c r="FUT568" s="434"/>
      <c r="FUU568" s="437"/>
      <c r="FUV568" s="438"/>
      <c r="FUW568" s="439"/>
      <c r="FUX568" s="460"/>
      <c r="FUY568" s="435"/>
      <c r="FUZ568" s="434"/>
      <c r="FVA568" s="437"/>
      <c r="FVB568" s="438"/>
      <c r="FVC568" s="439"/>
      <c r="FVD568" s="460"/>
      <c r="FVE568" s="435"/>
      <c r="FVF568" s="434"/>
      <c r="FVG568" s="437"/>
      <c r="FVH568" s="438"/>
      <c r="FVI568" s="439"/>
      <c r="FVJ568" s="460"/>
      <c r="FVK568" s="435"/>
      <c r="FVL568" s="434"/>
      <c r="FVM568" s="437"/>
      <c r="FVN568" s="438"/>
      <c r="FVO568" s="439"/>
      <c r="FVP568" s="460"/>
      <c r="FVQ568" s="435"/>
      <c r="FVR568" s="434"/>
      <c r="FVS568" s="437"/>
      <c r="FVT568" s="438"/>
      <c r="FVU568" s="439"/>
      <c r="FVV568" s="460"/>
      <c r="FVW568" s="435"/>
      <c r="FVX568" s="434"/>
      <c r="FVY568" s="437"/>
      <c r="FVZ568" s="438"/>
      <c r="FWA568" s="439"/>
      <c r="FWB568" s="460"/>
      <c r="FWC568" s="435"/>
      <c r="FWD568" s="434"/>
      <c r="FWE568" s="437"/>
      <c r="FWF568" s="438"/>
      <c r="FWG568" s="439"/>
      <c r="FWH568" s="460"/>
      <c r="FWI568" s="435"/>
      <c r="FWJ568" s="434"/>
      <c r="FWK568" s="437"/>
      <c r="FWL568" s="438"/>
      <c r="FWM568" s="439"/>
      <c r="FWN568" s="460"/>
      <c r="FWO568" s="435"/>
      <c r="FWP568" s="434"/>
      <c r="FWQ568" s="437"/>
      <c r="FWR568" s="438"/>
      <c r="FWS568" s="439"/>
      <c r="FWT568" s="460"/>
      <c r="FWU568" s="435"/>
      <c r="FWV568" s="434"/>
      <c r="FWW568" s="437"/>
      <c r="FWX568" s="438"/>
      <c r="FWY568" s="439"/>
      <c r="FWZ568" s="460"/>
      <c r="FXA568" s="435"/>
      <c r="FXB568" s="434"/>
      <c r="FXC568" s="437"/>
      <c r="FXD568" s="438"/>
      <c r="FXE568" s="439"/>
      <c r="FXF568" s="460"/>
      <c r="FXG568" s="435"/>
      <c r="FXH568" s="434"/>
      <c r="FXI568" s="437"/>
      <c r="FXJ568" s="438"/>
      <c r="FXK568" s="439"/>
      <c r="FXL568" s="460"/>
      <c r="FXM568" s="435"/>
      <c r="FXN568" s="434"/>
      <c r="FXO568" s="437"/>
      <c r="FXP568" s="438"/>
      <c r="FXQ568" s="439"/>
      <c r="FXR568" s="460"/>
      <c r="FXS568" s="435"/>
      <c r="FXT568" s="434"/>
      <c r="FXU568" s="437"/>
      <c r="FXV568" s="438"/>
      <c r="FXW568" s="439"/>
      <c r="FXX568" s="460"/>
      <c r="FXY568" s="435"/>
      <c r="FXZ568" s="434"/>
      <c r="FYA568" s="437"/>
      <c r="FYB568" s="438"/>
      <c r="FYC568" s="439"/>
      <c r="FYD568" s="460"/>
      <c r="FYE568" s="435"/>
      <c r="FYF568" s="434"/>
      <c r="FYG568" s="437"/>
      <c r="FYH568" s="438"/>
      <c r="FYI568" s="439"/>
      <c r="FYJ568" s="460"/>
      <c r="FYK568" s="435"/>
      <c r="FYL568" s="434"/>
      <c r="FYM568" s="437"/>
      <c r="FYN568" s="438"/>
      <c r="FYO568" s="439"/>
      <c r="FYP568" s="460"/>
      <c r="FYQ568" s="435"/>
      <c r="FYR568" s="434"/>
      <c r="FYS568" s="437"/>
      <c r="FYT568" s="438"/>
      <c r="FYU568" s="439"/>
      <c r="FYV568" s="460"/>
      <c r="FYW568" s="435"/>
      <c r="FYX568" s="434"/>
      <c r="FYY568" s="437"/>
      <c r="FYZ568" s="438"/>
      <c r="FZA568" s="439"/>
      <c r="FZB568" s="460"/>
      <c r="FZC568" s="435"/>
      <c r="FZD568" s="434"/>
      <c r="FZE568" s="437"/>
      <c r="FZF568" s="438"/>
      <c r="FZG568" s="439"/>
      <c r="FZH568" s="460"/>
      <c r="FZI568" s="435"/>
      <c r="FZJ568" s="434"/>
      <c r="FZK568" s="437"/>
      <c r="FZL568" s="438"/>
      <c r="FZM568" s="439"/>
      <c r="FZN568" s="460"/>
      <c r="FZO568" s="435"/>
      <c r="FZP568" s="434"/>
      <c r="FZQ568" s="437"/>
      <c r="FZR568" s="438"/>
      <c r="FZS568" s="439"/>
      <c r="FZT568" s="460"/>
      <c r="FZU568" s="435"/>
      <c r="FZV568" s="434"/>
      <c r="FZW568" s="437"/>
      <c r="FZX568" s="438"/>
      <c r="FZY568" s="439"/>
      <c r="FZZ568" s="460"/>
      <c r="GAA568" s="435"/>
      <c r="GAB568" s="434"/>
      <c r="GAC568" s="437"/>
      <c r="GAD568" s="438"/>
      <c r="GAE568" s="439"/>
      <c r="GAF568" s="460"/>
      <c r="GAG568" s="435"/>
      <c r="GAH568" s="434"/>
      <c r="GAI568" s="437"/>
      <c r="GAJ568" s="438"/>
      <c r="GAK568" s="439"/>
      <c r="GAL568" s="460"/>
      <c r="GAM568" s="435"/>
      <c r="GAN568" s="434"/>
      <c r="GAO568" s="437"/>
      <c r="GAP568" s="438"/>
      <c r="GAQ568" s="439"/>
      <c r="GAR568" s="460"/>
      <c r="GAS568" s="435"/>
      <c r="GAT568" s="434"/>
      <c r="GAU568" s="437"/>
      <c r="GAV568" s="438"/>
      <c r="GAW568" s="439"/>
      <c r="GAX568" s="460"/>
      <c r="GAY568" s="435"/>
      <c r="GAZ568" s="434"/>
      <c r="GBA568" s="437"/>
      <c r="GBB568" s="438"/>
      <c r="GBC568" s="439"/>
      <c r="GBD568" s="460"/>
      <c r="GBE568" s="435"/>
      <c r="GBF568" s="434"/>
      <c r="GBG568" s="437"/>
      <c r="GBH568" s="438"/>
      <c r="GBI568" s="439"/>
      <c r="GBJ568" s="460"/>
      <c r="GBK568" s="435"/>
      <c r="GBL568" s="434"/>
      <c r="GBM568" s="437"/>
      <c r="GBN568" s="438"/>
      <c r="GBO568" s="439"/>
      <c r="GBP568" s="460"/>
      <c r="GBQ568" s="435"/>
      <c r="GBR568" s="434"/>
      <c r="GBS568" s="437"/>
      <c r="GBT568" s="438"/>
      <c r="GBU568" s="439"/>
      <c r="GBV568" s="460"/>
      <c r="GBW568" s="435"/>
      <c r="GBX568" s="434"/>
      <c r="GBY568" s="437"/>
      <c r="GBZ568" s="438"/>
      <c r="GCA568" s="439"/>
      <c r="GCB568" s="460"/>
      <c r="GCC568" s="435"/>
      <c r="GCD568" s="434"/>
      <c r="GCE568" s="437"/>
      <c r="GCF568" s="438"/>
      <c r="GCG568" s="439"/>
      <c r="GCH568" s="460"/>
      <c r="GCI568" s="435"/>
      <c r="GCJ568" s="434"/>
      <c r="GCK568" s="437"/>
      <c r="GCL568" s="438"/>
      <c r="GCM568" s="439"/>
      <c r="GCN568" s="460"/>
      <c r="GCO568" s="435"/>
      <c r="GCP568" s="434"/>
      <c r="GCQ568" s="437"/>
      <c r="GCR568" s="438"/>
      <c r="GCS568" s="439"/>
      <c r="GCT568" s="460"/>
      <c r="GCU568" s="435"/>
      <c r="GCV568" s="434"/>
      <c r="GCW568" s="437"/>
      <c r="GCX568" s="438"/>
      <c r="GCY568" s="439"/>
      <c r="GCZ568" s="460"/>
      <c r="GDA568" s="435"/>
      <c r="GDB568" s="434"/>
      <c r="GDC568" s="437"/>
      <c r="GDD568" s="438"/>
      <c r="GDE568" s="439"/>
      <c r="GDF568" s="460"/>
      <c r="GDG568" s="435"/>
      <c r="GDH568" s="434"/>
      <c r="GDI568" s="437"/>
      <c r="GDJ568" s="438"/>
      <c r="GDK568" s="439"/>
      <c r="GDL568" s="460"/>
      <c r="GDM568" s="435"/>
      <c r="GDN568" s="434"/>
      <c r="GDO568" s="437"/>
      <c r="GDP568" s="438"/>
      <c r="GDQ568" s="439"/>
      <c r="GDR568" s="460"/>
      <c r="GDS568" s="435"/>
      <c r="GDT568" s="434"/>
      <c r="GDU568" s="437"/>
      <c r="GDV568" s="438"/>
      <c r="GDW568" s="439"/>
      <c r="GDX568" s="460"/>
      <c r="GDY568" s="435"/>
      <c r="GDZ568" s="434"/>
      <c r="GEA568" s="437"/>
      <c r="GEB568" s="438"/>
      <c r="GEC568" s="439"/>
      <c r="GED568" s="460"/>
      <c r="GEE568" s="435"/>
      <c r="GEF568" s="434"/>
      <c r="GEG568" s="437"/>
      <c r="GEH568" s="438"/>
      <c r="GEI568" s="439"/>
      <c r="GEJ568" s="460"/>
      <c r="GEK568" s="435"/>
      <c r="GEL568" s="434"/>
      <c r="GEM568" s="437"/>
      <c r="GEN568" s="438"/>
      <c r="GEO568" s="439"/>
      <c r="GEP568" s="460"/>
      <c r="GEQ568" s="435"/>
      <c r="GER568" s="434"/>
      <c r="GES568" s="437"/>
      <c r="GET568" s="438"/>
      <c r="GEU568" s="439"/>
      <c r="GEV568" s="460"/>
      <c r="GEW568" s="435"/>
      <c r="GEX568" s="434"/>
      <c r="GEY568" s="437"/>
      <c r="GEZ568" s="438"/>
      <c r="GFA568" s="439"/>
      <c r="GFB568" s="460"/>
      <c r="GFC568" s="435"/>
      <c r="GFD568" s="434"/>
      <c r="GFE568" s="437"/>
      <c r="GFF568" s="438"/>
      <c r="GFG568" s="439"/>
      <c r="GFH568" s="460"/>
      <c r="GFI568" s="435"/>
      <c r="GFJ568" s="434"/>
      <c r="GFK568" s="437"/>
      <c r="GFL568" s="438"/>
      <c r="GFM568" s="439"/>
      <c r="GFN568" s="460"/>
      <c r="GFO568" s="435"/>
      <c r="GFP568" s="434"/>
      <c r="GFQ568" s="437"/>
      <c r="GFR568" s="438"/>
      <c r="GFS568" s="439"/>
      <c r="GFT568" s="460"/>
      <c r="GFU568" s="435"/>
      <c r="GFV568" s="434"/>
      <c r="GFW568" s="437"/>
      <c r="GFX568" s="438"/>
      <c r="GFY568" s="439"/>
      <c r="GFZ568" s="460"/>
      <c r="GGA568" s="435"/>
      <c r="GGB568" s="434"/>
      <c r="GGC568" s="437"/>
      <c r="GGD568" s="438"/>
      <c r="GGE568" s="439"/>
      <c r="GGF568" s="460"/>
      <c r="GGG568" s="435"/>
      <c r="GGH568" s="434"/>
      <c r="GGI568" s="437"/>
      <c r="GGJ568" s="438"/>
      <c r="GGK568" s="439"/>
      <c r="GGL568" s="460"/>
      <c r="GGM568" s="435"/>
      <c r="GGN568" s="434"/>
      <c r="GGO568" s="437"/>
      <c r="GGP568" s="438"/>
      <c r="GGQ568" s="439"/>
      <c r="GGR568" s="460"/>
      <c r="GGS568" s="435"/>
      <c r="GGT568" s="434"/>
      <c r="GGU568" s="437"/>
      <c r="GGV568" s="438"/>
      <c r="GGW568" s="439"/>
      <c r="GGX568" s="460"/>
      <c r="GGY568" s="435"/>
      <c r="GGZ568" s="434"/>
      <c r="GHA568" s="437"/>
      <c r="GHB568" s="438"/>
      <c r="GHC568" s="439"/>
      <c r="GHD568" s="460"/>
      <c r="GHE568" s="435"/>
      <c r="GHF568" s="434"/>
      <c r="GHG568" s="437"/>
      <c r="GHH568" s="438"/>
      <c r="GHI568" s="439"/>
      <c r="GHJ568" s="460"/>
      <c r="GHK568" s="435"/>
      <c r="GHL568" s="434"/>
      <c r="GHM568" s="437"/>
      <c r="GHN568" s="438"/>
      <c r="GHO568" s="439"/>
      <c r="GHP568" s="460"/>
      <c r="GHQ568" s="435"/>
      <c r="GHR568" s="434"/>
      <c r="GHS568" s="437"/>
      <c r="GHT568" s="438"/>
      <c r="GHU568" s="439"/>
      <c r="GHV568" s="460"/>
      <c r="GHW568" s="435"/>
      <c r="GHX568" s="434"/>
      <c r="GHY568" s="437"/>
      <c r="GHZ568" s="438"/>
      <c r="GIA568" s="439"/>
      <c r="GIB568" s="460"/>
      <c r="GIC568" s="435"/>
      <c r="GID568" s="434"/>
      <c r="GIE568" s="437"/>
      <c r="GIF568" s="438"/>
      <c r="GIG568" s="439"/>
      <c r="GIH568" s="460"/>
      <c r="GII568" s="435"/>
      <c r="GIJ568" s="434"/>
      <c r="GIK568" s="437"/>
      <c r="GIL568" s="438"/>
      <c r="GIM568" s="439"/>
      <c r="GIN568" s="460"/>
      <c r="GIO568" s="435"/>
      <c r="GIP568" s="434"/>
      <c r="GIQ568" s="437"/>
      <c r="GIR568" s="438"/>
      <c r="GIS568" s="439"/>
      <c r="GIT568" s="460"/>
      <c r="GIU568" s="435"/>
      <c r="GIV568" s="434"/>
      <c r="GIW568" s="437"/>
      <c r="GIX568" s="438"/>
      <c r="GIY568" s="439"/>
      <c r="GIZ568" s="460"/>
      <c r="GJA568" s="435"/>
      <c r="GJB568" s="434"/>
      <c r="GJC568" s="437"/>
      <c r="GJD568" s="438"/>
      <c r="GJE568" s="439"/>
      <c r="GJF568" s="460"/>
      <c r="GJG568" s="435"/>
      <c r="GJH568" s="434"/>
      <c r="GJI568" s="437"/>
      <c r="GJJ568" s="438"/>
      <c r="GJK568" s="439"/>
      <c r="GJL568" s="460"/>
      <c r="GJM568" s="435"/>
      <c r="GJN568" s="434"/>
      <c r="GJO568" s="437"/>
      <c r="GJP568" s="438"/>
      <c r="GJQ568" s="439"/>
      <c r="GJR568" s="460"/>
      <c r="GJS568" s="435"/>
      <c r="GJT568" s="434"/>
      <c r="GJU568" s="437"/>
      <c r="GJV568" s="438"/>
      <c r="GJW568" s="439"/>
      <c r="GJX568" s="460"/>
      <c r="GJY568" s="435"/>
      <c r="GJZ568" s="434"/>
      <c r="GKA568" s="437"/>
      <c r="GKB568" s="438"/>
      <c r="GKC568" s="439"/>
      <c r="GKD568" s="460"/>
      <c r="GKE568" s="435"/>
      <c r="GKF568" s="434"/>
      <c r="GKG568" s="437"/>
      <c r="GKH568" s="438"/>
      <c r="GKI568" s="439"/>
      <c r="GKJ568" s="460"/>
      <c r="GKK568" s="435"/>
      <c r="GKL568" s="434"/>
      <c r="GKM568" s="437"/>
      <c r="GKN568" s="438"/>
      <c r="GKO568" s="439"/>
      <c r="GKP568" s="460"/>
      <c r="GKQ568" s="435"/>
      <c r="GKR568" s="434"/>
      <c r="GKS568" s="437"/>
      <c r="GKT568" s="438"/>
      <c r="GKU568" s="439"/>
      <c r="GKV568" s="460"/>
      <c r="GKW568" s="435"/>
      <c r="GKX568" s="434"/>
      <c r="GKY568" s="437"/>
      <c r="GKZ568" s="438"/>
      <c r="GLA568" s="439"/>
      <c r="GLB568" s="460"/>
      <c r="GLC568" s="435"/>
      <c r="GLD568" s="434"/>
      <c r="GLE568" s="437"/>
      <c r="GLF568" s="438"/>
      <c r="GLG568" s="439"/>
      <c r="GLH568" s="460"/>
      <c r="GLI568" s="435"/>
      <c r="GLJ568" s="434"/>
      <c r="GLK568" s="437"/>
      <c r="GLL568" s="438"/>
      <c r="GLM568" s="439"/>
      <c r="GLN568" s="460"/>
      <c r="GLO568" s="435"/>
      <c r="GLP568" s="434"/>
      <c r="GLQ568" s="437"/>
      <c r="GLR568" s="438"/>
      <c r="GLS568" s="439"/>
      <c r="GLT568" s="460"/>
      <c r="GLU568" s="435"/>
      <c r="GLV568" s="434"/>
      <c r="GLW568" s="437"/>
      <c r="GLX568" s="438"/>
      <c r="GLY568" s="439"/>
      <c r="GLZ568" s="460"/>
      <c r="GMA568" s="435"/>
      <c r="GMB568" s="434"/>
      <c r="GMC568" s="437"/>
      <c r="GMD568" s="438"/>
      <c r="GME568" s="439"/>
      <c r="GMF568" s="460"/>
      <c r="GMG568" s="435"/>
      <c r="GMH568" s="434"/>
      <c r="GMI568" s="437"/>
      <c r="GMJ568" s="438"/>
      <c r="GMK568" s="439"/>
      <c r="GML568" s="460"/>
      <c r="GMM568" s="435"/>
      <c r="GMN568" s="434"/>
      <c r="GMO568" s="437"/>
      <c r="GMP568" s="438"/>
      <c r="GMQ568" s="439"/>
      <c r="GMR568" s="460"/>
      <c r="GMS568" s="435"/>
      <c r="GMT568" s="434"/>
      <c r="GMU568" s="437"/>
      <c r="GMV568" s="438"/>
      <c r="GMW568" s="439"/>
      <c r="GMX568" s="460"/>
      <c r="GMY568" s="435"/>
      <c r="GMZ568" s="434"/>
      <c r="GNA568" s="437"/>
      <c r="GNB568" s="438"/>
      <c r="GNC568" s="439"/>
      <c r="GND568" s="460"/>
      <c r="GNE568" s="435"/>
      <c r="GNF568" s="434"/>
      <c r="GNG568" s="437"/>
      <c r="GNH568" s="438"/>
      <c r="GNI568" s="439"/>
      <c r="GNJ568" s="460"/>
      <c r="GNK568" s="435"/>
      <c r="GNL568" s="434"/>
      <c r="GNM568" s="437"/>
      <c r="GNN568" s="438"/>
      <c r="GNO568" s="439"/>
      <c r="GNP568" s="460"/>
      <c r="GNQ568" s="435"/>
      <c r="GNR568" s="434"/>
      <c r="GNS568" s="437"/>
      <c r="GNT568" s="438"/>
      <c r="GNU568" s="439"/>
      <c r="GNV568" s="460"/>
      <c r="GNW568" s="435"/>
      <c r="GNX568" s="434"/>
      <c r="GNY568" s="437"/>
      <c r="GNZ568" s="438"/>
      <c r="GOA568" s="439"/>
      <c r="GOB568" s="460"/>
      <c r="GOC568" s="435"/>
      <c r="GOD568" s="434"/>
      <c r="GOE568" s="437"/>
      <c r="GOF568" s="438"/>
      <c r="GOG568" s="439"/>
      <c r="GOH568" s="460"/>
      <c r="GOI568" s="435"/>
      <c r="GOJ568" s="434"/>
      <c r="GOK568" s="437"/>
      <c r="GOL568" s="438"/>
      <c r="GOM568" s="439"/>
      <c r="GON568" s="460"/>
      <c r="GOO568" s="435"/>
      <c r="GOP568" s="434"/>
      <c r="GOQ568" s="437"/>
      <c r="GOR568" s="438"/>
      <c r="GOS568" s="439"/>
      <c r="GOT568" s="460"/>
      <c r="GOU568" s="435"/>
      <c r="GOV568" s="434"/>
      <c r="GOW568" s="437"/>
      <c r="GOX568" s="438"/>
      <c r="GOY568" s="439"/>
      <c r="GOZ568" s="460"/>
      <c r="GPA568" s="435"/>
      <c r="GPB568" s="434"/>
      <c r="GPC568" s="437"/>
      <c r="GPD568" s="438"/>
      <c r="GPE568" s="439"/>
      <c r="GPF568" s="460"/>
      <c r="GPG568" s="435"/>
      <c r="GPH568" s="434"/>
      <c r="GPI568" s="437"/>
      <c r="GPJ568" s="438"/>
      <c r="GPK568" s="439"/>
      <c r="GPL568" s="460"/>
      <c r="GPM568" s="435"/>
      <c r="GPN568" s="434"/>
      <c r="GPO568" s="437"/>
      <c r="GPP568" s="438"/>
      <c r="GPQ568" s="439"/>
      <c r="GPR568" s="460"/>
      <c r="GPS568" s="435"/>
      <c r="GPT568" s="434"/>
      <c r="GPU568" s="437"/>
      <c r="GPV568" s="438"/>
      <c r="GPW568" s="439"/>
      <c r="GPX568" s="460"/>
      <c r="GPY568" s="435"/>
      <c r="GPZ568" s="434"/>
      <c r="GQA568" s="437"/>
      <c r="GQB568" s="438"/>
      <c r="GQC568" s="439"/>
      <c r="GQD568" s="460"/>
      <c r="GQE568" s="435"/>
      <c r="GQF568" s="434"/>
      <c r="GQG568" s="437"/>
      <c r="GQH568" s="438"/>
      <c r="GQI568" s="439"/>
      <c r="GQJ568" s="460"/>
      <c r="GQK568" s="435"/>
      <c r="GQL568" s="434"/>
      <c r="GQM568" s="437"/>
      <c r="GQN568" s="438"/>
      <c r="GQO568" s="439"/>
      <c r="GQP568" s="460"/>
      <c r="GQQ568" s="435"/>
      <c r="GQR568" s="434"/>
      <c r="GQS568" s="437"/>
      <c r="GQT568" s="438"/>
      <c r="GQU568" s="439"/>
      <c r="GQV568" s="460"/>
      <c r="GQW568" s="435"/>
      <c r="GQX568" s="434"/>
      <c r="GQY568" s="437"/>
      <c r="GQZ568" s="438"/>
      <c r="GRA568" s="439"/>
      <c r="GRB568" s="460"/>
      <c r="GRC568" s="435"/>
      <c r="GRD568" s="434"/>
      <c r="GRE568" s="437"/>
      <c r="GRF568" s="438"/>
      <c r="GRG568" s="439"/>
      <c r="GRH568" s="460"/>
      <c r="GRI568" s="435"/>
      <c r="GRJ568" s="434"/>
      <c r="GRK568" s="437"/>
      <c r="GRL568" s="438"/>
      <c r="GRM568" s="439"/>
      <c r="GRN568" s="460"/>
      <c r="GRO568" s="435"/>
      <c r="GRP568" s="434"/>
      <c r="GRQ568" s="437"/>
      <c r="GRR568" s="438"/>
      <c r="GRS568" s="439"/>
      <c r="GRT568" s="460"/>
      <c r="GRU568" s="435"/>
      <c r="GRV568" s="434"/>
      <c r="GRW568" s="437"/>
      <c r="GRX568" s="438"/>
      <c r="GRY568" s="439"/>
      <c r="GRZ568" s="460"/>
      <c r="GSA568" s="435"/>
      <c r="GSB568" s="434"/>
      <c r="GSC568" s="437"/>
      <c r="GSD568" s="438"/>
      <c r="GSE568" s="439"/>
      <c r="GSF568" s="460"/>
      <c r="GSG568" s="435"/>
      <c r="GSH568" s="434"/>
      <c r="GSI568" s="437"/>
      <c r="GSJ568" s="438"/>
      <c r="GSK568" s="439"/>
      <c r="GSL568" s="460"/>
      <c r="GSM568" s="435"/>
      <c r="GSN568" s="434"/>
      <c r="GSO568" s="437"/>
      <c r="GSP568" s="438"/>
      <c r="GSQ568" s="439"/>
      <c r="GSR568" s="460"/>
      <c r="GSS568" s="435"/>
      <c r="GST568" s="434"/>
      <c r="GSU568" s="437"/>
      <c r="GSV568" s="438"/>
      <c r="GSW568" s="439"/>
      <c r="GSX568" s="460"/>
      <c r="GSY568" s="435"/>
      <c r="GSZ568" s="434"/>
      <c r="GTA568" s="437"/>
      <c r="GTB568" s="438"/>
      <c r="GTC568" s="439"/>
      <c r="GTD568" s="460"/>
      <c r="GTE568" s="435"/>
      <c r="GTF568" s="434"/>
      <c r="GTG568" s="437"/>
      <c r="GTH568" s="438"/>
      <c r="GTI568" s="439"/>
      <c r="GTJ568" s="460"/>
      <c r="GTK568" s="435"/>
      <c r="GTL568" s="434"/>
      <c r="GTM568" s="437"/>
      <c r="GTN568" s="438"/>
      <c r="GTO568" s="439"/>
      <c r="GTP568" s="460"/>
      <c r="GTQ568" s="435"/>
      <c r="GTR568" s="434"/>
      <c r="GTS568" s="437"/>
      <c r="GTT568" s="438"/>
      <c r="GTU568" s="439"/>
      <c r="GTV568" s="460"/>
      <c r="GTW568" s="435"/>
      <c r="GTX568" s="434"/>
      <c r="GTY568" s="437"/>
      <c r="GTZ568" s="438"/>
      <c r="GUA568" s="439"/>
      <c r="GUB568" s="460"/>
      <c r="GUC568" s="435"/>
      <c r="GUD568" s="434"/>
      <c r="GUE568" s="437"/>
      <c r="GUF568" s="438"/>
      <c r="GUG568" s="439"/>
      <c r="GUH568" s="460"/>
      <c r="GUI568" s="435"/>
      <c r="GUJ568" s="434"/>
      <c r="GUK568" s="437"/>
      <c r="GUL568" s="438"/>
      <c r="GUM568" s="439"/>
      <c r="GUN568" s="460"/>
      <c r="GUO568" s="435"/>
      <c r="GUP568" s="434"/>
      <c r="GUQ568" s="437"/>
      <c r="GUR568" s="438"/>
      <c r="GUS568" s="439"/>
      <c r="GUT568" s="460"/>
      <c r="GUU568" s="435"/>
      <c r="GUV568" s="434"/>
      <c r="GUW568" s="437"/>
      <c r="GUX568" s="438"/>
      <c r="GUY568" s="439"/>
      <c r="GUZ568" s="460"/>
      <c r="GVA568" s="435"/>
      <c r="GVB568" s="434"/>
      <c r="GVC568" s="437"/>
      <c r="GVD568" s="438"/>
      <c r="GVE568" s="439"/>
      <c r="GVF568" s="460"/>
      <c r="GVG568" s="435"/>
      <c r="GVH568" s="434"/>
      <c r="GVI568" s="437"/>
      <c r="GVJ568" s="438"/>
      <c r="GVK568" s="439"/>
      <c r="GVL568" s="460"/>
      <c r="GVM568" s="435"/>
      <c r="GVN568" s="434"/>
      <c r="GVO568" s="437"/>
      <c r="GVP568" s="438"/>
      <c r="GVQ568" s="439"/>
      <c r="GVR568" s="460"/>
      <c r="GVS568" s="435"/>
      <c r="GVT568" s="434"/>
      <c r="GVU568" s="437"/>
      <c r="GVV568" s="438"/>
      <c r="GVW568" s="439"/>
      <c r="GVX568" s="460"/>
      <c r="GVY568" s="435"/>
      <c r="GVZ568" s="434"/>
      <c r="GWA568" s="437"/>
      <c r="GWB568" s="438"/>
      <c r="GWC568" s="439"/>
      <c r="GWD568" s="460"/>
      <c r="GWE568" s="435"/>
      <c r="GWF568" s="434"/>
      <c r="GWG568" s="437"/>
      <c r="GWH568" s="438"/>
      <c r="GWI568" s="439"/>
      <c r="GWJ568" s="460"/>
      <c r="GWK568" s="435"/>
      <c r="GWL568" s="434"/>
      <c r="GWM568" s="437"/>
      <c r="GWN568" s="438"/>
      <c r="GWO568" s="439"/>
      <c r="GWP568" s="460"/>
      <c r="GWQ568" s="435"/>
      <c r="GWR568" s="434"/>
      <c r="GWS568" s="437"/>
      <c r="GWT568" s="438"/>
      <c r="GWU568" s="439"/>
      <c r="GWV568" s="460"/>
      <c r="GWW568" s="435"/>
      <c r="GWX568" s="434"/>
      <c r="GWY568" s="437"/>
      <c r="GWZ568" s="438"/>
      <c r="GXA568" s="439"/>
      <c r="GXB568" s="460"/>
      <c r="GXC568" s="435"/>
      <c r="GXD568" s="434"/>
      <c r="GXE568" s="437"/>
      <c r="GXF568" s="438"/>
      <c r="GXG568" s="439"/>
      <c r="GXH568" s="460"/>
      <c r="GXI568" s="435"/>
      <c r="GXJ568" s="434"/>
      <c r="GXK568" s="437"/>
      <c r="GXL568" s="438"/>
      <c r="GXM568" s="439"/>
      <c r="GXN568" s="460"/>
      <c r="GXO568" s="435"/>
      <c r="GXP568" s="434"/>
      <c r="GXQ568" s="437"/>
      <c r="GXR568" s="438"/>
      <c r="GXS568" s="439"/>
      <c r="GXT568" s="460"/>
      <c r="GXU568" s="435"/>
      <c r="GXV568" s="434"/>
      <c r="GXW568" s="437"/>
      <c r="GXX568" s="438"/>
      <c r="GXY568" s="439"/>
      <c r="GXZ568" s="460"/>
      <c r="GYA568" s="435"/>
      <c r="GYB568" s="434"/>
      <c r="GYC568" s="437"/>
      <c r="GYD568" s="438"/>
      <c r="GYE568" s="439"/>
      <c r="GYF568" s="460"/>
      <c r="GYG568" s="435"/>
      <c r="GYH568" s="434"/>
      <c r="GYI568" s="437"/>
      <c r="GYJ568" s="438"/>
      <c r="GYK568" s="439"/>
      <c r="GYL568" s="460"/>
      <c r="GYM568" s="435"/>
      <c r="GYN568" s="434"/>
      <c r="GYO568" s="437"/>
      <c r="GYP568" s="438"/>
      <c r="GYQ568" s="439"/>
      <c r="GYR568" s="460"/>
      <c r="GYS568" s="435"/>
      <c r="GYT568" s="434"/>
      <c r="GYU568" s="437"/>
      <c r="GYV568" s="438"/>
      <c r="GYW568" s="439"/>
      <c r="GYX568" s="460"/>
      <c r="GYY568" s="435"/>
      <c r="GYZ568" s="434"/>
      <c r="GZA568" s="437"/>
      <c r="GZB568" s="438"/>
      <c r="GZC568" s="439"/>
      <c r="GZD568" s="460"/>
      <c r="GZE568" s="435"/>
      <c r="GZF568" s="434"/>
      <c r="GZG568" s="437"/>
      <c r="GZH568" s="438"/>
      <c r="GZI568" s="439"/>
      <c r="GZJ568" s="460"/>
      <c r="GZK568" s="435"/>
      <c r="GZL568" s="434"/>
      <c r="GZM568" s="437"/>
      <c r="GZN568" s="438"/>
      <c r="GZO568" s="439"/>
      <c r="GZP568" s="460"/>
      <c r="GZQ568" s="435"/>
      <c r="GZR568" s="434"/>
      <c r="GZS568" s="437"/>
      <c r="GZT568" s="438"/>
      <c r="GZU568" s="439"/>
      <c r="GZV568" s="460"/>
      <c r="GZW568" s="435"/>
      <c r="GZX568" s="434"/>
      <c r="GZY568" s="437"/>
      <c r="GZZ568" s="438"/>
      <c r="HAA568" s="439"/>
      <c r="HAB568" s="460"/>
      <c r="HAC568" s="435"/>
      <c r="HAD568" s="434"/>
      <c r="HAE568" s="437"/>
      <c r="HAF568" s="438"/>
      <c r="HAG568" s="439"/>
      <c r="HAH568" s="460"/>
      <c r="HAI568" s="435"/>
      <c r="HAJ568" s="434"/>
      <c r="HAK568" s="437"/>
      <c r="HAL568" s="438"/>
      <c r="HAM568" s="439"/>
      <c r="HAN568" s="460"/>
      <c r="HAO568" s="435"/>
      <c r="HAP568" s="434"/>
      <c r="HAQ568" s="437"/>
      <c r="HAR568" s="438"/>
      <c r="HAS568" s="439"/>
      <c r="HAT568" s="460"/>
      <c r="HAU568" s="435"/>
      <c r="HAV568" s="434"/>
      <c r="HAW568" s="437"/>
      <c r="HAX568" s="438"/>
      <c r="HAY568" s="439"/>
      <c r="HAZ568" s="460"/>
      <c r="HBA568" s="435"/>
      <c r="HBB568" s="434"/>
      <c r="HBC568" s="437"/>
      <c r="HBD568" s="438"/>
      <c r="HBE568" s="439"/>
      <c r="HBF568" s="460"/>
      <c r="HBG568" s="435"/>
      <c r="HBH568" s="434"/>
      <c r="HBI568" s="437"/>
      <c r="HBJ568" s="438"/>
      <c r="HBK568" s="439"/>
      <c r="HBL568" s="460"/>
      <c r="HBM568" s="435"/>
      <c r="HBN568" s="434"/>
      <c r="HBO568" s="437"/>
      <c r="HBP568" s="438"/>
      <c r="HBQ568" s="439"/>
      <c r="HBR568" s="460"/>
      <c r="HBS568" s="435"/>
      <c r="HBT568" s="434"/>
      <c r="HBU568" s="437"/>
      <c r="HBV568" s="438"/>
      <c r="HBW568" s="439"/>
      <c r="HBX568" s="460"/>
      <c r="HBY568" s="435"/>
      <c r="HBZ568" s="434"/>
      <c r="HCA568" s="437"/>
      <c r="HCB568" s="438"/>
      <c r="HCC568" s="439"/>
      <c r="HCD568" s="460"/>
      <c r="HCE568" s="435"/>
      <c r="HCF568" s="434"/>
      <c r="HCG568" s="437"/>
      <c r="HCH568" s="438"/>
      <c r="HCI568" s="439"/>
      <c r="HCJ568" s="460"/>
      <c r="HCK568" s="435"/>
      <c r="HCL568" s="434"/>
      <c r="HCM568" s="437"/>
      <c r="HCN568" s="438"/>
      <c r="HCO568" s="439"/>
      <c r="HCP568" s="460"/>
      <c r="HCQ568" s="435"/>
      <c r="HCR568" s="434"/>
      <c r="HCS568" s="437"/>
      <c r="HCT568" s="438"/>
      <c r="HCU568" s="439"/>
      <c r="HCV568" s="460"/>
      <c r="HCW568" s="435"/>
      <c r="HCX568" s="434"/>
      <c r="HCY568" s="437"/>
      <c r="HCZ568" s="438"/>
      <c r="HDA568" s="439"/>
      <c r="HDB568" s="460"/>
      <c r="HDC568" s="435"/>
      <c r="HDD568" s="434"/>
      <c r="HDE568" s="437"/>
      <c r="HDF568" s="438"/>
      <c r="HDG568" s="439"/>
      <c r="HDH568" s="460"/>
      <c r="HDI568" s="435"/>
      <c r="HDJ568" s="434"/>
      <c r="HDK568" s="437"/>
      <c r="HDL568" s="438"/>
      <c r="HDM568" s="439"/>
      <c r="HDN568" s="460"/>
      <c r="HDO568" s="435"/>
      <c r="HDP568" s="434"/>
      <c r="HDQ568" s="437"/>
      <c r="HDR568" s="438"/>
      <c r="HDS568" s="439"/>
      <c r="HDT568" s="460"/>
      <c r="HDU568" s="435"/>
      <c r="HDV568" s="434"/>
      <c r="HDW568" s="437"/>
      <c r="HDX568" s="438"/>
      <c r="HDY568" s="439"/>
      <c r="HDZ568" s="460"/>
      <c r="HEA568" s="435"/>
      <c r="HEB568" s="434"/>
      <c r="HEC568" s="437"/>
      <c r="HED568" s="438"/>
      <c r="HEE568" s="439"/>
      <c r="HEF568" s="460"/>
      <c r="HEG568" s="435"/>
      <c r="HEH568" s="434"/>
      <c r="HEI568" s="437"/>
      <c r="HEJ568" s="438"/>
      <c r="HEK568" s="439"/>
      <c r="HEL568" s="460"/>
      <c r="HEM568" s="435"/>
      <c r="HEN568" s="434"/>
      <c r="HEO568" s="437"/>
      <c r="HEP568" s="438"/>
      <c r="HEQ568" s="439"/>
      <c r="HER568" s="460"/>
      <c r="HES568" s="435"/>
      <c r="HET568" s="434"/>
      <c r="HEU568" s="437"/>
      <c r="HEV568" s="438"/>
      <c r="HEW568" s="439"/>
      <c r="HEX568" s="460"/>
      <c r="HEY568" s="435"/>
      <c r="HEZ568" s="434"/>
      <c r="HFA568" s="437"/>
      <c r="HFB568" s="438"/>
      <c r="HFC568" s="439"/>
      <c r="HFD568" s="460"/>
      <c r="HFE568" s="435"/>
      <c r="HFF568" s="434"/>
      <c r="HFG568" s="437"/>
      <c r="HFH568" s="438"/>
      <c r="HFI568" s="439"/>
      <c r="HFJ568" s="460"/>
      <c r="HFK568" s="435"/>
      <c r="HFL568" s="434"/>
      <c r="HFM568" s="437"/>
      <c r="HFN568" s="438"/>
      <c r="HFO568" s="439"/>
      <c r="HFP568" s="460"/>
      <c r="HFQ568" s="435"/>
      <c r="HFR568" s="434"/>
      <c r="HFS568" s="437"/>
      <c r="HFT568" s="438"/>
      <c r="HFU568" s="439"/>
      <c r="HFV568" s="460"/>
      <c r="HFW568" s="435"/>
      <c r="HFX568" s="434"/>
      <c r="HFY568" s="437"/>
      <c r="HFZ568" s="438"/>
      <c r="HGA568" s="439"/>
      <c r="HGB568" s="460"/>
      <c r="HGC568" s="435"/>
      <c r="HGD568" s="434"/>
      <c r="HGE568" s="437"/>
      <c r="HGF568" s="438"/>
      <c r="HGG568" s="439"/>
      <c r="HGH568" s="460"/>
      <c r="HGI568" s="435"/>
      <c r="HGJ568" s="434"/>
      <c r="HGK568" s="437"/>
      <c r="HGL568" s="438"/>
      <c r="HGM568" s="439"/>
      <c r="HGN568" s="460"/>
      <c r="HGO568" s="435"/>
      <c r="HGP568" s="434"/>
      <c r="HGQ568" s="437"/>
      <c r="HGR568" s="438"/>
      <c r="HGS568" s="439"/>
      <c r="HGT568" s="460"/>
      <c r="HGU568" s="435"/>
      <c r="HGV568" s="434"/>
      <c r="HGW568" s="437"/>
      <c r="HGX568" s="438"/>
      <c r="HGY568" s="439"/>
      <c r="HGZ568" s="460"/>
      <c r="HHA568" s="435"/>
      <c r="HHB568" s="434"/>
      <c r="HHC568" s="437"/>
      <c r="HHD568" s="438"/>
      <c r="HHE568" s="439"/>
      <c r="HHF568" s="460"/>
      <c r="HHG568" s="435"/>
      <c r="HHH568" s="434"/>
      <c r="HHI568" s="437"/>
      <c r="HHJ568" s="438"/>
      <c r="HHK568" s="439"/>
      <c r="HHL568" s="460"/>
      <c r="HHM568" s="435"/>
      <c r="HHN568" s="434"/>
      <c r="HHO568" s="437"/>
      <c r="HHP568" s="438"/>
      <c r="HHQ568" s="439"/>
      <c r="HHR568" s="460"/>
      <c r="HHS568" s="435"/>
      <c r="HHT568" s="434"/>
      <c r="HHU568" s="437"/>
      <c r="HHV568" s="438"/>
      <c r="HHW568" s="439"/>
      <c r="HHX568" s="460"/>
      <c r="HHY568" s="435"/>
      <c r="HHZ568" s="434"/>
      <c r="HIA568" s="437"/>
      <c r="HIB568" s="438"/>
      <c r="HIC568" s="439"/>
      <c r="HID568" s="460"/>
      <c r="HIE568" s="435"/>
      <c r="HIF568" s="434"/>
      <c r="HIG568" s="437"/>
      <c r="HIH568" s="438"/>
      <c r="HII568" s="439"/>
      <c r="HIJ568" s="460"/>
      <c r="HIK568" s="435"/>
      <c r="HIL568" s="434"/>
      <c r="HIM568" s="437"/>
      <c r="HIN568" s="438"/>
      <c r="HIO568" s="439"/>
      <c r="HIP568" s="460"/>
      <c r="HIQ568" s="435"/>
      <c r="HIR568" s="434"/>
      <c r="HIS568" s="437"/>
      <c r="HIT568" s="438"/>
      <c r="HIU568" s="439"/>
      <c r="HIV568" s="460"/>
      <c r="HIW568" s="435"/>
      <c r="HIX568" s="434"/>
      <c r="HIY568" s="437"/>
      <c r="HIZ568" s="438"/>
      <c r="HJA568" s="439"/>
      <c r="HJB568" s="460"/>
      <c r="HJC568" s="435"/>
      <c r="HJD568" s="434"/>
      <c r="HJE568" s="437"/>
      <c r="HJF568" s="438"/>
      <c r="HJG568" s="439"/>
      <c r="HJH568" s="460"/>
      <c r="HJI568" s="435"/>
      <c r="HJJ568" s="434"/>
      <c r="HJK568" s="437"/>
      <c r="HJL568" s="438"/>
      <c r="HJM568" s="439"/>
      <c r="HJN568" s="460"/>
      <c r="HJO568" s="435"/>
      <c r="HJP568" s="434"/>
      <c r="HJQ568" s="437"/>
      <c r="HJR568" s="438"/>
      <c r="HJS568" s="439"/>
      <c r="HJT568" s="460"/>
      <c r="HJU568" s="435"/>
      <c r="HJV568" s="434"/>
      <c r="HJW568" s="437"/>
      <c r="HJX568" s="438"/>
      <c r="HJY568" s="439"/>
      <c r="HJZ568" s="460"/>
      <c r="HKA568" s="435"/>
      <c r="HKB568" s="434"/>
      <c r="HKC568" s="437"/>
      <c r="HKD568" s="438"/>
      <c r="HKE568" s="439"/>
      <c r="HKF568" s="460"/>
      <c r="HKG568" s="435"/>
      <c r="HKH568" s="434"/>
      <c r="HKI568" s="437"/>
      <c r="HKJ568" s="438"/>
      <c r="HKK568" s="439"/>
      <c r="HKL568" s="460"/>
      <c r="HKM568" s="435"/>
      <c r="HKN568" s="434"/>
      <c r="HKO568" s="437"/>
      <c r="HKP568" s="438"/>
      <c r="HKQ568" s="439"/>
      <c r="HKR568" s="460"/>
      <c r="HKS568" s="435"/>
      <c r="HKT568" s="434"/>
      <c r="HKU568" s="437"/>
      <c r="HKV568" s="438"/>
      <c r="HKW568" s="439"/>
      <c r="HKX568" s="460"/>
      <c r="HKY568" s="435"/>
      <c r="HKZ568" s="434"/>
      <c r="HLA568" s="437"/>
      <c r="HLB568" s="438"/>
      <c r="HLC568" s="439"/>
      <c r="HLD568" s="460"/>
      <c r="HLE568" s="435"/>
      <c r="HLF568" s="434"/>
      <c r="HLG568" s="437"/>
      <c r="HLH568" s="438"/>
      <c r="HLI568" s="439"/>
      <c r="HLJ568" s="460"/>
      <c r="HLK568" s="435"/>
      <c r="HLL568" s="434"/>
      <c r="HLM568" s="437"/>
      <c r="HLN568" s="438"/>
      <c r="HLO568" s="439"/>
      <c r="HLP568" s="460"/>
      <c r="HLQ568" s="435"/>
      <c r="HLR568" s="434"/>
      <c r="HLS568" s="437"/>
      <c r="HLT568" s="438"/>
      <c r="HLU568" s="439"/>
      <c r="HLV568" s="460"/>
      <c r="HLW568" s="435"/>
      <c r="HLX568" s="434"/>
      <c r="HLY568" s="437"/>
      <c r="HLZ568" s="438"/>
      <c r="HMA568" s="439"/>
      <c r="HMB568" s="460"/>
      <c r="HMC568" s="435"/>
      <c r="HMD568" s="434"/>
      <c r="HME568" s="437"/>
      <c r="HMF568" s="438"/>
      <c r="HMG568" s="439"/>
      <c r="HMH568" s="460"/>
      <c r="HMI568" s="435"/>
      <c r="HMJ568" s="434"/>
      <c r="HMK568" s="437"/>
      <c r="HML568" s="438"/>
      <c r="HMM568" s="439"/>
      <c r="HMN568" s="460"/>
      <c r="HMO568" s="435"/>
      <c r="HMP568" s="434"/>
      <c r="HMQ568" s="437"/>
      <c r="HMR568" s="438"/>
      <c r="HMS568" s="439"/>
      <c r="HMT568" s="460"/>
      <c r="HMU568" s="435"/>
      <c r="HMV568" s="434"/>
      <c r="HMW568" s="437"/>
      <c r="HMX568" s="438"/>
      <c r="HMY568" s="439"/>
      <c r="HMZ568" s="460"/>
      <c r="HNA568" s="435"/>
      <c r="HNB568" s="434"/>
      <c r="HNC568" s="437"/>
      <c r="HND568" s="438"/>
      <c r="HNE568" s="439"/>
      <c r="HNF568" s="460"/>
      <c r="HNG568" s="435"/>
      <c r="HNH568" s="434"/>
      <c r="HNI568" s="437"/>
      <c r="HNJ568" s="438"/>
      <c r="HNK568" s="439"/>
      <c r="HNL568" s="460"/>
      <c r="HNM568" s="435"/>
      <c r="HNN568" s="434"/>
      <c r="HNO568" s="437"/>
      <c r="HNP568" s="438"/>
      <c r="HNQ568" s="439"/>
      <c r="HNR568" s="460"/>
      <c r="HNS568" s="435"/>
      <c r="HNT568" s="434"/>
      <c r="HNU568" s="437"/>
      <c r="HNV568" s="438"/>
      <c r="HNW568" s="439"/>
      <c r="HNX568" s="460"/>
      <c r="HNY568" s="435"/>
      <c r="HNZ568" s="434"/>
      <c r="HOA568" s="437"/>
      <c r="HOB568" s="438"/>
      <c r="HOC568" s="439"/>
      <c r="HOD568" s="460"/>
      <c r="HOE568" s="435"/>
      <c r="HOF568" s="434"/>
      <c r="HOG568" s="437"/>
      <c r="HOH568" s="438"/>
      <c r="HOI568" s="439"/>
      <c r="HOJ568" s="460"/>
      <c r="HOK568" s="435"/>
      <c r="HOL568" s="434"/>
      <c r="HOM568" s="437"/>
      <c r="HON568" s="438"/>
      <c r="HOO568" s="439"/>
      <c r="HOP568" s="460"/>
      <c r="HOQ568" s="435"/>
      <c r="HOR568" s="434"/>
      <c r="HOS568" s="437"/>
      <c r="HOT568" s="438"/>
      <c r="HOU568" s="439"/>
      <c r="HOV568" s="460"/>
      <c r="HOW568" s="435"/>
      <c r="HOX568" s="434"/>
      <c r="HOY568" s="437"/>
      <c r="HOZ568" s="438"/>
      <c r="HPA568" s="439"/>
      <c r="HPB568" s="460"/>
      <c r="HPC568" s="435"/>
      <c r="HPD568" s="434"/>
      <c r="HPE568" s="437"/>
      <c r="HPF568" s="438"/>
      <c r="HPG568" s="439"/>
      <c r="HPH568" s="460"/>
      <c r="HPI568" s="435"/>
      <c r="HPJ568" s="434"/>
      <c r="HPK568" s="437"/>
      <c r="HPL568" s="438"/>
      <c r="HPM568" s="439"/>
      <c r="HPN568" s="460"/>
      <c r="HPO568" s="435"/>
      <c r="HPP568" s="434"/>
      <c r="HPQ568" s="437"/>
      <c r="HPR568" s="438"/>
      <c r="HPS568" s="439"/>
      <c r="HPT568" s="460"/>
      <c r="HPU568" s="435"/>
      <c r="HPV568" s="434"/>
      <c r="HPW568" s="437"/>
      <c r="HPX568" s="438"/>
      <c r="HPY568" s="439"/>
      <c r="HPZ568" s="460"/>
      <c r="HQA568" s="435"/>
      <c r="HQB568" s="434"/>
      <c r="HQC568" s="437"/>
      <c r="HQD568" s="438"/>
      <c r="HQE568" s="439"/>
      <c r="HQF568" s="460"/>
      <c r="HQG568" s="435"/>
      <c r="HQH568" s="434"/>
      <c r="HQI568" s="437"/>
      <c r="HQJ568" s="438"/>
      <c r="HQK568" s="439"/>
      <c r="HQL568" s="460"/>
      <c r="HQM568" s="435"/>
      <c r="HQN568" s="434"/>
      <c r="HQO568" s="437"/>
      <c r="HQP568" s="438"/>
      <c r="HQQ568" s="439"/>
      <c r="HQR568" s="460"/>
      <c r="HQS568" s="435"/>
      <c r="HQT568" s="434"/>
      <c r="HQU568" s="437"/>
      <c r="HQV568" s="438"/>
      <c r="HQW568" s="439"/>
      <c r="HQX568" s="460"/>
      <c r="HQY568" s="435"/>
      <c r="HQZ568" s="434"/>
      <c r="HRA568" s="437"/>
      <c r="HRB568" s="438"/>
      <c r="HRC568" s="439"/>
      <c r="HRD568" s="460"/>
      <c r="HRE568" s="435"/>
      <c r="HRF568" s="434"/>
      <c r="HRG568" s="437"/>
      <c r="HRH568" s="438"/>
      <c r="HRI568" s="439"/>
      <c r="HRJ568" s="460"/>
      <c r="HRK568" s="435"/>
      <c r="HRL568" s="434"/>
      <c r="HRM568" s="437"/>
      <c r="HRN568" s="438"/>
      <c r="HRO568" s="439"/>
      <c r="HRP568" s="460"/>
      <c r="HRQ568" s="435"/>
      <c r="HRR568" s="434"/>
      <c r="HRS568" s="437"/>
      <c r="HRT568" s="438"/>
      <c r="HRU568" s="439"/>
      <c r="HRV568" s="460"/>
      <c r="HRW568" s="435"/>
      <c r="HRX568" s="434"/>
      <c r="HRY568" s="437"/>
      <c r="HRZ568" s="438"/>
      <c r="HSA568" s="439"/>
      <c r="HSB568" s="460"/>
      <c r="HSC568" s="435"/>
      <c r="HSD568" s="434"/>
      <c r="HSE568" s="437"/>
      <c r="HSF568" s="438"/>
      <c r="HSG568" s="439"/>
      <c r="HSH568" s="460"/>
      <c r="HSI568" s="435"/>
      <c r="HSJ568" s="434"/>
      <c r="HSK568" s="437"/>
      <c r="HSL568" s="438"/>
      <c r="HSM568" s="439"/>
      <c r="HSN568" s="460"/>
      <c r="HSO568" s="435"/>
      <c r="HSP568" s="434"/>
      <c r="HSQ568" s="437"/>
      <c r="HSR568" s="438"/>
      <c r="HSS568" s="439"/>
      <c r="HST568" s="460"/>
      <c r="HSU568" s="435"/>
      <c r="HSV568" s="434"/>
      <c r="HSW568" s="437"/>
      <c r="HSX568" s="438"/>
      <c r="HSY568" s="439"/>
      <c r="HSZ568" s="460"/>
      <c r="HTA568" s="435"/>
      <c r="HTB568" s="434"/>
      <c r="HTC568" s="437"/>
      <c r="HTD568" s="438"/>
      <c r="HTE568" s="439"/>
      <c r="HTF568" s="460"/>
      <c r="HTG568" s="435"/>
      <c r="HTH568" s="434"/>
      <c r="HTI568" s="437"/>
      <c r="HTJ568" s="438"/>
      <c r="HTK568" s="439"/>
      <c r="HTL568" s="460"/>
      <c r="HTM568" s="435"/>
      <c r="HTN568" s="434"/>
      <c r="HTO568" s="437"/>
      <c r="HTP568" s="438"/>
      <c r="HTQ568" s="439"/>
      <c r="HTR568" s="460"/>
      <c r="HTS568" s="435"/>
      <c r="HTT568" s="434"/>
      <c r="HTU568" s="437"/>
      <c r="HTV568" s="438"/>
      <c r="HTW568" s="439"/>
      <c r="HTX568" s="460"/>
      <c r="HTY568" s="435"/>
      <c r="HTZ568" s="434"/>
      <c r="HUA568" s="437"/>
      <c r="HUB568" s="438"/>
      <c r="HUC568" s="439"/>
      <c r="HUD568" s="460"/>
      <c r="HUE568" s="435"/>
      <c r="HUF568" s="434"/>
      <c r="HUG568" s="437"/>
      <c r="HUH568" s="438"/>
      <c r="HUI568" s="439"/>
      <c r="HUJ568" s="460"/>
      <c r="HUK568" s="435"/>
      <c r="HUL568" s="434"/>
      <c r="HUM568" s="437"/>
      <c r="HUN568" s="438"/>
      <c r="HUO568" s="439"/>
      <c r="HUP568" s="460"/>
      <c r="HUQ568" s="435"/>
      <c r="HUR568" s="434"/>
      <c r="HUS568" s="437"/>
      <c r="HUT568" s="438"/>
      <c r="HUU568" s="439"/>
      <c r="HUV568" s="460"/>
      <c r="HUW568" s="435"/>
      <c r="HUX568" s="434"/>
      <c r="HUY568" s="437"/>
      <c r="HUZ568" s="438"/>
      <c r="HVA568" s="439"/>
      <c r="HVB568" s="460"/>
      <c r="HVC568" s="435"/>
      <c r="HVD568" s="434"/>
      <c r="HVE568" s="437"/>
      <c r="HVF568" s="438"/>
      <c r="HVG568" s="439"/>
      <c r="HVH568" s="460"/>
      <c r="HVI568" s="435"/>
      <c r="HVJ568" s="434"/>
      <c r="HVK568" s="437"/>
      <c r="HVL568" s="438"/>
      <c r="HVM568" s="439"/>
      <c r="HVN568" s="460"/>
      <c r="HVO568" s="435"/>
      <c r="HVP568" s="434"/>
      <c r="HVQ568" s="437"/>
      <c r="HVR568" s="438"/>
      <c r="HVS568" s="439"/>
      <c r="HVT568" s="460"/>
      <c r="HVU568" s="435"/>
      <c r="HVV568" s="434"/>
      <c r="HVW568" s="437"/>
      <c r="HVX568" s="438"/>
      <c r="HVY568" s="439"/>
      <c r="HVZ568" s="460"/>
      <c r="HWA568" s="435"/>
      <c r="HWB568" s="434"/>
      <c r="HWC568" s="437"/>
      <c r="HWD568" s="438"/>
      <c r="HWE568" s="439"/>
      <c r="HWF568" s="460"/>
      <c r="HWG568" s="435"/>
      <c r="HWH568" s="434"/>
      <c r="HWI568" s="437"/>
      <c r="HWJ568" s="438"/>
      <c r="HWK568" s="439"/>
      <c r="HWL568" s="460"/>
      <c r="HWM568" s="435"/>
      <c r="HWN568" s="434"/>
      <c r="HWO568" s="437"/>
      <c r="HWP568" s="438"/>
      <c r="HWQ568" s="439"/>
      <c r="HWR568" s="460"/>
      <c r="HWS568" s="435"/>
      <c r="HWT568" s="434"/>
      <c r="HWU568" s="437"/>
      <c r="HWV568" s="438"/>
      <c r="HWW568" s="439"/>
      <c r="HWX568" s="460"/>
      <c r="HWY568" s="435"/>
      <c r="HWZ568" s="434"/>
      <c r="HXA568" s="437"/>
      <c r="HXB568" s="438"/>
      <c r="HXC568" s="439"/>
      <c r="HXD568" s="460"/>
      <c r="HXE568" s="435"/>
      <c r="HXF568" s="434"/>
      <c r="HXG568" s="437"/>
      <c r="HXH568" s="438"/>
      <c r="HXI568" s="439"/>
      <c r="HXJ568" s="460"/>
      <c r="HXK568" s="435"/>
      <c r="HXL568" s="434"/>
      <c r="HXM568" s="437"/>
      <c r="HXN568" s="438"/>
      <c r="HXO568" s="439"/>
      <c r="HXP568" s="460"/>
      <c r="HXQ568" s="435"/>
      <c r="HXR568" s="434"/>
      <c r="HXS568" s="437"/>
      <c r="HXT568" s="438"/>
      <c r="HXU568" s="439"/>
      <c r="HXV568" s="460"/>
      <c r="HXW568" s="435"/>
      <c r="HXX568" s="434"/>
      <c r="HXY568" s="437"/>
      <c r="HXZ568" s="438"/>
      <c r="HYA568" s="439"/>
      <c r="HYB568" s="460"/>
      <c r="HYC568" s="435"/>
      <c r="HYD568" s="434"/>
      <c r="HYE568" s="437"/>
      <c r="HYF568" s="438"/>
      <c r="HYG568" s="439"/>
      <c r="HYH568" s="460"/>
      <c r="HYI568" s="435"/>
      <c r="HYJ568" s="434"/>
      <c r="HYK568" s="437"/>
      <c r="HYL568" s="438"/>
      <c r="HYM568" s="439"/>
      <c r="HYN568" s="460"/>
      <c r="HYO568" s="435"/>
      <c r="HYP568" s="434"/>
      <c r="HYQ568" s="437"/>
      <c r="HYR568" s="438"/>
      <c r="HYS568" s="439"/>
      <c r="HYT568" s="460"/>
      <c r="HYU568" s="435"/>
      <c r="HYV568" s="434"/>
      <c r="HYW568" s="437"/>
      <c r="HYX568" s="438"/>
      <c r="HYY568" s="439"/>
      <c r="HYZ568" s="460"/>
      <c r="HZA568" s="435"/>
      <c r="HZB568" s="434"/>
      <c r="HZC568" s="437"/>
      <c r="HZD568" s="438"/>
      <c r="HZE568" s="439"/>
      <c r="HZF568" s="460"/>
      <c r="HZG568" s="435"/>
      <c r="HZH568" s="434"/>
      <c r="HZI568" s="437"/>
      <c r="HZJ568" s="438"/>
      <c r="HZK568" s="439"/>
      <c r="HZL568" s="460"/>
      <c r="HZM568" s="435"/>
      <c r="HZN568" s="434"/>
      <c r="HZO568" s="437"/>
      <c r="HZP568" s="438"/>
      <c r="HZQ568" s="439"/>
      <c r="HZR568" s="460"/>
      <c r="HZS568" s="435"/>
      <c r="HZT568" s="434"/>
      <c r="HZU568" s="437"/>
      <c r="HZV568" s="438"/>
      <c r="HZW568" s="439"/>
      <c r="HZX568" s="460"/>
      <c r="HZY568" s="435"/>
      <c r="HZZ568" s="434"/>
      <c r="IAA568" s="437"/>
      <c r="IAB568" s="438"/>
      <c r="IAC568" s="439"/>
      <c r="IAD568" s="460"/>
      <c r="IAE568" s="435"/>
      <c r="IAF568" s="434"/>
      <c r="IAG568" s="437"/>
      <c r="IAH568" s="438"/>
      <c r="IAI568" s="439"/>
      <c r="IAJ568" s="460"/>
      <c r="IAK568" s="435"/>
      <c r="IAL568" s="434"/>
      <c r="IAM568" s="437"/>
      <c r="IAN568" s="438"/>
      <c r="IAO568" s="439"/>
      <c r="IAP568" s="460"/>
      <c r="IAQ568" s="435"/>
      <c r="IAR568" s="434"/>
      <c r="IAS568" s="437"/>
      <c r="IAT568" s="438"/>
      <c r="IAU568" s="439"/>
      <c r="IAV568" s="460"/>
      <c r="IAW568" s="435"/>
      <c r="IAX568" s="434"/>
      <c r="IAY568" s="437"/>
      <c r="IAZ568" s="438"/>
      <c r="IBA568" s="439"/>
      <c r="IBB568" s="460"/>
      <c r="IBC568" s="435"/>
      <c r="IBD568" s="434"/>
      <c r="IBE568" s="437"/>
      <c r="IBF568" s="438"/>
      <c r="IBG568" s="439"/>
      <c r="IBH568" s="460"/>
      <c r="IBI568" s="435"/>
      <c r="IBJ568" s="434"/>
      <c r="IBK568" s="437"/>
      <c r="IBL568" s="438"/>
      <c r="IBM568" s="439"/>
      <c r="IBN568" s="460"/>
      <c r="IBO568" s="435"/>
      <c r="IBP568" s="434"/>
      <c r="IBQ568" s="437"/>
      <c r="IBR568" s="438"/>
      <c r="IBS568" s="439"/>
      <c r="IBT568" s="460"/>
      <c r="IBU568" s="435"/>
      <c r="IBV568" s="434"/>
      <c r="IBW568" s="437"/>
      <c r="IBX568" s="438"/>
      <c r="IBY568" s="439"/>
      <c r="IBZ568" s="460"/>
      <c r="ICA568" s="435"/>
      <c r="ICB568" s="434"/>
      <c r="ICC568" s="437"/>
      <c r="ICD568" s="438"/>
      <c r="ICE568" s="439"/>
      <c r="ICF568" s="460"/>
      <c r="ICG568" s="435"/>
      <c r="ICH568" s="434"/>
      <c r="ICI568" s="437"/>
      <c r="ICJ568" s="438"/>
      <c r="ICK568" s="439"/>
      <c r="ICL568" s="460"/>
      <c r="ICM568" s="435"/>
      <c r="ICN568" s="434"/>
      <c r="ICO568" s="437"/>
      <c r="ICP568" s="438"/>
      <c r="ICQ568" s="439"/>
      <c r="ICR568" s="460"/>
      <c r="ICS568" s="435"/>
      <c r="ICT568" s="434"/>
      <c r="ICU568" s="437"/>
      <c r="ICV568" s="438"/>
      <c r="ICW568" s="439"/>
      <c r="ICX568" s="460"/>
      <c r="ICY568" s="435"/>
      <c r="ICZ568" s="434"/>
      <c r="IDA568" s="437"/>
      <c r="IDB568" s="438"/>
      <c r="IDC568" s="439"/>
      <c r="IDD568" s="460"/>
      <c r="IDE568" s="435"/>
      <c r="IDF568" s="434"/>
      <c r="IDG568" s="437"/>
      <c r="IDH568" s="438"/>
      <c r="IDI568" s="439"/>
      <c r="IDJ568" s="460"/>
      <c r="IDK568" s="435"/>
      <c r="IDL568" s="434"/>
      <c r="IDM568" s="437"/>
      <c r="IDN568" s="438"/>
      <c r="IDO568" s="439"/>
      <c r="IDP568" s="460"/>
      <c r="IDQ568" s="435"/>
      <c r="IDR568" s="434"/>
      <c r="IDS568" s="437"/>
      <c r="IDT568" s="438"/>
      <c r="IDU568" s="439"/>
      <c r="IDV568" s="460"/>
      <c r="IDW568" s="435"/>
      <c r="IDX568" s="434"/>
      <c r="IDY568" s="437"/>
      <c r="IDZ568" s="438"/>
      <c r="IEA568" s="439"/>
      <c r="IEB568" s="460"/>
      <c r="IEC568" s="435"/>
      <c r="IED568" s="434"/>
      <c r="IEE568" s="437"/>
      <c r="IEF568" s="438"/>
      <c r="IEG568" s="439"/>
      <c r="IEH568" s="460"/>
      <c r="IEI568" s="435"/>
      <c r="IEJ568" s="434"/>
      <c r="IEK568" s="437"/>
      <c r="IEL568" s="438"/>
      <c r="IEM568" s="439"/>
      <c r="IEN568" s="460"/>
      <c r="IEO568" s="435"/>
      <c r="IEP568" s="434"/>
      <c r="IEQ568" s="437"/>
      <c r="IER568" s="438"/>
      <c r="IES568" s="439"/>
      <c r="IET568" s="460"/>
      <c r="IEU568" s="435"/>
      <c r="IEV568" s="434"/>
      <c r="IEW568" s="437"/>
      <c r="IEX568" s="438"/>
      <c r="IEY568" s="439"/>
      <c r="IEZ568" s="460"/>
      <c r="IFA568" s="435"/>
      <c r="IFB568" s="434"/>
      <c r="IFC568" s="437"/>
      <c r="IFD568" s="438"/>
      <c r="IFE568" s="439"/>
      <c r="IFF568" s="460"/>
      <c r="IFG568" s="435"/>
      <c r="IFH568" s="434"/>
      <c r="IFI568" s="437"/>
      <c r="IFJ568" s="438"/>
      <c r="IFK568" s="439"/>
      <c r="IFL568" s="460"/>
      <c r="IFM568" s="435"/>
      <c r="IFN568" s="434"/>
      <c r="IFO568" s="437"/>
      <c r="IFP568" s="438"/>
      <c r="IFQ568" s="439"/>
      <c r="IFR568" s="460"/>
      <c r="IFS568" s="435"/>
      <c r="IFT568" s="434"/>
      <c r="IFU568" s="437"/>
      <c r="IFV568" s="438"/>
      <c r="IFW568" s="439"/>
      <c r="IFX568" s="460"/>
      <c r="IFY568" s="435"/>
      <c r="IFZ568" s="434"/>
      <c r="IGA568" s="437"/>
      <c r="IGB568" s="438"/>
      <c r="IGC568" s="439"/>
      <c r="IGD568" s="460"/>
      <c r="IGE568" s="435"/>
      <c r="IGF568" s="434"/>
      <c r="IGG568" s="437"/>
      <c r="IGH568" s="438"/>
      <c r="IGI568" s="439"/>
      <c r="IGJ568" s="460"/>
      <c r="IGK568" s="435"/>
      <c r="IGL568" s="434"/>
      <c r="IGM568" s="437"/>
      <c r="IGN568" s="438"/>
      <c r="IGO568" s="439"/>
      <c r="IGP568" s="460"/>
      <c r="IGQ568" s="435"/>
      <c r="IGR568" s="434"/>
      <c r="IGS568" s="437"/>
      <c r="IGT568" s="438"/>
      <c r="IGU568" s="439"/>
      <c r="IGV568" s="460"/>
      <c r="IGW568" s="435"/>
      <c r="IGX568" s="434"/>
      <c r="IGY568" s="437"/>
      <c r="IGZ568" s="438"/>
      <c r="IHA568" s="439"/>
      <c r="IHB568" s="460"/>
      <c r="IHC568" s="435"/>
      <c r="IHD568" s="434"/>
      <c r="IHE568" s="437"/>
      <c r="IHF568" s="438"/>
      <c r="IHG568" s="439"/>
      <c r="IHH568" s="460"/>
      <c r="IHI568" s="435"/>
      <c r="IHJ568" s="434"/>
      <c r="IHK568" s="437"/>
      <c r="IHL568" s="438"/>
      <c r="IHM568" s="439"/>
      <c r="IHN568" s="460"/>
      <c r="IHO568" s="435"/>
      <c r="IHP568" s="434"/>
      <c r="IHQ568" s="437"/>
      <c r="IHR568" s="438"/>
      <c r="IHS568" s="439"/>
      <c r="IHT568" s="460"/>
      <c r="IHU568" s="435"/>
      <c r="IHV568" s="434"/>
      <c r="IHW568" s="437"/>
      <c r="IHX568" s="438"/>
      <c r="IHY568" s="439"/>
      <c r="IHZ568" s="460"/>
      <c r="IIA568" s="435"/>
      <c r="IIB568" s="434"/>
      <c r="IIC568" s="437"/>
      <c r="IID568" s="438"/>
      <c r="IIE568" s="439"/>
      <c r="IIF568" s="460"/>
      <c r="IIG568" s="435"/>
      <c r="IIH568" s="434"/>
      <c r="III568" s="437"/>
      <c r="IIJ568" s="438"/>
      <c r="IIK568" s="439"/>
      <c r="IIL568" s="460"/>
      <c r="IIM568" s="435"/>
      <c r="IIN568" s="434"/>
      <c r="IIO568" s="437"/>
      <c r="IIP568" s="438"/>
      <c r="IIQ568" s="439"/>
      <c r="IIR568" s="460"/>
      <c r="IIS568" s="435"/>
      <c r="IIT568" s="434"/>
      <c r="IIU568" s="437"/>
      <c r="IIV568" s="438"/>
      <c r="IIW568" s="439"/>
      <c r="IIX568" s="460"/>
      <c r="IIY568" s="435"/>
      <c r="IIZ568" s="434"/>
      <c r="IJA568" s="437"/>
      <c r="IJB568" s="438"/>
      <c r="IJC568" s="439"/>
      <c r="IJD568" s="460"/>
      <c r="IJE568" s="435"/>
      <c r="IJF568" s="434"/>
      <c r="IJG568" s="437"/>
      <c r="IJH568" s="438"/>
      <c r="IJI568" s="439"/>
      <c r="IJJ568" s="460"/>
      <c r="IJK568" s="435"/>
      <c r="IJL568" s="434"/>
      <c r="IJM568" s="437"/>
      <c r="IJN568" s="438"/>
      <c r="IJO568" s="439"/>
      <c r="IJP568" s="460"/>
      <c r="IJQ568" s="435"/>
      <c r="IJR568" s="434"/>
      <c r="IJS568" s="437"/>
      <c r="IJT568" s="438"/>
      <c r="IJU568" s="439"/>
      <c r="IJV568" s="460"/>
      <c r="IJW568" s="435"/>
      <c r="IJX568" s="434"/>
      <c r="IJY568" s="437"/>
      <c r="IJZ568" s="438"/>
      <c r="IKA568" s="439"/>
      <c r="IKB568" s="460"/>
      <c r="IKC568" s="435"/>
      <c r="IKD568" s="434"/>
      <c r="IKE568" s="437"/>
      <c r="IKF568" s="438"/>
      <c r="IKG568" s="439"/>
      <c r="IKH568" s="460"/>
      <c r="IKI568" s="435"/>
      <c r="IKJ568" s="434"/>
      <c r="IKK568" s="437"/>
      <c r="IKL568" s="438"/>
      <c r="IKM568" s="439"/>
      <c r="IKN568" s="460"/>
      <c r="IKO568" s="435"/>
      <c r="IKP568" s="434"/>
      <c r="IKQ568" s="437"/>
      <c r="IKR568" s="438"/>
      <c r="IKS568" s="439"/>
      <c r="IKT568" s="460"/>
      <c r="IKU568" s="435"/>
      <c r="IKV568" s="434"/>
      <c r="IKW568" s="437"/>
      <c r="IKX568" s="438"/>
      <c r="IKY568" s="439"/>
      <c r="IKZ568" s="460"/>
      <c r="ILA568" s="435"/>
      <c r="ILB568" s="434"/>
      <c r="ILC568" s="437"/>
      <c r="ILD568" s="438"/>
      <c r="ILE568" s="439"/>
      <c r="ILF568" s="460"/>
      <c r="ILG568" s="435"/>
      <c r="ILH568" s="434"/>
      <c r="ILI568" s="437"/>
      <c r="ILJ568" s="438"/>
      <c r="ILK568" s="439"/>
      <c r="ILL568" s="460"/>
      <c r="ILM568" s="435"/>
      <c r="ILN568" s="434"/>
      <c r="ILO568" s="437"/>
      <c r="ILP568" s="438"/>
      <c r="ILQ568" s="439"/>
      <c r="ILR568" s="460"/>
      <c r="ILS568" s="435"/>
      <c r="ILT568" s="434"/>
      <c r="ILU568" s="437"/>
      <c r="ILV568" s="438"/>
      <c r="ILW568" s="439"/>
      <c r="ILX568" s="460"/>
      <c r="ILY568" s="435"/>
      <c r="ILZ568" s="434"/>
      <c r="IMA568" s="437"/>
      <c r="IMB568" s="438"/>
      <c r="IMC568" s="439"/>
      <c r="IMD568" s="460"/>
      <c r="IME568" s="435"/>
      <c r="IMF568" s="434"/>
      <c r="IMG568" s="437"/>
      <c r="IMH568" s="438"/>
      <c r="IMI568" s="439"/>
      <c r="IMJ568" s="460"/>
      <c r="IMK568" s="435"/>
      <c r="IML568" s="434"/>
      <c r="IMM568" s="437"/>
      <c r="IMN568" s="438"/>
      <c r="IMO568" s="439"/>
      <c r="IMP568" s="460"/>
      <c r="IMQ568" s="435"/>
      <c r="IMR568" s="434"/>
      <c r="IMS568" s="437"/>
      <c r="IMT568" s="438"/>
      <c r="IMU568" s="439"/>
      <c r="IMV568" s="460"/>
      <c r="IMW568" s="435"/>
      <c r="IMX568" s="434"/>
      <c r="IMY568" s="437"/>
      <c r="IMZ568" s="438"/>
      <c r="INA568" s="439"/>
      <c r="INB568" s="460"/>
      <c r="INC568" s="435"/>
      <c r="IND568" s="434"/>
      <c r="INE568" s="437"/>
      <c r="INF568" s="438"/>
      <c r="ING568" s="439"/>
      <c r="INH568" s="460"/>
      <c r="INI568" s="435"/>
      <c r="INJ568" s="434"/>
      <c r="INK568" s="437"/>
      <c r="INL568" s="438"/>
      <c r="INM568" s="439"/>
      <c r="INN568" s="460"/>
      <c r="INO568" s="435"/>
      <c r="INP568" s="434"/>
      <c r="INQ568" s="437"/>
      <c r="INR568" s="438"/>
      <c r="INS568" s="439"/>
      <c r="INT568" s="460"/>
      <c r="INU568" s="435"/>
      <c r="INV568" s="434"/>
      <c r="INW568" s="437"/>
      <c r="INX568" s="438"/>
      <c r="INY568" s="439"/>
      <c r="INZ568" s="460"/>
      <c r="IOA568" s="435"/>
      <c r="IOB568" s="434"/>
      <c r="IOC568" s="437"/>
      <c r="IOD568" s="438"/>
      <c r="IOE568" s="439"/>
      <c r="IOF568" s="460"/>
      <c r="IOG568" s="435"/>
      <c r="IOH568" s="434"/>
      <c r="IOI568" s="437"/>
      <c r="IOJ568" s="438"/>
      <c r="IOK568" s="439"/>
      <c r="IOL568" s="460"/>
      <c r="IOM568" s="435"/>
      <c r="ION568" s="434"/>
      <c r="IOO568" s="437"/>
      <c r="IOP568" s="438"/>
      <c r="IOQ568" s="439"/>
      <c r="IOR568" s="460"/>
      <c r="IOS568" s="435"/>
      <c r="IOT568" s="434"/>
      <c r="IOU568" s="437"/>
      <c r="IOV568" s="438"/>
      <c r="IOW568" s="439"/>
      <c r="IOX568" s="460"/>
      <c r="IOY568" s="435"/>
      <c r="IOZ568" s="434"/>
      <c r="IPA568" s="437"/>
      <c r="IPB568" s="438"/>
      <c r="IPC568" s="439"/>
      <c r="IPD568" s="460"/>
      <c r="IPE568" s="435"/>
      <c r="IPF568" s="434"/>
      <c r="IPG568" s="437"/>
      <c r="IPH568" s="438"/>
      <c r="IPI568" s="439"/>
      <c r="IPJ568" s="460"/>
      <c r="IPK568" s="435"/>
      <c r="IPL568" s="434"/>
      <c r="IPM568" s="437"/>
      <c r="IPN568" s="438"/>
      <c r="IPO568" s="439"/>
      <c r="IPP568" s="460"/>
      <c r="IPQ568" s="435"/>
      <c r="IPR568" s="434"/>
      <c r="IPS568" s="437"/>
      <c r="IPT568" s="438"/>
      <c r="IPU568" s="439"/>
      <c r="IPV568" s="460"/>
      <c r="IPW568" s="435"/>
      <c r="IPX568" s="434"/>
      <c r="IPY568" s="437"/>
      <c r="IPZ568" s="438"/>
      <c r="IQA568" s="439"/>
      <c r="IQB568" s="460"/>
      <c r="IQC568" s="435"/>
      <c r="IQD568" s="434"/>
      <c r="IQE568" s="437"/>
      <c r="IQF568" s="438"/>
      <c r="IQG568" s="439"/>
      <c r="IQH568" s="460"/>
      <c r="IQI568" s="435"/>
      <c r="IQJ568" s="434"/>
      <c r="IQK568" s="437"/>
      <c r="IQL568" s="438"/>
      <c r="IQM568" s="439"/>
      <c r="IQN568" s="460"/>
      <c r="IQO568" s="435"/>
      <c r="IQP568" s="434"/>
      <c r="IQQ568" s="437"/>
      <c r="IQR568" s="438"/>
      <c r="IQS568" s="439"/>
      <c r="IQT568" s="460"/>
      <c r="IQU568" s="435"/>
      <c r="IQV568" s="434"/>
      <c r="IQW568" s="437"/>
      <c r="IQX568" s="438"/>
      <c r="IQY568" s="439"/>
      <c r="IQZ568" s="460"/>
      <c r="IRA568" s="435"/>
      <c r="IRB568" s="434"/>
      <c r="IRC568" s="437"/>
      <c r="IRD568" s="438"/>
      <c r="IRE568" s="439"/>
      <c r="IRF568" s="460"/>
      <c r="IRG568" s="435"/>
      <c r="IRH568" s="434"/>
      <c r="IRI568" s="437"/>
      <c r="IRJ568" s="438"/>
      <c r="IRK568" s="439"/>
      <c r="IRL568" s="460"/>
      <c r="IRM568" s="435"/>
      <c r="IRN568" s="434"/>
      <c r="IRO568" s="437"/>
      <c r="IRP568" s="438"/>
      <c r="IRQ568" s="439"/>
      <c r="IRR568" s="460"/>
      <c r="IRS568" s="435"/>
      <c r="IRT568" s="434"/>
      <c r="IRU568" s="437"/>
      <c r="IRV568" s="438"/>
      <c r="IRW568" s="439"/>
      <c r="IRX568" s="460"/>
      <c r="IRY568" s="435"/>
      <c r="IRZ568" s="434"/>
      <c r="ISA568" s="437"/>
      <c r="ISB568" s="438"/>
      <c r="ISC568" s="439"/>
      <c r="ISD568" s="460"/>
      <c r="ISE568" s="435"/>
      <c r="ISF568" s="434"/>
      <c r="ISG568" s="437"/>
      <c r="ISH568" s="438"/>
      <c r="ISI568" s="439"/>
      <c r="ISJ568" s="460"/>
      <c r="ISK568" s="435"/>
      <c r="ISL568" s="434"/>
      <c r="ISM568" s="437"/>
      <c r="ISN568" s="438"/>
      <c r="ISO568" s="439"/>
      <c r="ISP568" s="460"/>
      <c r="ISQ568" s="435"/>
      <c r="ISR568" s="434"/>
      <c r="ISS568" s="437"/>
      <c r="IST568" s="438"/>
      <c r="ISU568" s="439"/>
      <c r="ISV568" s="460"/>
      <c r="ISW568" s="435"/>
      <c r="ISX568" s="434"/>
      <c r="ISY568" s="437"/>
      <c r="ISZ568" s="438"/>
      <c r="ITA568" s="439"/>
      <c r="ITB568" s="460"/>
      <c r="ITC568" s="435"/>
      <c r="ITD568" s="434"/>
      <c r="ITE568" s="437"/>
      <c r="ITF568" s="438"/>
      <c r="ITG568" s="439"/>
      <c r="ITH568" s="460"/>
      <c r="ITI568" s="435"/>
      <c r="ITJ568" s="434"/>
      <c r="ITK568" s="437"/>
      <c r="ITL568" s="438"/>
      <c r="ITM568" s="439"/>
      <c r="ITN568" s="460"/>
      <c r="ITO568" s="435"/>
      <c r="ITP568" s="434"/>
      <c r="ITQ568" s="437"/>
      <c r="ITR568" s="438"/>
      <c r="ITS568" s="439"/>
      <c r="ITT568" s="460"/>
      <c r="ITU568" s="435"/>
      <c r="ITV568" s="434"/>
      <c r="ITW568" s="437"/>
      <c r="ITX568" s="438"/>
      <c r="ITY568" s="439"/>
      <c r="ITZ568" s="460"/>
      <c r="IUA568" s="435"/>
      <c r="IUB568" s="434"/>
      <c r="IUC568" s="437"/>
      <c r="IUD568" s="438"/>
      <c r="IUE568" s="439"/>
      <c r="IUF568" s="460"/>
      <c r="IUG568" s="435"/>
      <c r="IUH568" s="434"/>
      <c r="IUI568" s="437"/>
      <c r="IUJ568" s="438"/>
      <c r="IUK568" s="439"/>
      <c r="IUL568" s="460"/>
      <c r="IUM568" s="435"/>
      <c r="IUN568" s="434"/>
      <c r="IUO568" s="437"/>
      <c r="IUP568" s="438"/>
      <c r="IUQ568" s="439"/>
      <c r="IUR568" s="460"/>
      <c r="IUS568" s="435"/>
      <c r="IUT568" s="434"/>
      <c r="IUU568" s="437"/>
      <c r="IUV568" s="438"/>
      <c r="IUW568" s="439"/>
      <c r="IUX568" s="460"/>
      <c r="IUY568" s="435"/>
      <c r="IUZ568" s="434"/>
      <c r="IVA568" s="437"/>
      <c r="IVB568" s="438"/>
      <c r="IVC568" s="439"/>
      <c r="IVD568" s="460"/>
      <c r="IVE568" s="435"/>
      <c r="IVF568" s="434"/>
      <c r="IVG568" s="437"/>
      <c r="IVH568" s="438"/>
      <c r="IVI568" s="439"/>
      <c r="IVJ568" s="460"/>
      <c r="IVK568" s="435"/>
      <c r="IVL568" s="434"/>
      <c r="IVM568" s="437"/>
      <c r="IVN568" s="438"/>
      <c r="IVO568" s="439"/>
      <c r="IVP568" s="460"/>
      <c r="IVQ568" s="435"/>
      <c r="IVR568" s="434"/>
      <c r="IVS568" s="437"/>
      <c r="IVT568" s="438"/>
      <c r="IVU568" s="439"/>
      <c r="IVV568" s="460"/>
      <c r="IVW568" s="435"/>
      <c r="IVX568" s="434"/>
      <c r="IVY568" s="437"/>
      <c r="IVZ568" s="438"/>
      <c r="IWA568" s="439"/>
      <c r="IWB568" s="460"/>
      <c r="IWC568" s="435"/>
      <c r="IWD568" s="434"/>
      <c r="IWE568" s="437"/>
      <c r="IWF568" s="438"/>
      <c r="IWG568" s="439"/>
      <c r="IWH568" s="460"/>
      <c r="IWI568" s="435"/>
      <c r="IWJ568" s="434"/>
      <c r="IWK568" s="437"/>
      <c r="IWL568" s="438"/>
      <c r="IWM568" s="439"/>
      <c r="IWN568" s="460"/>
      <c r="IWO568" s="435"/>
      <c r="IWP568" s="434"/>
      <c r="IWQ568" s="437"/>
      <c r="IWR568" s="438"/>
      <c r="IWS568" s="439"/>
      <c r="IWT568" s="460"/>
      <c r="IWU568" s="435"/>
      <c r="IWV568" s="434"/>
      <c r="IWW568" s="437"/>
      <c r="IWX568" s="438"/>
      <c r="IWY568" s="439"/>
      <c r="IWZ568" s="460"/>
      <c r="IXA568" s="435"/>
      <c r="IXB568" s="434"/>
      <c r="IXC568" s="437"/>
      <c r="IXD568" s="438"/>
      <c r="IXE568" s="439"/>
      <c r="IXF568" s="460"/>
      <c r="IXG568" s="435"/>
      <c r="IXH568" s="434"/>
      <c r="IXI568" s="437"/>
      <c r="IXJ568" s="438"/>
      <c r="IXK568" s="439"/>
      <c r="IXL568" s="460"/>
      <c r="IXM568" s="435"/>
      <c r="IXN568" s="434"/>
      <c r="IXO568" s="437"/>
      <c r="IXP568" s="438"/>
      <c r="IXQ568" s="439"/>
      <c r="IXR568" s="460"/>
      <c r="IXS568" s="435"/>
      <c r="IXT568" s="434"/>
      <c r="IXU568" s="437"/>
      <c r="IXV568" s="438"/>
      <c r="IXW568" s="439"/>
      <c r="IXX568" s="460"/>
      <c r="IXY568" s="435"/>
      <c r="IXZ568" s="434"/>
      <c r="IYA568" s="437"/>
      <c r="IYB568" s="438"/>
      <c r="IYC568" s="439"/>
      <c r="IYD568" s="460"/>
      <c r="IYE568" s="435"/>
      <c r="IYF568" s="434"/>
      <c r="IYG568" s="437"/>
      <c r="IYH568" s="438"/>
      <c r="IYI568" s="439"/>
      <c r="IYJ568" s="460"/>
      <c r="IYK568" s="435"/>
      <c r="IYL568" s="434"/>
      <c r="IYM568" s="437"/>
      <c r="IYN568" s="438"/>
      <c r="IYO568" s="439"/>
      <c r="IYP568" s="460"/>
      <c r="IYQ568" s="435"/>
      <c r="IYR568" s="434"/>
      <c r="IYS568" s="437"/>
      <c r="IYT568" s="438"/>
      <c r="IYU568" s="439"/>
      <c r="IYV568" s="460"/>
      <c r="IYW568" s="435"/>
      <c r="IYX568" s="434"/>
      <c r="IYY568" s="437"/>
      <c r="IYZ568" s="438"/>
      <c r="IZA568" s="439"/>
      <c r="IZB568" s="460"/>
      <c r="IZC568" s="435"/>
      <c r="IZD568" s="434"/>
      <c r="IZE568" s="437"/>
      <c r="IZF568" s="438"/>
      <c r="IZG568" s="439"/>
      <c r="IZH568" s="460"/>
      <c r="IZI568" s="435"/>
      <c r="IZJ568" s="434"/>
      <c r="IZK568" s="437"/>
      <c r="IZL568" s="438"/>
      <c r="IZM568" s="439"/>
      <c r="IZN568" s="460"/>
      <c r="IZO568" s="435"/>
      <c r="IZP568" s="434"/>
      <c r="IZQ568" s="437"/>
      <c r="IZR568" s="438"/>
      <c r="IZS568" s="439"/>
      <c r="IZT568" s="460"/>
      <c r="IZU568" s="435"/>
      <c r="IZV568" s="434"/>
      <c r="IZW568" s="437"/>
      <c r="IZX568" s="438"/>
      <c r="IZY568" s="439"/>
      <c r="IZZ568" s="460"/>
      <c r="JAA568" s="435"/>
      <c r="JAB568" s="434"/>
      <c r="JAC568" s="437"/>
      <c r="JAD568" s="438"/>
      <c r="JAE568" s="439"/>
      <c r="JAF568" s="460"/>
      <c r="JAG568" s="435"/>
      <c r="JAH568" s="434"/>
      <c r="JAI568" s="437"/>
      <c r="JAJ568" s="438"/>
      <c r="JAK568" s="439"/>
      <c r="JAL568" s="460"/>
      <c r="JAM568" s="435"/>
      <c r="JAN568" s="434"/>
      <c r="JAO568" s="437"/>
      <c r="JAP568" s="438"/>
      <c r="JAQ568" s="439"/>
      <c r="JAR568" s="460"/>
      <c r="JAS568" s="435"/>
      <c r="JAT568" s="434"/>
      <c r="JAU568" s="437"/>
      <c r="JAV568" s="438"/>
      <c r="JAW568" s="439"/>
      <c r="JAX568" s="460"/>
      <c r="JAY568" s="435"/>
      <c r="JAZ568" s="434"/>
      <c r="JBA568" s="437"/>
      <c r="JBB568" s="438"/>
      <c r="JBC568" s="439"/>
      <c r="JBD568" s="460"/>
      <c r="JBE568" s="435"/>
      <c r="JBF568" s="434"/>
      <c r="JBG568" s="437"/>
      <c r="JBH568" s="438"/>
      <c r="JBI568" s="439"/>
      <c r="JBJ568" s="460"/>
      <c r="JBK568" s="435"/>
      <c r="JBL568" s="434"/>
      <c r="JBM568" s="437"/>
      <c r="JBN568" s="438"/>
      <c r="JBO568" s="439"/>
      <c r="JBP568" s="460"/>
      <c r="JBQ568" s="435"/>
      <c r="JBR568" s="434"/>
      <c r="JBS568" s="437"/>
      <c r="JBT568" s="438"/>
      <c r="JBU568" s="439"/>
      <c r="JBV568" s="460"/>
      <c r="JBW568" s="435"/>
      <c r="JBX568" s="434"/>
      <c r="JBY568" s="437"/>
      <c r="JBZ568" s="438"/>
      <c r="JCA568" s="439"/>
      <c r="JCB568" s="460"/>
      <c r="JCC568" s="435"/>
      <c r="JCD568" s="434"/>
      <c r="JCE568" s="437"/>
      <c r="JCF568" s="438"/>
      <c r="JCG568" s="439"/>
      <c r="JCH568" s="460"/>
      <c r="JCI568" s="435"/>
      <c r="JCJ568" s="434"/>
      <c r="JCK568" s="437"/>
      <c r="JCL568" s="438"/>
      <c r="JCM568" s="439"/>
      <c r="JCN568" s="460"/>
      <c r="JCO568" s="435"/>
      <c r="JCP568" s="434"/>
      <c r="JCQ568" s="437"/>
      <c r="JCR568" s="438"/>
      <c r="JCS568" s="439"/>
      <c r="JCT568" s="460"/>
      <c r="JCU568" s="435"/>
      <c r="JCV568" s="434"/>
      <c r="JCW568" s="437"/>
      <c r="JCX568" s="438"/>
      <c r="JCY568" s="439"/>
      <c r="JCZ568" s="460"/>
      <c r="JDA568" s="435"/>
      <c r="JDB568" s="434"/>
      <c r="JDC568" s="437"/>
      <c r="JDD568" s="438"/>
      <c r="JDE568" s="439"/>
      <c r="JDF568" s="460"/>
      <c r="JDG568" s="435"/>
      <c r="JDH568" s="434"/>
      <c r="JDI568" s="437"/>
      <c r="JDJ568" s="438"/>
      <c r="JDK568" s="439"/>
      <c r="JDL568" s="460"/>
      <c r="JDM568" s="435"/>
      <c r="JDN568" s="434"/>
      <c r="JDO568" s="437"/>
      <c r="JDP568" s="438"/>
      <c r="JDQ568" s="439"/>
      <c r="JDR568" s="460"/>
      <c r="JDS568" s="435"/>
      <c r="JDT568" s="434"/>
      <c r="JDU568" s="437"/>
      <c r="JDV568" s="438"/>
      <c r="JDW568" s="439"/>
      <c r="JDX568" s="460"/>
      <c r="JDY568" s="435"/>
      <c r="JDZ568" s="434"/>
      <c r="JEA568" s="437"/>
      <c r="JEB568" s="438"/>
      <c r="JEC568" s="439"/>
      <c r="JED568" s="460"/>
      <c r="JEE568" s="435"/>
      <c r="JEF568" s="434"/>
      <c r="JEG568" s="437"/>
      <c r="JEH568" s="438"/>
      <c r="JEI568" s="439"/>
      <c r="JEJ568" s="460"/>
      <c r="JEK568" s="435"/>
      <c r="JEL568" s="434"/>
      <c r="JEM568" s="437"/>
      <c r="JEN568" s="438"/>
      <c r="JEO568" s="439"/>
      <c r="JEP568" s="460"/>
      <c r="JEQ568" s="435"/>
      <c r="JER568" s="434"/>
      <c r="JES568" s="437"/>
      <c r="JET568" s="438"/>
      <c r="JEU568" s="439"/>
      <c r="JEV568" s="460"/>
      <c r="JEW568" s="435"/>
      <c r="JEX568" s="434"/>
      <c r="JEY568" s="437"/>
      <c r="JEZ568" s="438"/>
      <c r="JFA568" s="439"/>
      <c r="JFB568" s="460"/>
      <c r="JFC568" s="435"/>
      <c r="JFD568" s="434"/>
      <c r="JFE568" s="437"/>
      <c r="JFF568" s="438"/>
      <c r="JFG568" s="439"/>
      <c r="JFH568" s="460"/>
      <c r="JFI568" s="435"/>
      <c r="JFJ568" s="434"/>
      <c r="JFK568" s="437"/>
      <c r="JFL568" s="438"/>
      <c r="JFM568" s="439"/>
      <c r="JFN568" s="460"/>
      <c r="JFO568" s="435"/>
      <c r="JFP568" s="434"/>
      <c r="JFQ568" s="437"/>
      <c r="JFR568" s="438"/>
      <c r="JFS568" s="439"/>
      <c r="JFT568" s="460"/>
      <c r="JFU568" s="435"/>
      <c r="JFV568" s="434"/>
      <c r="JFW568" s="437"/>
      <c r="JFX568" s="438"/>
      <c r="JFY568" s="439"/>
      <c r="JFZ568" s="460"/>
      <c r="JGA568" s="435"/>
      <c r="JGB568" s="434"/>
      <c r="JGC568" s="437"/>
      <c r="JGD568" s="438"/>
      <c r="JGE568" s="439"/>
      <c r="JGF568" s="460"/>
      <c r="JGG568" s="435"/>
      <c r="JGH568" s="434"/>
      <c r="JGI568" s="437"/>
      <c r="JGJ568" s="438"/>
      <c r="JGK568" s="439"/>
      <c r="JGL568" s="460"/>
      <c r="JGM568" s="435"/>
      <c r="JGN568" s="434"/>
      <c r="JGO568" s="437"/>
      <c r="JGP568" s="438"/>
      <c r="JGQ568" s="439"/>
      <c r="JGR568" s="460"/>
      <c r="JGS568" s="435"/>
      <c r="JGT568" s="434"/>
      <c r="JGU568" s="437"/>
      <c r="JGV568" s="438"/>
      <c r="JGW568" s="439"/>
      <c r="JGX568" s="460"/>
      <c r="JGY568" s="435"/>
      <c r="JGZ568" s="434"/>
      <c r="JHA568" s="437"/>
      <c r="JHB568" s="438"/>
      <c r="JHC568" s="439"/>
      <c r="JHD568" s="460"/>
      <c r="JHE568" s="435"/>
      <c r="JHF568" s="434"/>
      <c r="JHG568" s="437"/>
      <c r="JHH568" s="438"/>
      <c r="JHI568" s="439"/>
      <c r="JHJ568" s="460"/>
      <c r="JHK568" s="435"/>
      <c r="JHL568" s="434"/>
      <c r="JHM568" s="437"/>
      <c r="JHN568" s="438"/>
      <c r="JHO568" s="439"/>
      <c r="JHP568" s="460"/>
      <c r="JHQ568" s="435"/>
      <c r="JHR568" s="434"/>
      <c r="JHS568" s="437"/>
      <c r="JHT568" s="438"/>
      <c r="JHU568" s="439"/>
      <c r="JHV568" s="460"/>
      <c r="JHW568" s="435"/>
      <c r="JHX568" s="434"/>
      <c r="JHY568" s="437"/>
      <c r="JHZ568" s="438"/>
      <c r="JIA568" s="439"/>
      <c r="JIB568" s="460"/>
      <c r="JIC568" s="435"/>
      <c r="JID568" s="434"/>
      <c r="JIE568" s="437"/>
      <c r="JIF568" s="438"/>
      <c r="JIG568" s="439"/>
      <c r="JIH568" s="460"/>
      <c r="JII568" s="435"/>
      <c r="JIJ568" s="434"/>
      <c r="JIK568" s="437"/>
      <c r="JIL568" s="438"/>
      <c r="JIM568" s="439"/>
      <c r="JIN568" s="460"/>
      <c r="JIO568" s="435"/>
      <c r="JIP568" s="434"/>
      <c r="JIQ568" s="437"/>
      <c r="JIR568" s="438"/>
      <c r="JIS568" s="439"/>
      <c r="JIT568" s="460"/>
      <c r="JIU568" s="435"/>
      <c r="JIV568" s="434"/>
      <c r="JIW568" s="437"/>
      <c r="JIX568" s="438"/>
      <c r="JIY568" s="439"/>
      <c r="JIZ568" s="460"/>
      <c r="JJA568" s="435"/>
      <c r="JJB568" s="434"/>
      <c r="JJC568" s="437"/>
      <c r="JJD568" s="438"/>
      <c r="JJE568" s="439"/>
      <c r="JJF568" s="460"/>
      <c r="JJG568" s="435"/>
      <c r="JJH568" s="434"/>
      <c r="JJI568" s="437"/>
      <c r="JJJ568" s="438"/>
      <c r="JJK568" s="439"/>
      <c r="JJL568" s="460"/>
      <c r="JJM568" s="435"/>
      <c r="JJN568" s="434"/>
      <c r="JJO568" s="437"/>
      <c r="JJP568" s="438"/>
      <c r="JJQ568" s="439"/>
      <c r="JJR568" s="460"/>
      <c r="JJS568" s="435"/>
      <c r="JJT568" s="434"/>
      <c r="JJU568" s="437"/>
      <c r="JJV568" s="438"/>
      <c r="JJW568" s="439"/>
      <c r="JJX568" s="460"/>
      <c r="JJY568" s="435"/>
      <c r="JJZ568" s="434"/>
      <c r="JKA568" s="437"/>
      <c r="JKB568" s="438"/>
      <c r="JKC568" s="439"/>
      <c r="JKD568" s="460"/>
      <c r="JKE568" s="435"/>
      <c r="JKF568" s="434"/>
      <c r="JKG568" s="437"/>
      <c r="JKH568" s="438"/>
      <c r="JKI568" s="439"/>
      <c r="JKJ568" s="460"/>
      <c r="JKK568" s="435"/>
      <c r="JKL568" s="434"/>
      <c r="JKM568" s="437"/>
      <c r="JKN568" s="438"/>
      <c r="JKO568" s="439"/>
      <c r="JKP568" s="460"/>
      <c r="JKQ568" s="435"/>
      <c r="JKR568" s="434"/>
      <c r="JKS568" s="437"/>
      <c r="JKT568" s="438"/>
      <c r="JKU568" s="439"/>
      <c r="JKV568" s="460"/>
      <c r="JKW568" s="435"/>
      <c r="JKX568" s="434"/>
      <c r="JKY568" s="437"/>
      <c r="JKZ568" s="438"/>
      <c r="JLA568" s="439"/>
      <c r="JLB568" s="460"/>
      <c r="JLC568" s="435"/>
      <c r="JLD568" s="434"/>
      <c r="JLE568" s="437"/>
      <c r="JLF568" s="438"/>
      <c r="JLG568" s="439"/>
      <c r="JLH568" s="460"/>
      <c r="JLI568" s="435"/>
      <c r="JLJ568" s="434"/>
      <c r="JLK568" s="437"/>
      <c r="JLL568" s="438"/>
      <c r="JLM568" s="439"/>
      <c r="JLN568" s="460"/>
      <c r="JLO568" s="435"/>
      <c r="JLP568" s="434"/>
      <c r="JLQ568" s="437"/>
      <c r="JLR568" s="438"/>
      <c r="JLS568" s="439"/>
      <c r="JLT568" s="460"/>
      <c r="JLU568" s="435"/>
      <c r="JLV568" s="434"/>
      <c r="JLW568" s="437"/>
      <c r="JLX568" s="438"/>
      <c r="JLY568" s="439"/>
      <c r="JLZ568" s="460"/>
      <c r="JMA568" s="435"/>
      <c r="JMB568" s="434"/>
      <c r="JMC568" s="437"/>
      <c r="JMD568" s="438"/>
      <c r="JME568" s="439"/>
      <c r="JMF568" s="460"/>
      <c r="JMG568" s="435"/>
      <c r="JMH568" s="434"/>
      <c r="JMI568" s="437"/>
      <c r="JMJ568" s="438"/>
      <c r="JMK568" s="439"/>
      <c r="JML568" s="460"/>
      <c r="JMM568" s="435"/>
      <c r="JMN568" s="434"/>
      <c r="JMO568" s="437"/>
      <c r="JMP568" s="438"/>
      <c r="JMQ568" s="439"/>
      <c r="JMR568" s="460"/>
      <c r="JMS568" s="435"/>
      <c r="JMT568" s="434"/>
      <c r="JMU568" s="437"/>
      <c r="JMV568" s="438"/>
      <c r="JMW568" s="439"/>
      <c r="JMX568" s="460"/>
      <c r="JMY568" s="435"/>
      <c r="JMZ568" s="434"/>
      <c r="JNA568" s="437"/>
      <c r="JNB568" s="438"/>
      <c r="JNC568" s="439"/>
      <c r="JND568" s="460"/>
      <c r="JNE568" s="435"/>
      <c r="JNF568" s="434"/>
      <c r="JNG568" s="437"/>
      <c r="JNH568" s="438"/>
      <c r="JNI568" s="439"/>
      <c r="JNJ568" s="460"/>
      <c r="JNK568" s="435"/>
      <c r="JNL568" s="434"/>
      <c r="JNM568" s="437"/>
      <c r="JNN568" s="438"/>
      <c r="JNO568" s="439"/>
      <c r="JNP568" s="460"/>
      <c r="JNQ568" s="435"/>
      <c r="JNR568" s="434"/>
      <c r="JNS568" s="437"/>
      <c r="JNT568" s="438"/>
      <c r="JNU568" s="439"/>
      <c r="JNV568" s="460"/>
      <c r="JNW568" s="435"/>
      <c r="JNX568" s="434"/>
      <c r="JNY568" s="437"/>
      <c r="JNZ568" s="438"/>
      <c r="JOA568" s="439"/>
      <c r="JOB568" s="460"/>
      <c r="JOC568" s="435"/>
      <c r="JOD568" s="434"/>
      <c r="JOE568" s="437"/>
      <c r="JOF568" s="438"/>
      <c r="JOG568" s="439"/>
      <c r="JOH568" s="460"/>
      <c r="JOI568" s="435"/>
      <c r="JOJ568" s="434"/>
      <c r="JOK568" s="437"/>
      <c r="JOL568" s="438"/>
      <c r="JOM568" s="439"/>
      <c r="JON568" s="460"/>
      <c r="JOO568" s="435"/>
      <c r="JOP568" s="434"/>
      <c r="JOQ568" s="437"/>
      <c r="JOR568" s="438"/>
      <c r="JOS568" s="439"/>
      <c r="JOT568" s="460"/>
      <c r="JOU568" s="435"/>
      <c r="JOV568" s="434"/>
      <c r="JOW568" s="437"/>
      <c r="JOX568" s="438"/>
      <c r="JOY568" s="439"/>
      <c r="JOZ568" s="460"/>
      <c r="JPA568" s="435"/>
      <c r="JPB568" s="434"/>
      <c r="JPC568" s="437"/>
      <c r="JPD568" s="438"/>
      <c r="JPE568" s="439"/>
      <c r="JPF568" s="460"/>
      <c r="JPG568" s="435"/>
      <c r="JPH568" s="434"/>
      <c r="JPI568" s="437"/>
      <c r="JPJ568" s="438"/>
      <c r="JPK568" s="439"/>
      <c r="JPL568" s="460"/>
      <c r="JPM568" s="435"/>
      <c r="JPN568" s="434"/>
      <c r="JPO568" s="437"/>
      <c r="JPP568" s="438"/>
      <c r="JPQ568" s="439"/>
      <c r="JPR568" s="460"/>
      <c r="JPS568" s="435"/>
      <c r="JPT568" s="434"/>
      <c r="JPU568" s="437"/>
      <c r="JPV568" s="438"/>
      <c r="JPW568" s="439"/>
      <c r="JPX568" s="460"/>
      <c r="JPY568" s="435"/>
      <c r="JPZ568" s="434"/>
      <c r="JQA568" s="437"/>
      <c r="JQB568" s="438"/>
      <c r="JQC568" s="439"/>
      <c r="JQD568" s="460"/>
      <c r="JQE568" s="435"/>
      <c r="JQF568" s="434"/>
      <c r="JQG568" s="437"/>
      <c r="JQH568" s="438"/>
      <c r="JQI568" s="439"/>
      <c r="JQJ568" s="460"/>
      <c r="JQK568" s="435"/>
      <c r="JQL568" s="434"/>
      <c r="JQM568" s="437"/>
      <c r="JQN568" s="438"/>
      <c r="JQO568" s="439"/>
      <c r="JQP568" s="460"/>
      <c r="JQQ568" s="435"/>
      <c r="JQR568" s="434"/>
      <c r="JQS568" s="437"/>
      <c r="JQT568" s="438"/>
      <c r="JQU568" s="439"/>
      <c r="JQV568" s="460"/>
      <c r="JQW568" s="435"/>
      <c r="JQX568" s="434"/>
      <c r="JQY568" s="437"/>
      <c r="JQZ568" s="438"/>
      <c r="JRA568" s="439"/>
      <c r="JRB568" s="460"/>
      <c r="JRC568" s="435"/>
      <c r="JRD568" s="434"/>
      <c r="JRE568" s="437"/>
      <c r="JRF568" s="438"/>
      <c r="JRG568" s="439"/>
      <c r="JRH568" s="460"/>
      <c r="JRI568" s="435"/>
      <c r="JRJ568" s="434"/>
      <c r="JRK568" s="437"/>
      <c r="JRL568" s="438"/>
      <c r="JRM568" s="439"/>
      <c r="JRN568" s="460"/>
      <c r="JRO568" s="435"/>
      <c r="JRP568" s="434"/>
      <c r="JRQ568" s="437"/>
      <c r="JRR568" s="438"/>
      <c r="JRS568" s="439"/>
      <c r="JRT568" s="460"/>
      <c r="JRU568" s="435"/>
      <c r="JRV568" s="434"/>
      <c r="JRW568" s="437"/>
      <c r="JRX568" s="438"/>
      <c r="JRY568" s="439"/>
      <c r="JRZ568" s="460"/>
      <c r="JSA568" s="435"/>
      <c r="JSB568" s="434"/>
      <c r="JSC568" s="437"/>
      <c r="JSD568" s="438"/>
      <c r="JSE568" s="439"/>
      <c r="JSF568" s="460"/>
      <c r="JSG568" s="435"/>
      <c r="JSH568" s="434"/>
      <c r="JSI568" s="437"/>
      <c r="JSJ568" s="438"/>
      <c r="JSK568" s="439"/>
      <c r="JSL568" s="460"/>
      <c r="JSM568" s="435"/>
      <c r="JSN568" s="434"/>
      <c r="JSO568" s="437"/>
      <c r="JSP568" s="438"/>
      <c r="JSQ568" s="439"/>
      <c r="JSR568" s="460"/>
      <c r="JSS568" s="435"/>
      <c r="JST568" s="434"/>
      <c r="JSU568" s="437"/>
      <c r="JSV568" s="438"/>
      <c r="JSW568" s="439"/>
      <c r="JSX568" s="460"/>
      <c r="JSY568" s="435"/>
      <c r="JSZ568" s="434"/>
      <c r="JTA568" s="437"/>
      <c r="JTB568" s="438"/>
      <c r="JTC568" s="439"/>
      <c r="JTD568" s="460"/>
      <c r="JTE568" s="435"/>
      <c r="JTF568" s="434"/>
      <c r="JTG568" s="437"/>
      <c r="JTH568" s="438"/>
      <c r="JTI568" s="439"/>
      <c r="JTJ568" s="460"/>
      <c r="JTK568" s="435"/>
      <c r="JTL568" s="434"/>
      <c r="JTM568" s="437"/>
      <c r="JTN568" s="438"/>
      <c r="JTO568" s="439"/>
      <c r="JTP568" s="460"/>
      <c r="JTQ568" s="435"/>
      <c r="JTR568" s="434"/>
      <c r="JTS568" s="437"/>
      <c r="JTT568" s="438"/>
      <c r="JTU568" s="439"/>
      <c r="JTV568" s="460"/>
      <c r="JTW568" s="435"/>
      <c r="JTX568" s="434"/>
      <c r="JTY568" s="437"/>
      <c r="JTZ568" s="438"/>
      <c r="JUA568" s="439"/>
      <c r="JUB568" s="460"/>
      <c r="JUC568" s="435"/>
      <c r="JUD568" s="434"/>
      <c r="JUE568" s="437"/>
      <c r="JUF568" s="438"/>
      <c r="JUG568" s="439"/>
      <c r="JUH568" s="460"/>
      <c r="JUI568" s="435"/>
      <c r="JUJ568" s="434"/>
      <c r="JUK568" s="437"/>
      <c r="JUL568" s="438"/>
      <c r="JUM568" s="439"/>
      <c r="JUN568" s="460"/>
      <c r="JUO568" s="435"/>
      <c r="JUP568" s="434"/>
      <c r="JUQ568" s="437"/>
      <c r="JUR568" s="438"/>
      <c r="JUS568" s="439"/>
      <c r="JUT568" s="460"/>
      <c r="JUU568" s="435"/>
      <c r="JUV568" s="434"/>
      <c r="JUW568" s="437"/>
      <c r="JUX568" s="438"/>
      <c r="JUY568" s="439"/>
      <c r="JUZ568" s="460"/>
      <c r="JVA568" s="435"/>
      <c r="JVB568" s="434"/>
      <c r="JVC568" s="437"/>
      <c r="JVD568" s="438"/>
      <c r="JVE568" s="439"/>
      <c r="JVF568" s="460"/>
      <c r="JVG568" s="435"/>
      <c r="JVH568" s="434"/>
      <c r="JVI568" s="437"/>
      <c r="JVJ568" s="438"/>
      <c r="JVK568" s="439"/>
      <c r="JVL568" s="460"/>
      <c r="JVM568" s="435"/>
      <c r="JVN568" s="434"/>
      <c r="JVO568" s="437"/>
      <c r="JVP568" s="438"/>
      <c r="JVQ568" s="439"/>
      <c r="JVR568" s="460"/>
      <c r="JVS568" s="435"/>
      <c r="JVT568" s="434"/>
      <c r="JVU568" s="437"/>
      <c r="JVV568" s="438"/>
      <c r="JVW568" s="439"/>
      <c r="JVX568" s="460"/>
      <c r="JVY568" s="435"/>
      <c r="JVZ568" s="434"/>
      <c r="JWA568" s="437"/>
      <c r="JWB568" s="438"/>
      <c r="JWC568" s="439"/>
      <c r="JWD568" s="460"/>
      <c r="JWE568" s="435"/>
      <c r="JWF568" s="434"/>
      <c r="JWG568" s="437"/>
      <c r="JWH568" s="438"/>
      <c r="JWI568" s="439"/>
      <c r="JWJ568" s="460"/>
      <c r="JWK568" s="435"/>
      <c r="JWL568" s="434"/>
      <c r="JWM568" s="437"/>
      <c r="JWN568" s="438"/>
      <c r="JWO568" s="439"/>
      <c r="JWP568" s="460"/>
      <c r="JWQ568" s="435"/>
      <c r="JWR568" s="434"/>
      <c r="JWS568" s="437"/>
      <c r="JWT568" s="438"/>
      <c r="JWU568" s="439"/>
      <c r="JWV568" s="460"/>
      <c r="JWW568" s="435"/>
      <c r="JWX568" s="434"/>
      <c r="JWY568" s="437"/>
      <c r="JWZ568" s="438"/>
      <c r="JXA568" s="439"/>
      <c r="JXB568" s="460"/>
      <c r="JXC568" s="435"/>
      <c r="JXD568" s="434"/>
      <c r="JXE568" s="437"/>
      <c r="JXF568" s="438"/>
      <c r="JXG568" s="439"/>
      <c r="JXH568" s="460"/>
      <c r="JXI568" s="435"/>
      <c r="JXJ568" s="434"/>
      <c r="JXK568" s="437"/>
      <c r="JXL568" s="438"/>
      <c r="JXM568" s="439"/>
      <c r="JXN568" s="460"/>
      <c r="JXO568" s="435"/>
      <c r="JXP568" s="434"/>
      <c r="JXQ568" s="437"/>
      <c r="JXR568" s="438"/>
      <c r="JXS568" s="439"/>
      <c r="JXT568" s="460"/>
      <c r="JXU568" s="435"/>
      <c r="JXV568" s="434"/>
      <c r="JXW568" s="437"/>
      <c r="JXX568" s="438"/>
      <c r="JXY568" s="439"/>
      <c r="JXZ568" s="460"/>
      <c r="JYA568" s="435"/>
      <c r="JYB568" s="434"/>
      <c r="JYC568" s="437"/>
      <c r="JYD568" s="438"/>
      <c r="JYE568" s="439"/>
      <c r="JYF568" s="460"/>
      <c r="JYG568" s="435"/>
      <c r="JYH568" s="434"/>
      <c r="JYI568" s="437"/>
      <c r="JYJ568" s="438"/>
      <c r="JYK568" s="439"/>
      <c r="JYL568" s="460"/>
      <c r="JYM568" s="435"/>
      <c r="JYN568" s="434"/>
      <c r="JYO568" s="437"/>
      <c r="JYP568" s="438"/>
      <c r="JYQ568" s="439"/>
      <c r="JYR568" s="460"/>
      <c r="JYS568" s="435"/>
      <c r="JYT568" s="434"/>
      <c r="JYU568" s="437"/>
      <c r="JYV568" s="438"/>
      <c r="JYW568" s="439"/>
      <c r="JYX568" s="460"/>
      <c r="JYY568" s="435"/>
      <c r="JYZ568" s="434"/>
      <c r="JZA568" s="437"/>
      <c r="JZB568" s="438"/>
      <c r="JZC568" s="439"/>
      <c r="JZD568" s="460"/>
      <c r="JZE568" s="435"/>
      <c r="JZF568" s="434"/>
      <c r="JZG568" s="437"/>
      <c r="JZH568" s="438"/>
      <c r="JZI568" s="439"/>
      <c r="JZJ568" s="460"/>
      <c r="JZK568" s="435"/>
      <c r="JZL568" s="434"/>
      <c r="JZM568" s="437"/>
      <c r="JZN568" s="438"/>
      <c r="JZO568" s="439"/>
      <c r="JZP568" s="460"/>
      <c r="JZQ568" s="435"/>
      <c r="JZR568" s="434"/>
      <c r="JZS568" s="437"/>
      <c r="JZT568" s="438"/>
      <c r="JZU568" s="439"/>
      <c r="JZV568" s="460"/>
      <c r="JZW568" s="435"/>
      <c r="JZX568" s="434"/>
      <c r="JZY568" s="437"/>
      <c r="JZZ568" s="438"/>
      <c r="KAA568" s="439"/>
      <c r="KAB568" s="460"/>
      <c r="KAC568" s="435"/>
      <c r="KAD568" s="434"/>
      <c r="KAE568" s="437"/>
      <c r="KAF568" s="438"/>
      <c r="KAG568" s="439"/>
      <c r="KAH568" s="460"/>
      <c r="KAI568" s="435"/>
      <c r="KAJ568" s="434"/>
      <c r="KAK568" s="437"/>
      <c r="KAL568" s="438"/>
      <c r="KAM568" s="439"/>
      <c r="KAN568" s="460"/>
      <c r="KAO568" s="435"/>
      <c r="KAP568" s="434"/>
      <c r="KAQ568" s="437"/>
      <c r="KAR568" s="438"/>
      <c r="KAS568" s="439"/>
      <c r="KAT568" s="460"/>
      <c r="KAU568" s="435"/>
      <c r="KAV568" s="434"/>
      <c r="KAW568" s="437"/>
      <c r="KAX568" s="438"/>
      <c r="KAY568" s="439"/>
      <c r="KAZ568" s="460"/>
      <c r="KBA568" s="435"/>
      <c r="KBB568" s="434"/>
      <c r="KBC568" s="437"/>
      <c r="KBD568" s="438"/>
      <c r="KBE568" s="439"/>
      <c r="KBF568" s="460"/>
      <c r="KBG568" s="435"/>
      <c r="KBH568" s="434"/>
      <c r="KBI568" s="437"/>
      <c r="KBJ568" s="438"/>
      <c r="KBK568" s="439"/>
      <c r="KBL568" s="460"/>
      <c r="KBM568" s="435"/>
      <c r="KBN568" s="434"/>
      <c r="KBO568" s="437"/>
      <c r="KBP568" s="438"/>
      <c r="KBQ568" s="439"/>
      <c r="KBR568" s="460"/>
      <c r="KBS568" s="435"/>
      <c r="KBT568" s="434"/>
      <c r="KBU568" s="437"/>
      <c r="KBV568" s="438"/>
      <c r="KBW568" s="439"/>
      <c r="KBX568" s="460"/>
      <c r="KBY568" s="435"/>
      <c r="KBZ568" s="434"/>
      <c r="KCA568" s="437"/>
      <c r="KCB568" s="438"/>
      <c r="KCC568" s="439"/>
      <c r="KCD568" s="460"/>
      <c r="KCE568" s="435"/>
      <c r="KCF568" s="434"/>
      <c r="KCG568" s="437"/>
      <c r="KCH568" s="438"/>
      <c r="KCI568" s="439"/>
      <c r="KCJ568" s="460"/>
      <c r="KCK568" s="435"/>
      <c r="KCL568" s="434"/>
      <c r="KCM568" s="437"/>
      <c r="KCN568" s="438"/>
      <c r="KCO568" s="439"/>
      <c r="KCP568" s="460"/>
      <c r="KCQ568" s="435"/>
      <c r="KCR568" s="434"/>
      <c r="KCS568" s="437"/>
      <c r="KCT568" s="438"/>
      <c r="KCU568" s="439"/>
      <c r="KCV568" s="460"/>
      <c r="KCW568" s="435"/>
      <c r="KCX568" s="434"/>
      <c r="KCY568" s="437"/>
      <c r="KCZ568" s="438"/>
      <c r="KDA568" s="439"/>
      <c r="KDB568" s="460"/>
      <c r="KDC568" s="435"/>
      <c r="KDD568" s="434"/>
      <c r="KDE568" s="437"/>
      <c r="KDF568" s="438"/>
      <c r="KDG568" s="439"/>
      <c r="KDH568" s="460"/>
      <c r="KDI568" s="435"/>
      <c r="KDJ568" s="434"/>
      <c r="KDK568" s="437"/>
      <c r="KDL568" s="438"/>
      <c r="KDM568" s="439"/>
      <c r="KDN568" s="460"/>
      <c r="KDO568" s="435"/>
      <c r="KDP568" s="434"/>
      <c r="KDQ568" s="437"/>
      <c r="KDR568" s="438"/>
      <c r="KDS568" s="439"/>
      <c r="KDT568" s="460"/>
      <c r="KDU568" s="435"/>
      <c r="KDV568" s="434"/>
      <c r="KDW568" s="437"/>
      <c r="KDX568" s="438"/>
      <c r="KDY568" s="439"/>
      <c r="KDZ568" s="460"/>
      <c r="KEA568" s="435"/>
      <c r="KEB568" s="434"/>
      <c r="KEC568" s="437"/>
      <c r="KED568" s="438"/>
      <c r="KEE568" s="439"/>
      <c r="KEF568" s="460"/>
      <c r="KEG568" s="435"/>
      <c r="KEH568" s="434"/>
      <c r="KEI568" s="437"/>
      <c r="KEJ568" s="438"/>
      <c r="KEK568" s="439"/>
      <c r="KEL568" s="460"/>
      <c r="KEM568" s="435"/>
      <c r="KEN568" s="434"/>
      <c r="KEO568" s="437"/>
      <c r="KEP568" s="438"/>
      <c r="KEQ568" s="439"/>
      <c r="KER568" s="460"/>
      <c r="KES568" s="435"/>
      <c r="KET568" s="434"/>
      <c r="KEU568" s="437"/>
      <c r="KEV568" s="438"/>
      <c r="KEW568" s="439"/>
      <c r="KEX568" s="460"/>
      <c r="KEY568" s="435"/>
      <c r="KEZ568" s="434"/>
      <c r="KFA568" s="437"/>
      <c r="KFB568" s="438"/>
      <c r="KFC568" s="439"/>
      <c r="KFD568" s="460"/>
      <c r="KFE568" s="435"/>
      <c r="KFF568" s="434"/>
      <c r="KFG568" s="437"/>
      <c r="KFH568" s="438"/>
      <c r="KFI568" s="439"/>
      <c r="KFJ568" s="460"/>
      <c r="KFK568" s="435"/>
      <c r="KFL568" s="434"/>
      <c r="KFM568" s="437"/>
      <c r="KFN568" s="438"/>
      <c r="KFO568" s="439"/>
      <c r="KFP568" s="460"/>
      <c r="KFQ568" s="435"/>
      <c r="KFR568" s="434"/>
      <c r="KFS568" s="437"/>
      <c r="KFT568" s="438"/>
      <c r="KFU568" s="439"/>
      <c r="KFV568" s="460"/>
      <c r="KFW568" s="435"/>
      <c r="KFX568" s="434"/>
      <c r="KFY568" s="437"/>
      <c r="KFZ568" s="438"/>
      <c r="KGA568" s="439"/>
      <c r="KGB568" s="460"/>
      <c r="KGC568" s="435"/>
      <c r="KGD568" s="434"/>
      <c r="KGE568" s="437"/>
      <c r="KGF568" s="438"/>
      <c r="KGG568" s="439"/>
      <c r="KGH568" s="460"/>
      <c r="KGI568" s="435"/>
      <c r="KGJ568" s="434"/>
      <c r="KGK568" s="437"/>
      <c r="KGL568" s="438"/>
      <c r="KGM568" s="439"/>
      <c r="KGN568" s="460"/>
      <c r="KGO568" s="435"/>
      <c r="KGP568" s="434"/>
      <c r="KGQ568" s="437"/>
      <c r="KGR568" s="438"/>
      <c r="KGS568" s="439"/>
      <c r="KGT568" s="460"/>
      <c r="KGU568" s="435"/>
      <c r="KGV568" s="434"/>
      <c r="KGW568" s="437"/>
      <c r="KGX568" s="438"/>
      <c r="KGY568" s="439"/>
      <c r="KGZ568" s="460"/>
      <c r="KHA568" s="435"/>
      <c r="KHB568" s="434"/>
      <c r="KHC568" s="437"/>
      <c r="KHD568" s="438"/>
      <c r="KHE568" s="439"/>
      <c r="KHF568" s="460"/>
      <c r="KHG568" s="435"/>
      <c r="KHH568" s="434"/>
      <c r="KHI568" s="437"/>
      <c r="KHJ568" s="438"/>
      <c r="KHK568" s="439"/>
      <c r="KHL568" s="460"/>
      <c r="KHM568" s="435"/>
      <c r="KHN568" s="434"/>
      <c r="KHO568" s="437"/>
      <c r="KHP568" s="438"/>
      <c r="KHQ568" s="439"/>
      <c r="KHR568" s="460"/>
      <c r="KHS568" s="435"/>
      <c r="KHT568" s="434"/>
      <c r="KHU568" s="437"/>
      <c r="KHV568" s="438"/>
      <c r="KHW568" s="439"/>
      <c r="KHX568" s="460"/>
      <c r="KHY568" s="435"/>
      <c r="KHZ568" s="434"/>
      <c r="KIA568" s="437"/>
      <c r="KIB568" s="438"/>
      <c r="KIC568" s="439"/>
      <c r="KID568" s="460"/>
      <c r="KIE568" s="435"/>
      <c r="KIF568" s="434"/>
      <c r="KIG568" s="437"/>
      <c r="KIH568" s="438"/>
      <c r="KII568" s="439"/>
      <c r="KIJ568" s="460"/>
      <c r="KIK568" s="435"/>
      <c r="KIL568" s="434"/>
      <c r="KIM568" s="437"/>
      <c r="KIN568" s="438"/>
      <c r="KIO568" s="439"/>
      <c r="KIP568" s="460"/>
      <c r="KIQ568" s="435"/>
      <c r="KIR568" s="434"/>
      <c r="KIS568" s="437"/>
      <c r="KIT568" s="438"/>
      <c r="KIU568" s="439"/>
      <c r="KIV568" s="460"/>
      <c r="KIW568" s="435"/>
      <c r="KIX568" s="434"/>
      <c r="KIY568" s="437"/>
      <c r="KIZ568" s="438"/>
      <c r="KJA568" s="439"/>
      <c r="KJB568" s="460"/>
      <c r="KJC568" s="435"/>
      <c r="KJD568" s="434"/>
      <c r="KJE568" s="437"/>
      <c r="KJF568" s="438"/>
      <c r="KJG568" s="439"/>
      <c r="KJH568" s="460"/>
      <c r="KJI568" s="435"/>
      <c r="KJJ568" s="434"/>
      <c r="KJK568" s="437"/>
      <c r="KJL568" s="438"/>
      <c r="KJM568" s="439"/>
      <c r="KJN568" s="460"/>
      <c r="KJO568" s="435"/>
      <c r="KJP568" s="434"/>
      <c r="KJQ568" s="437"/>
      <c r="KJR568" s="438"/>
      <c r="KJS568" s="439"/>
      <c r="KJT568" s="460"/>
      <c r="KJU568" s="435"/>
      <c r="KJV568" s="434"/>
      <c r="KJW568" s="437"/>
      <c r="KJX568" s="438"/>
      <c r="KJY568" s="439"/>
      <c r="KJZ568" s="460"/>
      <c r="KKA568" s="435"/>
      <c r="KKB568" s="434"/>
      <c r="KKC568" s="437"/>
      <c r="KKD568" s="438"/>
      <c r="KKE568" s="439"/>
      <c r="KKF568" s="460"/>
      <c r="KKG568" s="435"/>
      <c r="KKH568" s="434"/>
      <c r="KKI568" s="437"/>
      <c r="KKJ568" s="438"/>
      <c r="KKK568" s="439"/>
      <c r="KKL568" s="460"/>
      <c r="KKM568" s="435"/>
      <c r="KKN568" s="434"/>
      <c r="KKO568" s="437"/>
      <c r="KKP568" s="438"/>
      <c r="KKQ568" s="439"/>
      <c r="KKR568" s="460"/>
      <c r="KKS568" s="435"/>
      <c r="KKT568" s="434"/>
      <c r="KKU568" s="437"/>
      <c r="KKV568" s="438"/>
      <c r="KKW568" s="439"/>
      <c r="KKX568" s="460"/>
      <c r="KKY568" s="435"/>
      <c r="KKZ568" s="434"/>
      <c r="KLA568" s="437"/>
      <c r="KLB568" s="438"/>
      <c r="KLC568" s="439"/>
      <c r="KLD568" s="460"/>
      <c r="KLE568" s="435"/>
      <c r="KLF568" s="434"/>
      <c r="KLG568" s="437"/>
      <c r="KLH568" s="438"/>
      <c r="KLI568" s="439"/>
      <c r="KLJ568" s="460"/>
      <c r="KLK568" s="435"/>
      <c r="KLL568" s="434"/>
      <c r="KLM568" s="437"/>
      <c r="KLN568" s="438"/>
      <c r="KLO568" s="439"/>
      <c r="KLP568" s="460"/>
      <c r="KLQ568" s="435"/>
      <c r="KLR568" s="434"/>
      <c r="KLS568" s="437"/>
      <c r="KLT568" s="438"/>
      <c r="KLU568" s="439"/>
      <c r="KLV568" s="460"/>
      <c r="KLW568" s="435"/>
      <c r="KLX568" s="434"/>
      <c r="KLY568" s="437"/>
      <c r="KLZ568" s="438"/>
      <c r="KMA568" s="439"/>
      <c r="KMB568" s="460"/>
      <c r="KMC568" s="435"/>
      <c r="KMD568" s="434"/>
      <c r="KME568" s="437"/>
      <c r="KMF568" s="438"/>
      <c r="KMG568" s="439"/>
      <c r="KMH568" s="460"/>
      <c r="KMI568" s="435"/>
      <c r="KMJ568" s="434"/>
      <c r="KMK568" s="437"/>
      <c r="KML568" s="438"/>
      <c r="KMM568" s="439"/>
      <c r="KMN568" s="460"/>
      <c r="KMO568" s="435"/>
      <c r="KMP568" s="434"/>
      <c r="KMQ568" s="437"/>
      <c r="KMR568" s="438"/>
      <c r="KMS568" s="439"/>
      <c r="KMT568" s="460"/>
      <c r="KMU568" s="435"/>
      <c r="KMV568" s="434"/>
      <c r="KMW568" s="437"/>
      <c r="KMX568" s="438"/>
      <c r="KMY568" s="439"/>
      <c r="KMZ568" s="460"/>
      <c r="KNA568" s="435"/>
      <c r="KNB568" s="434"/>
      <c r="KNC568" s="437"/>
      <c r="KND568" s="438"/>
      <c r="KNE568" s="439"/>
      <c r="KNF568" s="460"/>
      <c r="KNG568" s="435"/>
      <c r="KNH568" s="434"/>
      <c r="KNI568" s="437"/>
      <c r="KNJ568" s="438"/>
      <c r="KNK568" s="439"/>
      <c r="KNL568" s="460"/>
      <c r="KNM568" s="435"/>
      <c r="KNN568" s="434"/>
      <c r="KNO568" s="437"/>
      <c r="KNP568" s="438"/>
      <c r="KNQ568" s="439"/>
      <c r="KNR568" s="460"/>
      <c r="KNS568" s="435"/>
      <c r="KNT568" s="434"/>
      <c r="KNU568" s="437"/>
      <c r="KNV568" s="438"/>
      <c r="KNW568" s="439"/>
      <c r="KNX568" s="460"/>
      <c r="KNY568" s="435"/>
      <c r="KNZ568" s="434"/>
      <c r="KOA568" s="437"/>
      <c r="KOB568" s="438"/>
      <c r="KOC568" s="439"/>
      <c r="KOD568" s="460"/>
      <c r="KOE568" s="435"/>
      <c r="KOF568" s="434"/>
      <c r="KOG568" s="437"/>
      <c r="KOH568" s="438"/>
      <c r="KOI568" s="439"/>
      <c r="KOJ568" s="460"/>
      <c r="KOK568" s="435"/>
      <c r="KOL568" s="434"/>
      <c r="KOM568" s="437"/>
      <c r="KON568" s="438"/>
      <c r="KOO568" s="439"/>
      <c r="KOP568" s="460"/>
      <c r="KOQ568" s="435"/>
      <c r="KOR568" s="434"/>
      <c r="KOS568" s="437"/>
      <c r="KOT568" s="438"/>
      <c r="KOU568" s="439"/>
      <c r="KOV568" s="460"/>
      <c r="KOW568" s="435"/>
      <c r="KOX568" s="434"/>
      <c r="KOY568" s="437"/>
      <c r="KOZ568" s="438"/>
      <c r="KPA568" s="439"/>
      <c r="KPB568" s="460"/>
      <c r="KPC568" s="435"/>
      <c r="KPD568" s="434"/>
      <c r="KPE568" s="437"/>
      <c r="KPF568" s="438"/>
      <c r="KPG568" s="439"/>
      <c r="KPH568" s="460"/>
      <c r="KPI568" s="435"/>
      <c r="KPJ568" s="434"/>
      <c r="KPK568" s="437"/>
      <c r="KPL568" s="438"/>
      <c r="KPM568" s="439"/>
      <c r="KPN568" s="460"/>
      <c r="KPO568" s="435"/>
      <c r="KPP568" s="434"/>
      <c r="KPQ568" s="437"/>
      <c r="KPR568" s="438"/>
      <c r="KPS568" s="439"/>
      <c r="KPT568" s="460"/>
      <c r="KPU568" s="435"/>
      <c r="KPV568" s="434"/>
      <c r="KPW568" s="437"/>
      <c r="KPX568" s="438"/>
      <c r="KPY568" s="439"/>
      <c r="KPZ568" s="460"/>
      <c r="KQA568" s="435"/>
      <c r="KQB568" s="434"/>
      <c r="KQC568" s="437"/>
      <c r="KQD568" s="438"/>
      <c r="KQE568" s="439"/>
      <c r="KQF568" s="460"/>
      <c r="KQG568" s="435"/>
      <c r="KQH568" s="434"/>
      <c r="KQI568" s="437"/>
      <c r="KQJ568" s="438"/>
      <c r="KQK568" s="439"/>
      <c r="KQL568" s="460"/>
      <c r="KQM568" s="435"/>
      <c r="KQN568" s="434"/>
      <c r="KQO568" s="437"/>
      <c r="KQP568" s="438"/>
      <c r="KQQ568" s="439"/>
      <c r="KQR568" s="460"/>
      <c r="KQS568" s="435"/>
      <c r="KQT568" s="434"/>
      <c r="KQU568" s="437"/>
      <c r="KQV568" s="438"/>
      <c r="KQW568" s="439"/>
      <c r="KQX568" s="460"/>
      <c r="KQY568" s="435"/>
      <c r="KQZ568" s="434"/>
      <c r="KRA568" s="437"/>
      <c r="KRB568" s="438"/>
      <c r="KRC568" s="439"/>
      <c r="KRD568" s="460"/>
      <c r="KRE568" s="435"/>
      <c r="KRF568" s="434"/>
      <c r="KRG568" s="437"/>
      <c r="KRH568" s="438"/>
      <c r="KRI568" s="439"/>
      <c r="KRJ568" s="460"/>
      <c r="KRK568" s="435"/>
      <c r="KRL568" s="434"/>
      <c r="KRM568" s="437"/>
      <c r="KRN568" s="438"/>
      <c r="KRO568" s="439"/>
      <c r="KRP568" s="460"/>
      <c r="KRQ568" s="435"/>
      <c r="KRR568" s="434"/>
      <c r="KRS568" s="437"/>
      <c r="KRT568" s="438"/>
      <c r="KRU568" s="439"/>
      <c r="KRV568" s="460"/>
      <c r="KRW568" s="435"/>
      <c r="KRX568" s="434"/>
      <c r="KRY568" s="437"/>
      <c r="KRZ568" s="438"/>
      <c r="KSA568" s="439"/>
      <c r="KSB568" s="460"/>
      <c r="KSC568" s="435"/>
      <c r="KSD568" s="434"/>
      <c r="KSE568" s="437"/>
      <c r="KSF568" s="438"/>
      <c r="KSG568" s="439"/>
      <c r="KSH568" s="460"/>
      <c r="KSI568" s="435"/>
      <c r="KSJ568" s="434"/>
      <c r="KSK568" s="437"/>
      <c r="KSL568" s="438"/>
      <c r="KSM568" s="439"/>
      <c r="KSN568" s="460"/>
      <c r="KSO568" s="435"/>
      <c r="KSP568" s="434"/>
      <c r="KSQ568" s="437"/>
      <c r="KSR568" s="438"/>
      <c r="KSS568" s="439"/>
      <c r="KST568" s="460"/>
      <c r="KSU568" s="435"/>
      <c r="KSV568" s="434"/>
      <c r="KSW568" s="437"/>
      <c r="KSX568" s="438"/>
      <c r="KSY568" s="439"/>
      <c r="KSZ568" s="460"/>
      <c r="KTA568" s="435"/>
      <c r="KTB568" s="434"/>
      <c r="KTC568" s="437"/>
      <c r="KTD568" s="438"/>
      <c r="KTE568" s="439"/>
      <c r="KTF568" s="460"/>
      <c r="KTG568" s="435"/>
      <c r="KTH568" s="434"/>
      <c r="KTI568" s="437"/>
      <c r="KTJ568" s="438"/>
      <c r="KTK568" s="439"/>
      <c r="KTL568" s="460"/>
      <c r="KTM568" s="435"/>
      <c r="KTN568" s="434"/>
      <c r="KTO568" s="437"/>
      <c r="KTP568" s="438"/>
      <c r="KTQ568" s="439"/>
      <c r="KTR568" s="460"/>
      <c r="KTS568" s="435"/>
      <c r="KTT568" s="434"/>
      <c r="KTU568" s="437"/>
      <c r="KTV568" s="438"/>
      <c r="KTW568" s="439"/>
      <c r="KTX568" s="460"/>
      <c r="KTY568" s="435"/>
      <c r="KTZ568" s="434"/>
      <c r="KUA568" s="437"/>
      <c r="KUB568" s="438"/>
      <c r="KUC568" s="439"/>
      <c r="KUD568" s="460"/>
      <c r="KUE568" s="435"/>
      <c r="KUF568" s="434"/>
      <c r="KUG568" s="437"/>
      <c r="KUH568" s="438"/>
      <c r="KUI568" s="439"/>
      <c r="KUJ568" s="460"/>
      <c r="KUK568" s="435"/>
      <c r="KUL568" s="434"/>
      <c r="KUM568" s="437"/>
      <c r="KUN568" s="438"/>
      <c r="KUO568" s="439"/>
      <c r="KUP568" s="460"/>
      <c r="KUQ568" s="435"/>
      <c r="KUR568" s="434"/>
      <c r="KUS568" s="437"/>
      <c r="KUT568" s="438"/>
      <c r="KUU568" s="439"/>
      <c r="KUV568" s="460"/>
      <c r="KUW568" s="435"/>
      <c r="KUX568" s="434"/>
      <c r="KUY568" s="437"/>
      <c r="KUZ568" s="438"/>
      <c r="KVA568" s="439"/>
      <c r="KVB568" s="460"/>
      <c r="KVC568" s="435"/>
      <c r="KVD568" s="434"/>
      <c r="KVE568" s="437"/>
      <c r="KVF568" s="438"/>
      <c r="KVG568" s="439"/>
      <c r="KVH568" s="460"/>
      <c r="KVI568" s="435"/>
      <c r="KVJ568" s="434"/>
      <c r="KVK568" s="437"/>
      <c r="KVL568" s="438"/>
      <c r="KVM568" s="439"/>
      <c r="KVN568" s="460"/>
      <c r="KVO568" s="435"/>
      <c r="KVP568" s="434"/>
      <c r="KVQ568" s="437"/>
      <c r="KVR568" s="438"/>
      <c r="KVS568" s="439"/>
      <c r="KVT568" s="460"/>
      <c r="KVU568" s="435"/>
      <c r="KVV568" s="434"/>
      <c r="KVW568" s="437"/>
      <c r="KVX568" s="438"/>
      <c r="KVY568" s="439"/>
      <c r="KVZ568" s="460"/>
      <c r="KWA568" s="435"/>
      <c r="KWB568" s="434"/>
      <c r="KWC568" s="437"/>
      <c r="KWD568" s="438"/>
      <c r="KWE568" s="439"/>
      <c r="KWF568" s="460"/>
      <c r="KWG568" s="435"/>
      <c r="KWH568" s="434"/>
      <c r="KWI568" s="437"/>
      <c r="KWJ568" s="438"/>
      <c r="KWK568" s="439"/>
      <c r="KWL568" s="460"/>
      <c r="KWM568" s="435"/>
      <c r="KWN568" s="434"/>
      <c r="KWO568" s="437"/>
      <c r="KWP568" s="438"/>
      <c r="KWQ568" s="439"/>
      <c r="KWR568" s="460"/>
      <c r="KWS568" s="435"/>
      <c r="KWT568" s="434"/>
      <c r="KWU568" s="437"/>
      <c r="KWV568" s="438"/>
      <c r="KWW568" s="439"/>
      <c r="KWX568" s="460"/>
      <c r="KWY568" s="435"/>
      <c r="KWZ568" s="434"/>
      <c r="KXA568" s="437"/>
      <c r="KXB568" s="438"/>
      <c r="KXC568" s="439"/>
      <c r="KXD568" s="460"/>
      <c r="KXE568" s="435"/>
      <c r="KXF568" s="434"/>
      <c r="KXG568" s="437"/>
      <c r="KXH568" s="438"/>
      <c r="KXI568" s="439"/>
      <c r="KXJ568" s="460"/>
      <c r="KXK568" s="435"/>
      <c r="KXL568" s="434"/>
      <c r="KXM568" s="437"/>
      <c r="KXN568" s="438"/>
      <c r="KXO568" s="439"/>
      <c r="KXP568" s="460"/>
      <c r="KXQ568" s="435"/>
      <c r="KXR568" s="434"/>
      <c r="KXS568" s="437"/>
      <c r="KXT568" s="438"/>
      <c r="KXU568" s="439"/>
      <c r="KXV568" s="460"/>
      <c r="KXW568" s="435"/>
      <c r="KXX568" s="434"/>
      <c r="KXY568" s="437"/>
      <c r="KXZ568" s="438"/>
      <c r="KYA568" s="439"/>
      <c r="KYB568" s="460"/>
      <c r="KYC568" s="435"/>
      <c r="KYD568" s="434"/>
      <c r="KYE568" s="437"/>
      <c r="KYF568" s="438"/>
      <c r="KYG568" s="439"/>
      <c r="KYH568" s="460"/>
      <c r="KYI568" s="435"/>
      <c r="KYJ568" s="434"/>
      <c r="KYK568" s="437"/>
      <c r="KYL568" s="438"/>
      <c r="KYM568" s="439"/>
      <c r="KYN568" s="460"/>
      <c r="KYO568" s="435"/>
      <c r="KYP568" s="434"/>
      <c r="KYQ568" s="437"/>
      <c r="KYR568" s="438"/>
      <c r="KYS568" s="439"/>
      <c r="KYT568" s="460"/>
      <c r="KYU568" s="435"/>
      <c r="KYV568" s="434"/>
      <c r="KYW568" s="437"/>
      <c r="KYX568" s="438"/>
      <c r="KYY568" s="439"/>
      <c r="KYZ568" s="460"/>
      <c r="KZA568" s="435"/>
      <c r="KZB568" s="434"/>
      <c r="KZC568" s="437"/>
      <c r="KZD568" s="438"/>
      <c r="KZE568" s="439"/>
      <c r="KZF568" s="460"/>
      <c r="KZG568" s="435"/>
      <c r="KZH568" s="434"/>
      <c r="KZI568" s="437"/>
      <c r="KZJ568" s="438"/>
      <c r="KZK568" s="439"/>
      <c r="KZL568" s="460"/>
      <c r="KZM568" s="435"/>
      <c r="KZN568" s="434"/>
      <c r="KZO568" s="437"/>
      <c r="KZP568" s="438"/>
      <c r="KZQ568" s="439"/>
      <c r="KZR568" s="460"/>
      <c r="KZS568" s="435"/>
      <c r="KZT568" s="434"/>
      <c r="KZU568" s="437"/>
      <c r="KZV568" s="438"/>
      <c r="KZW568" s="439"/>
      <c r="KZX568" s="460"/>
      <c r="KZY568" s="435"/>
      <c r="KZZ568" s="434"/>
      <c r="LAA568" s="437"/>
      <c r="LAB568" s="438"/>
      <c r="LAC568" s="439"/>
      <c r="LAD568" s="460"/>
      <c r="LAE568" s="435"/>
      <c r="LAF568" s="434"/>
      <c r="LAG568" s="437"/>
      <c r="LAH568" s="438"/>
      <c r="LAI568" s="439"/>
      <c r="LAJ568" s="460"/>
      <c r="LAK568" s="435"/>
      <c r="LAL568" s="434"/>
      <c r="LAM568" s="437"/>
      <c r="LAN568" s="438"/>
      <c r="LAO568" s="439"/>
      <c r="LAP568" s="460"/>
      <c r="LAQ568" s="435"/>
      <c r="LAR568" s="434"/>
      <c r="LAS568" s="437"/>
      <c r="LAT568" s="438"/>
      <c r="LAU568" s="439"/>
      <c r="LAV568" s="460"/>
      <c r="LAW568" s="435"/>
      <c r="LAX568" s="434"/>
      <c r="LAY568" s="437"/>
      <c r="LAZ568" s="438"/>
      <c r="LBA568" s="439"/>
      <c r="LBB568" s="460"/>
      <c r="LBC568" s="435"/>
      <c r="LBD568" s="434"/>
      <c r="LBE568" s="437"/>
      <c r="LBF568" s="438"/>
      <c r="LBG568" s="439"/>
      <c r="LBH568" s="460"/>
      <c r="LBI568" s="435"/>
      <c r="LBJ568" s="434"/>
      <c r="LBK568" s="437"/>
      <c r="LBL568" s="438"/>
      <c r="LBM568" s="439"/>
      <c r="LBN568" s="460"/>
      <c r="LBO568" s="435"/>
      <c r="LBP568" s="434"/>
      <c r="LBQ568" s="437"/>
      <c r="LBR568" s="438"/>
      <c r="LBS568" s="439"/>
      <c r="LBT568" s="460"/>
      <c r="LBU568" s="435"/>
      <c r="LBV568" s="434"/>
      <c r="LBW568" s="437"/>
      <c r="LBX568" s="438"/>
      <c r="LBY568" s="439"/>
      <c r="LBZ568" s="460"/>
      <c r="LCA568" s="435"/>
      <c r="LCB568" s="434"/>
      <c r="LCC568" s="437"/>
      <c r="LCD568" s="438"/>
      <c r="LCE568" s="439"/>
      <c r="LCF568" s="460"/>
      <c r="LCG568" s="435"/>
      <c r="LCH568" s="434"/>
      <c r="LCI568" s="437"/>
      <c r="LCJ568" s="438"/>
      <c r="LCK568" s="439"/>
      <c r="LCL568" s="460"/>
      <c r="LCM568" s="435"/>
      <c r="LCN568" s="434"/>
      <c r="LCO568" s="437"/>
      <c r="LCP568" s="438"/>
      <c r="LCQ568" s="439"/>
      <c r="LCR568" s="460"/>
      <c r="LCS568" s="435"/>
      <c r="LCT568" s="434"/>
      <c r="LCU568" s="437"/>
      <c r="LCV568" s="438"/>
      <c r="LCW568" s="439"/>
      <c r="LCX568" s="460"/>
      <c r="LCY568" s="435"/>
      <c r="LCZ568" s="434"/>
      <c r="LDA568" s="437"/>
      <c r="LDB568" s="438"/>
      <c r="LDC568" s="439"/>
      <c r="LDD568" s="460"/>
      <c r="LDE568" s="435"/>
      <c r="LDF568" s="434"/>
      <c r="LDG568" s="437"/>
      <c r="LDH568" s="438"/>
      <c r="LDI568" s="439"/>
      <c r="LDJ568" s="460"/>
      <c r="LDK568" s="435"/>
      <c r="LDL568" s="434"/>
      <c r="LDM568" s="437"/>
      <c r="LDN568" s="438"/>
      <c r="LDO568" s="439"/>
      <c r="LDP568" s="460"/>
      <c r="LDQ568" s="435"/>
      <c r="LDR568" s="434"/>
      <c r="LDS568" s="437"/>
      <c r="LDT568" s="438"/>
      <c r="LDU568" s="439"/>
      <c r="LDV568" s="460"/>
      <c r="LDW568" s="435"/>
      <c r="LDX568" s="434"/>
      <c r="LDY568" s="437"/>
      <c r="LDZ568" s="438"/>
      <c r="LEA568" s="439"/>
      <c r="LEB568" s="460"/>
      <c r="LEC568" s="435"/>
      <c r="LED568" s="434"/>
      <c r="LEE568" s="437"/>
      <c r="LEF568" s="438"/>
      <c r="LEG568" s="439"/>
      <c r="LEH568" s="460"/>
      <c r="LEI568" s="435"/>
      <c r="LEJ568" s="434"/>
      <c r="LEK568" s="437"/>
      <c r="LEL568" s="438"/>
      <c r="LEM568" s="439"/>
      <c r="LEN568" s="460"/>
      <c r="LEO568" s="435"/>
      <c r="LEP568" s="434"/>
      <c r="LEQ568" s="437"/>
      <c r="LER568" s="438"/>
      <c r="LES568" s="439"/>
      <c r="LET568" s="460"/>
      <c r="LEU568" s="435"/>
      <c r="LEV568" s="434"/>
      <c r="LEW568" s="437"/>
      <c r="LEX568" s="438"/>
      <c r="LEY568" s="439"/>
      <c r="LEZ568" s="460"/>
      <c r="LFA568" s="435"/>
      <c r="LFB568" s="434"/>
      <c r="LFC568" s="437"/>
      <c r="LFD568" s="438"/>
      <c r="LFE568" s="439"/>
      <c r="LFF568" s="460"/>
      <c r="LFG568" s="435"/>
      <c r="LFH568" s="434"/>
      <c r="LFI568" s="437"/>
      <c r="LFJ568" s="438"/>
      <c r="LFK568" s="439"/>
      <c r="LFL568" s="460"/>
      <c r="LFM568" s="435"/>
      <c r="LFN568" s="434"/>
      <c r="LFO568" s="437"/>
      <c r="LFP568" s="438"/>
      <c r="LFQ568" s="439"/>
      <c r="LFR568" s="460"/>
      <c r="LFS568" s="435"/>
      <c r="LFT568" s="434"/>
      <c r="LFU568" s="437"/>
      <c r="LFV568" s="438"/>
      <c r="LFW568" s="439"/>
      <c r="LFX568" s="460"/>
      <c r="LFY568" s="435"/>
      <c r="LFZ568" s="434"/>
      <c r="LGA568" s="437"/>
      <c r="LGB568" s="438"/>
      <c r="LGC568" s="439"/>
      <c r="LGD568" s="460"/>
      <c r="LGE568" s="435"/>
      <c r="LGF568" s="434"/>
      <c r="LGG568" s="437"/>
      <c r="LGH568" s="438"/>
      <c r="LGI568" s="439"/>
      <c r="LGJ568" s="460"/>
      <c r="LGK568" s="435"/>
      <c r="LGL568" s="434"/>
      <c r="LGM568" s="437"/>
      <c r="LGN568" s="438"/>
      <c r="LGO568" s="439"/>
      <c r="LGP568" s="460"/>
      <c r="LGQ568" s="435"/>
      <c r="LGR568" s="434"/>
      <c r="LGS568" s="437"/>
      <c r="LGT568" s="438"/>
      <c r="LGU568" s="439"/>
      <c r="LGV568" s="460"/>
      <c r="LGW568" s="435"/>
      <c r="LGX568" s="434"/>
      <c r="LGY568" s="437"/>
      <c r="LGZ568" s="438"/>
      <c r="LHA568" s="439"/>
      <c r="LHB568" s="460"/>
      <c r="LHC568" s="435"/>
      <c r="LHD568" s="434"/>
      <c r="LHE568" s="437"/>
      <c r="LHF568" s="438"/>
      <c r="LHG568" s="439"/>
      <c r="LHH568" s="460"/>
      <c r="LHI568" s="435"/>
      <c r="LHJ568" s="434"/>
      <c r="LHK568" s="437"/>
      <c r="LHL568" s="438"/>
      <c r="LHM568" s="439"/>
      <c r="LHN568" s="460"/>
      <c r="LHO568" s="435"/>
      <c r="LHP568" s="434"/>
      <c r="LHQ568" s="437"/>
      <c r="LHR568" s="438"/>
      <c r="LHS568" s="439"/>
      <c r="LHT568" s="460"/>
      <c r="LHU568" s="435"/>
      <c r="LHV568" s="434"/>
      <c r="LHW568" s="437"/>
      <c r="LHX568" s="438"/>
      <c r="LHY568" s="439"/>
      <c r="LHZ568" s="460"/>
      <c r="LIA568" s="435"/>
      <c r="LIB568" s="434"/>
      <c r="LIC568" s="437"/>
      <c r="LID568" s="438"/>
      <c r="LIE568" s="439"/>
      <c r="LIF568" s="460"/>
      <c r="LIG568" s="435"/>
      <c r="LIH568" s="434"/>
      <c r="LII568" s="437"/>
      <c r="LIJ568" s="438"/>
      <c r="LIK568" s="439"/>
      <c r="LIL568" s="460"/>
      <c r="LIM568" s="435"/>
      <c r="LIN568" s="434"/>
      <c r="LIO568" s="437"/>
      <c r="LIP568" s="438"/>
      <c r="LIQ568" s="439"/>
      <c r="LIR568" s="460"/>
      <c r="LIS568" s="435"/>
      <c r="LIT568" s="434"/>
      <c r="LIU568" s="437"/>
      <c r="LIV568" s="438"/>
      <c r="LIW568" s="439"/>
      <c r="LIX568" s="460"/>
      <c r="LIY568" s="435"/>
      <c r="LIZ568" s="434"/>
      <c r="LJA568" s="437"/>
      <c r="LJB568" s="438"/>
      <c r="LJC568" s="439"/>
      <c r="LJD568" s="460"/>
      <c r="LJE568" s="435"/>
      <c r="LJF568" s="434"/>
      <c r="LJG568" s="437"/>
      <c r="LJH568" s="438"/>
      <c r="LJI568" s="439"/>
      <c r="LJJ568" s="460"/>
      <c r="LJK568" s="435"/>
      <c r="LJL568" s="434"/>
      <c r="LJM568" s="437"/>
      <c r="LJN568" s="438"/>
      <c r="LJO568" s="439"/>
      <c r="LJP568" s="460"/>
      <c r="LJQ568" s="435"/>
      <c r="LJR568" s="434"/>
      <c r="LJS568" s="437"/>
      <c r="LJT568" s="438"/>
      <c r="LJU568" s="439"/>
      <c r="LJV568" s="460"/>
      <c r="LJW568" s="435"/>
      <c r="LJX568" s="434"/>
      <c r="LJY568" s="437"/>
      <c r="LJZ568" s="438"/>
      <c r="LKA568" s="439"/>
      <c r="LKB568" s="460"/>
      <c r="LKC568" s="435"/>
      <c r="LKD568" s="434"/>
      <c r="LKE568" s="437"/>
      <c r="LKF568" s="438"/>
      <c r="LKG568" s="439"/>
      <c r="LKH568" s="460"/>
      <c r="LKI568" s="435"/>
      <c r="LKJ568" s="434"/>
      <c r="LKK568" s="437"/>
      <c r="LKL568" s="438"/>
      <c r="LKM568" s="439"/>
      <c r="LKN568" s="460"/>
      <c r="LKO568" s="435"/>
      <c r="LKP568" s="434"/>
      <c r="LKQ568" s="437"/>
      <c r="LKR568" s="438"/>
      <c r="LKS568" s="439"/>
      <c r="LKT568" s="460"/>
      <c r="LKU568" s="435"/>
      <c r="LKV568" s="434"/>
      <c r="LKW568" s="437"/>
      <c r="LKX568" s="438"/>
      <c r="LKY568" s="439"/>
      <c r="LKZ568" s="460"/>
      <c r="LLA568" s="435"/>
      <c r="LLB568" s="434"/>
      <c r="LLC568" s="437"/>
      <c r="LLD568" s="438"/>
      <c r="LLE568" s="439"/>
      <c r="LLF568" s="460"/>
      <c r="LLG568" s="435"/>
      <c r="LLH568" s="434"/>
      <c r="LLI568" s="437"/>
      <c r="LLJ568" s="438"/>
      <c r="LLK568" s="439"/>
      <c r="LLL568" s="460"/>
      <c r="LLM568" s="435"/>
      <c r="LLN568" s="434"/>
      <c r="LLO568" s="437"/>
      <c r="LLP568" s="438"/>
      <c r="LLQ568" s="439"/>
      <c r="LLR568" s="460"/>
      <c r="LLS568" s="435"/>
      <c r="LLT568" s="434"/>
      <c r="LLU568" s="437"/>
      <c r="LLV568" s="438"/>
      <c r="LLW568" s="439"/>
      <c r="LLX568" s="460"/>
      <c r="LLY568" s="435"/>
      <c r="LLZ568" s="434"/>
      <c r="LMA568" s="437"/>
      <c r="LMB568" s="438"/>
      <c r="LMC568" s="439"/>
      <c r="LMD568" s="460"/>
      <c r="LME568" s="435"/>
      <c r="LMF568" s="434"/>
      <c r="LMG568" s="437"/>
      <c r="LMH568" s="438"/>
      <c r="LMI568" s="439"/>
      <c r="LMJ568" s="460"/>
      <c r="LMK568" s="435"/>
      <c r="LML568" s="434"/>
      <c r="LMM568" s="437"/>
      <c r="LMN568" s="438"/>
      <c r="LMO568" s="439"/>
      <c r="LMP568" s="460"/>
      <c r="LMQ568" s="435"/>
      <c r="LMR568" s="434"/>
      <c r="LMS568" s="437"/>
      <c r="LMT568" s="438"/>
      <c r="LMU568" s="439"/>
      <c r="LMV568" s="460"/>
      <c r="LMW568" s="435"/>
      <c r="LMX568" s="434"/>
      <c r="LMY568" s="437"/>
      <c r="LMZ568" s="438"/>
      <c r="LNA568" s="439"/>
      <c r="LNB568" s="460"/>
      <c r="LNC568" s="435"/>
      <c r="LND568" s="434"/>
      <c r="LNE568" s="437"/>
      <c r="LNF568" s="438"/>
      <c r="LNG568" s="439"/>
      <c r="LNH568" s="460"/>
      <c r="LNI568" s="435"/>
      <c r="LNJ568" s="434"/>
      <c r="LNK568" s="437"/>
      <c r="LNL568" s="438"/>
      <c r="LNM568" s="439"/>
      <c r="LNN568" s="460"/>
      <c r="LNO568" s="435"/>
      <c r="LNP568" s="434"/>
      <c r="LNQ568" s="437"/>
      <c r="LNR568" s="438"/>
      <c r="LNS568" s="439"/>
      <c r="LNT568" s="460"/>
      <c r="LNU568" s="435"/>
      <c r="LNV568" s="434"/>
      <c r="LNW568" s="437"/>
      <c r="LNX568" s="438"/>
      <c r="LNY568" s="439"/>
      <c r="LNZ568" s="460"/>
      <c r="LOA568" s="435"/>
      <c r="LOB568" s="434"/>
      <c r="LOC568" s="437"/>
      <c r="LOD568" s="438"/>
      <c r="LOE568" s="439"/>
      <c r="LOF568" s="460"/>
      <c r="LOG568" s="435"/>
      <c r="LOH568" s="434"/>
      <c r="LOI568" s="437"/>
      <c r="LOJ568" s="438"/>
      <c r="LOK568" s="439"/>
      <c r="LOL568" s="460"/>
      <c r="LOM568" s="435"/>
      <c r="LON568" s="434"/>
      <c r="LOO568" s="437"/>
      <c r="LOP568" s="438"/>
      <c r="LOQ568" s="439"/>
      <c r="LOR568" s="460"/>
      <c r="LOS568" s="435"/>
      <c r="LOT568" s="434"/>
      <c r="LOU568" s="437"/>
      <c r="LOV568" s="438"/>
      <c r="LOW568" s="439"/>
      <c r="LOX568" s="460"/>
      <c r="LOY568" s="435"/>
      <c r="LOZ568" s="434"/>
      <c r="LPA568" s="437"/>
      <c r="LPB568" s="438"/>
      <c r="LPC568" s="439"/>
      <c r="LPD568" s="460"/>
      <c r="LPE568" s="435"/>
      <c r="LPF568" s="434"/>
      <c r="LPG568" s="437"/>
      <c r="LPH568" s="438"/>
      <c r="LPI568" s="439"/>
      <c r="LPJ568" s="460"/>
      <c r="LPK568" s="435"/>
      <c r="LPL568" s="434"/>
      <c r="LPM568" s="437"/>
      <c r="LPN568" s="438"/>
      <c r="LPO568" s="439"/>
      <c r="LPP568" s="460"/>
      <c r="LPQ568" s="435"/>
      <c r="LPR568" s="434"/>
      <c r="LPS568" s="437"/>
      <c r="LPT568" s="438"/>
      <c r="LPU568" s="439"/>
      <c r="LPV568" s="460"/>
      <c r="LPW568" s="435"/>
      <c r="LPX568" s="434"/>
      <c r="LPY568" s="437"/>
      <c r="LPZ568" s="438"/>
      <c r="LQA568" s="439"/>
      <c r="LQB568" s="460"/>
      <c r="LQC568" s="435"/>
      <c r="LQD568" s="434"/>
      <c r="LQE568" s="437"/>
      <c r="LQF568" s="438"/>
      <c r="LQG568" s="439"/>
      <c r="LQH568" s="460"/>
      <c r="LQI568" s="435"/>
      <c r="LQJ568" s="434"/>
      <c r="LQK568" s="437"/>
      <c r="LQL568" s="438"/>
      <c r="LQM568" s="439"/>
      <c r="LQN568" s="460"/>
      <c r="LQO568" s="435"/>
      <c r="LQP568" s="434"/>
      <c r="LQQ568" s="437"/>
      <c r="LQR568" s="438"/>
      <c r="LQS568" s="439"/>
      <c r="LQT568" s="460"/>
      <c r="LQU568" s="435"/>
      <c r="LQV568" s="434"/>
      <c r="LQW568" s="437"/>
      <c r="LQX568" s="438"/>
      <c r="LQY568" s="439"/>
      <c r="LQZ568" s="460"/>
      <c r="LRA568" s="435"/>
      <c r="LRB568" s="434"/>
      <c r="LRC568" s="437"/>
      <c r="LRD568" s="438"/>
      <c r="LRE568" s="439"/>
      <c r="LRF568" s="460"/>
      <c r="LRG568" s="435"/>
      <c r="LRH568" s="434"/>
      <c r="LRI568" s="437"/>
      <c r="LRJ568" s="438"/>
      <c r="LRK568" s="439"/>
      <c r="LRL568" s="460"/>
      <c r="LRM568" s="435"/>
      <c r="LRN568" s="434"/>
      <c r="LRO568" s="437"/>
      <c r="LRP568" s="438"/>
      <c r="LRQ568" s="439"/>
      <c r="LRR568" s="460"/>
      <c r="LRS568" s="435"/>
      <c r="LRT568" s="434"/>
      <c r="LRU568" s="437"/>
      <c r="LRV568" s="438"/>
      <c r="LRW568" s="439"/>
      <c r="LRX568" s="460"/>
      <c r="LRY568" s="435"/>
      <c r="LRZ568" s="434"/>
      <c r="LSA568" s="437"/>
      <c r="LSB568" s="438"/>
      <c r="LSC568" s="439"/>
      <c r="LSD568" s="460"/>
      <c r="LSE568" s="435"/>
      <c r="LSF568" s="434"/>
      <c r="LSG568" s="437"/>
      <c r="LSH568" s="438"/>
      <c r="LSI568" s="439"/>
      <c r="LSJ568" s="460"/>
      <c r="LSK568" s="435"/>
      <c r="LSL568" s="434"/>
      <c r="LSM568" s="437"/>
      <c r="LSN568" s="438"/>
      <c r="LSO568" s="439"/>
      <c r="LSP568" s="460"/>
      <c r="LSQ568" s="435"/>
      <c r="LSR568" s="434"/>
      <c r="LSS568" s="437"/>
      <c r="LST568" s="438"/>
      <c r="LSU568" s="439"/>
      <c r="LSV568" s="460"/>
      <c r="LSW568" s="435"/>
      <c r="LSX568" s="434"/>
      <c r="LSY568" s="437"/>
      <c r="LSZ568" s="438"/>
      <c r="LTA568" s="439"/>
      <c r="LTB568" s="460"/>
      <c r="LTC568" s="435"/>
      <c r="LTD568" s="434"/>
      <c r="LTE568" s="437"/>
      <c r="LTF568" s="438"/>
      <c r="LTG568" s="439"/>
      <c r="LTH568" s="460"/>
      <c r="LTI568" s="435"/>
      <c r="LTJ568" s="434"/>
      <c r="LTK568" s="437"/>
      <c r="LTL568" s="438"/>
      <c r="LTM568" s="439"/>
      <c r="LTN568" s="460"/>
      <c r="LTO568" s="435"/>
      <c r="LTP568" s="434"/>
      <c r="LTQ568" s="437"/>
      <c r="LTR568" s="438"/>
      <c r="LTS568" s="439"/>
      <c r="LTT568" s="460"/>
      <c r="LTU568" s="435"/>
      <c r="LTV568" s="434"/>
      <c r="LTW568" s="437"/>
      <c r="LTX568" s="438"/>
      <c r="LTY568" s="439"/>
      <c r="LTZ568" s="460"/>
      <c r="LUA568" s="435"/>
      <c r="LUB568" s="434"/>
      <c r="LUC568" s="437"/>
      <c r="LUD568" s="438"/>
      <c r="LUE568" s="439"/>
      <c r="LUF568" s="460"/>
      <c r="LUG568" s="435"/>
      <c r="LUH568" s="434"/>
      <c r="LUI568" s="437"/>
      <c r="LUJ568" s="438"/>
      <c r="LUK568" s="439"/>
      <c r="LUL568" s="460"/>
      <c r="LUM568" s="435"/>
      <c r="LUN568" s="434"/>
      <c r="LUO568" s="437"/>
      <c r="LUP568" s="438"/>
      <c r="LUQ568" s="439"/>
      <c r="LUR568" s="460"/>
      <c r="LUS568" s="435"/>
      <c r="LUT568" s="434"/>
      <c r="LUU568" s="437"/>
      <c r="LUV568" s="438"/>
      <c r="LUW568" s="439"/>
      <c r="LUX568" s="460"/>
      <c r="LUY568" s="435"/>
      <c r="LUZ568" s="434"/>
      <c r="LVA568" s="437"/>
      <c r="LVB568" s="438"/>
      <c r="LVC568" s="439"/>
      <c r="LVD568" s="460"/>
      <c r="LVE568" s="435"/>
      <c r="LVF568" s="434"/>
      <c r="LVG568" s="437"/>
      <c r="LVH568" s="438"/>
      <c r="LVI568" s="439"/>
      <c r="LVJ568" s="460"/>
      <c r="LVK568" s="435"/>
      <c r="LVL568" s="434"/>
      <c r="LVM568" s="437"/>
      <c r="LVN568" s="438"/>
      <c r="LVO568" s="439"/>
      <c r="LVP568" s="460"/>
      <c r="LVQ568" s="435"/>
      <c r="LVR568" s="434"/>
      <c r="LVS568" s="437"/>
      <c r="LVT568" s="438"/>
      <c r="LVU568" s="439"/>
      <c r="LVV568" s="460"/>
      <c r="LVW568" s="435"/>
      <c r="LVX568" s="434"/>
      <c r="LVY568" s="437"/>
      <c r="LVZ568" s="438"/>
      <c r="LWA568" s="439"/>
      <c r="LWB568" s="460"/>
      <c r="LWC568" s="435"/>
      <c r="LWD568" s="434"/>
      <c r="LWE568" s="437"/>
      <c r="LWF568" s="438"/>
      <c r="LWG568" s="439"/>
      <c r="LWH568" s="460"/>
      <c r="LWI568" s="435"/>
      <c r="LWJ568" s="434"/>
      <c r="LWK568" s="437"/>
      <c r="LWL568" s="438"/>
      <c r="LWM568" s="439"/>
      <c r="LWN568" s="460"/>
      <c r="LWO568" s="435"/>
      <c r="LWP568" s="434"/>
      <c r="LWQ568" s="437"/>
      <c r="LWR568" s="438"/>
      <c r="LWS568" s="439"/>
      <c r="LWT568" s="460"/>
      <c r="LWU568" s="435"/>
      <c r="LWV568" s="434"/>
      <c r="LWW568" s="437"/>
      <c r="LWX568" s="438"/>
      <c r="LWY568" s="439"/>
      <c r="LWZ568" s="460"/>
      <c r="LXA568" s="435"/>
      <c r="LXB568" s="434"/>
      <c r="LXC568" s="437"/>
      <c r="LXD568" s="438"/>
      <c r="LXE568" s="439"/>
      <c r="LXF568" s="460"/>
      <c r="LXG568" s="435"/>
      <c r="LXH568" s="434"/>
      <c r="LXI568" s="437"/>
      <c r="LXJ568" s="438"/>
      <c r="LXK568" s="439"/>
      <c r="LXL568" s="460"/>
      <c r="LXM568" s="435"/>
      <c r="LXN568" s="434"/>
      <c r="LXO568" s="437"/>
      <c r="LXP568" s="438"/>
      <c r="LXQ568" s="439"/>
      <c r="LXR568" s="460"/>
      <c r="LXS568" s="435"/>
      <c r="LXT568" s="434"/>
      <c r="LXU568" s="437"/>
      <c r="LXV568" s="438"/>
      <c r="LXW568" s="439"/>
      <c r="LXX568" s="460"/>
      <c r="LXY568" s="435"/>
      <c r="LXZ568" s="434"/>
      <c r="LYA568" s="437"/>
      <c r="LYB568" s="438"/>
      <c r="LYC568" s="439"/>
      <c r="LYD568" s="460"/>
      <c r="LYE568" s="435"/>
      <c r="LYF568" s="434"/>
      <c r="LYG568" s="437"/>
      <c r="LYH568" s="438"/>
      <c r="LYI568" s="439"/>
      <c r="LYJ568" s="460"/>
      <c r="LYK568" s="435"/>
      <c r="LYL568" s="434"/>
      <c r="LYM568" s="437"/>
      <c r="LYN568" s="438"/>
      <c r="LYO568" s="439"/>
      <c r="LYP568" s="460"/>
      <c r="LYQ568" s="435"/>
      <c r="LYR568" s="434"/>
      <c r="LYS568" s="437"/>
      <c r="LYT568" s="438"/>
      <c r="LYU568" s="439"/>
      <c r="LYV568" s="460"/>
      <c r="LYW568" s="435"/>
      <c r="LYX568" s="434"/>
      <c r="LYY568" s="437"/>
      <c r="LYZ568" s="438"/>
      <c r="LZA568" s="439"/>
      <c r="LZB568" s="460"/>
      <c r="LZC568" s="435"/>
      <c r="LZD568" s="434"/>
      <c r="LZE568" s="437"/>
      <c r="LZF568" s="438"/>
      <c r="LZG568" s="439"/>
      <c r="LZH568" s="460"/>
      <c r="LZI568" s="435"/>
      <c r="LZJ568" s="434"/>
      <c r="LZK568" s="437"/>
      <c r="LZL568" s="438"/>
      <c r="LZM568" s="439"/>
      <c r="LZN568" s="460"/>
      <c r="LZO568" s="435"/>
      <c r="LZP568" s="434"/>
      <c r="LZQ568" s="437"/>
      <c r="LZR568" s="438"/>
      <c r="LZS568" s="439"/>
      <c r="LZT568" s="460"/>
      <c r="LZU568" s="435"/>
      <c r="LZV568" s="434"/>
      <c r="LZW568" s="437"/>
      <c r="LZX568" s="438"/>
      <c r="LZY568" s="439"/>
      <c r="LZZ568" s="460"/>
      <c r="MAA568" s="435"/>
      <c r="MAB568" s="434"/>
      <c r="MAC568" s="437"/>
      <c r="MAD568" s="438"/>
      <c r="MAE568" s="439"/>
      <c r="MAF568" s="460"/>
      <c r="MAG568" s="435"/>
      <c r="MAH568" s="434"/>
      <c r="MAI568" s="437"/>
      <c r="MAJ568" s="438"/>
      <c r="MAK568" s="439"/>
      <c r="MAL568" s="460"/>
      <c r="MAM568" s="435"/>
      <c r="MAN568" s="434"/>
      <c r="MAO568" s="437"/>
      <c r="MAP568" s="438"/>
      <c r="MAQ568" s="439"/>
      <c r="MAR568" s="460"/>
      <c r="MAS568" s="435"/>
      <c r="MAT568" s="434"/>
      <c r="MAU568" s="437"/>
      <c r="MAV568" s="438"/>
      <c r="MAW568" s="439"/>
      <c r="MAX568" s="460"/>
      <c r="MAY568" s="435"/>
      <c r="MAZ568" s="434"/>
      <c r="MBA568" s="437"/>
      <c r="MBB568" s="438"/>
      <c r="MBC568" s="439"/>
      <c r="MBD568" s="460"/>
      <c r="MBE568" s="435"/>
      <c r="MBF568" s="434"/>
      <c r="MBG568" s="437"/>
      <c r="MBH568" s="438"/>
      <c r="MBI568" s="439"/>
      <c r="MBJ568" s="460"/>
      <c r="MBK568" s="435"/>
      <c r="MBL568" s="434"/>
      <c r="MBM568" s="437"/>
      <c r="MBN568" s="438"/>
      <c r="MBO568" s="439"/>
      <c r="MBP568" s="460"/>
      <c r="MBQ568" s="435"/>
      <c r="MBR568" s="434"/>
      <c r="MBS568" s="437"/>
      <c r="MBT568" s="438"/>
      <c r="MBU568" s="439"/>
      <c r="MBV568" s="460"/>
      <c r="MBW568" s="435"/>
      <c r="MBX568" s="434"/>
      <c r="MBY568" s="437"/>
      <c r="MBZ568" s="438"/>
      <c r="MCA568" s="439"/>
      <c r="MCB568" s="460"/>
      <c r="MCC568" s="435"/>
      <c r="MCD568" s="434"/>
      <c r="MCE568" s="437"/>
      <c r="MCF568" s="438"/>
      <c r="MCG568" s="439"/>
      <c r="MCH568" s="460"/>
      <c r="MCI568" s="435"/>
      <c r="MCJ568" s="434"/>
      <c r="MCK568" s="437"/>
      <c r="MCL568" s="438"/>
      <c r="MCM568" s="439"/>
      <c r="MCN568" s="460"/>
      <c r="MCO568" s="435"/>
      <c r="MCP568" s="434"/>
      <c r="MCQ568" s="437"/>
      <c r="MCR568" s="438"/>
      <c r="MCS568" s="439"/>
      <c r="MCT568" s="460"/>
      <c r="MCU568" s="435"/>
      <c r="MCV568" s="434"/>
      <c r="MCW568" s="437"/>
      <c r="MCX568" s="438"/>
      <c r="MCY568" s="439"/>
      <c r="MCZ568" s="460"/>
      <c r="MDA568" s="435"/>
      <c r="MDB568" s="434"/>
      <c r="MDC568" s="437"/>
      <c r="MDD568" s="438"/>
      <c r="MDE568" s="439"/>
      <c r="MDF568" s="460"/>
      <c r="MDG568" s="435"/>
      <c r="MDH568" s="434"/>
      <c r="MDI568" s="437"/>
      <c r="MDJ568" s="438"/>
      <c r="MDK568" s="439"/>
      <c r="MDL568" s="460"/>
      <c r="MDM568" s="435"/>
      <c r="MDN568" s="434"/>
      <c r="MDO568" s="437"/>
      <c r="MDP568" s="438"/>
      <c r="MDQ568" s="439"/>
      <c r="MDR568" s="460"/>
      <c r="MDS568" s="435"/>
      <c r="MDT568" s="434"/>
      <c r="MDU568" s="437"/>
      <c r="MDV568" s="438"/>
      <c r="MDW568" s="439"/>
      <c r="MDX568" s="460"/>
      <c r="MDY568" s="435"/>
      <c r="MDZ568" s="434"/>
      <c r="MEA568" s="437"/>
      <c r="MEB568" s="438"/>
      <c r="MEC568" s="439"/>
      <c r="MED568" s="460"/>
      <c r="MEE568" s="435"/>
      <c r="MEF568" s="434"/>
      <c r="MEG568" s="437"/>
      <c r="MEH568" s="438"/>
      <c r="MEI568" s="439"/>
      <c r="MEJ568" s="460"/>
      <c r="MEK568" s="435"/>
      <c r="MEL568" s="434"/>
      <c r="MEM568" s="437"/>
      <c r="MEN568" s="438"/>
      <c r="MEO568" s="439"/>
      <c r="MEP568" s="460"/>
      <c r="MEQ568" s="435"/>
      <c r="MER568" s="434"/>
      <c r="MES568" s="437"/>
      <c r="MET568" s="438"/>
      <c r="MEU568" s="439"/>
      <c r="MEV568" s="460"/>
      <c r="MEW568" s="435"/>
      <c r="MEX568" s="434"/>
      <c r="MEY568" s="437"/>
      <c r="MEZ568" s="438"/>
      <c r="MFA568" s="439"/>
      <c r="MFB568" s="460"/>
      <c r="MFC568" s="435"/>
      <c r="MFD568" s="434"/>
      <c r="MFE568" s="437"/>
      <c r="MFF568" s="438"/>
      <c r="MFG568" s="439"/>
      <c r="MFH568" s="460"/>
      <c r="MFI568" s="435"/>
      <c r="MFJ568" s="434"/>
      <c r="MFK568" s="437"/>
      <c r="MFL568" s="438"/>
      <c r="MFM568" s="439"/>
      <c r="MFN568" s="460"/>
      <c r="MFO568" s="435"/>
      <c r="MFP568" s="434"/>
      <c r="MFQ568" s="437"/>
      <c r="MFR568" s="438"/>
      <c r="MFS568" s="439"/>
      <c r="MFT568" s="460"/>
      <c r="MFU568" s="435"/>
      <c r="MFV568" s="434"/>
      <c r="MFW568" s="437"/>
      <c r="MFX568" s="438"/>
      <c r="MFY568" s="439"/>
      <c r="MFZ568" s="460"/>
      <c r="MGA568" s="435"/>
      <c r="MGB568" s="434"/>
      <c r="MGC568" s="437"/>
      <c r="MGD568" s="438"/>
      <c r="MGE568" s="439"/>
      <c r="MGF568" s="460"/>
      <c r="MGG568" s="435"/>
      <c r="MGH568" s="434"/>
      <c r="MGI568" s="437"/>
      <c r="MGJ568" s="438"/>
      <c r="MGK568" s="439"/>
      <c r="MGL568" s="460"/>
      <c r="MGM568" s="435"/>
      <c r="MGN568" s="434"/>
      <c r="MGO568" s="437"/>
      <c r="MGP568" s="438"/>
      <c r="MGQ568" s="439"/>
      <c r="MGR568" s="460"/>
      <c r="MGS568" s="435"/>
      <c r="MGT568" s="434"/>
      <c r="MGU568" s="437"/>
      <c r="MGV568" s="438"/>
      <c r="MGW568" s="439"/>
      <c r="MGX568" s="460"/>
      <c r="MGY568" s="435"/>
      <c r="MGZ568" s="434"/>
      <c r="MHA568" s="437"/>
      <c r="MHB568" s="438"/>
      <c r="MHC568" s="439"/>
      <c r="MHD568" s="460"/>
      <c r="MHE568" s="435"/>
      <c r="MHF568" s="434"/>
      <c r="MHG568" s="437"/>
      <c r="MHH568" s="438"/>
      <c r="MHI568" s="439"/>
      <c r="MHJ568" s="460"/>
      <c r="MHK568" s="435"/>
      <c r="MHL568" s="434"/>
      <c r="MHM568" s="437"/>
      <c r="MHN568" s="438"/>
      <c r="MHO568" s="439"/>
      <c r="MHP568" s="460"/>
      <c r="MHQ568" s="435"/>
      <c r="MHR568" s="434"/>
      <c r="MHS568" s="437"/>
      <c r="MHT568" s="438"/>
      <c r="MHU568" s="439"/>
      <c r="MHV568" s="460"/>
      <c r="MHW568" s="435"/>
      <c r="MHX568" s="434"/>
      <c r="MHY568" s="437"/>
      <c r="MHZ568" s="438"/>
      <c r="MIA568" s="439"/>
      <c r="MIB568" s="460"/>
      <c r="MIC568" s="435"/>
      <c r="MID568" s="434"/>
      <c r="MIE568" s="437"/>
      <c r="MIF568" s="438"/>
      <c r="MIG568" s="439"/>
      <c r="MIH568" s="460"/>
      <c r="MII568" s="435"/>
      <c r="MIJ568" s="434"/>
      <c r="MIK568" s="437"/>
      <c r="MIL568" s="438"/>
      <c r="MIM568" s="439"/>
      <c r="MIN568" s="460"/>
      <c r="MIO568" s="435"/>
      <c r="MIP568" s="434"/>
      <c r="MIQ568" s="437"/>
      <c r="MIR568" s="438"/>
      <c r="MIS568" s="439"/>
      <c r="MIT568" s="460"/>
      <c r="MIU568" s="435"/>
      <c r="MIV568" s="434"/>
      <c r="MIW568" s="437"/>
      <c r="MIX568" s="438"/>
      <c r="MIY568" s="439"/>
      <c r="MIZ568" s="460"/>
      <c r="MJA568" s="435"/>
      <c r="MJB568" s="434"/>
      <c r="MJC568" s="437"/>
      <c r="MJD568" s="438"/>
      <c r="MJE568" s="439"/>
      <c r="MJF568" s="460"/>
      <c r="MJG568" s="435"/>
      <c r="MJH568" s="434"/>
      <c r="MJI568" s="437"/>
      <c r="MJJ568" s="438"/>
      <c r="MJK568" s="439"/>
      <c r="MJL568" s="460"/>
      <c r="MJM568" s="435"/>
      <c r="MJN568" s="434"/>
      <c r="MJO568" s="437"/>
      <c r="MJP568" s="438"/>
      <c r="MJQ568" s="439"/>
      <c r="MJR568" s="460"/>
      <c r="MJS568" s="435"/>
      <c r="MJT568" s="434"/>
      <c r="MJU568" s="437"/>
      <c r="MJV568" s="438"/>
      <c r="MJW568" s="439"/>
      <c r="MJX568" s="460"/>
      <c r="MJY568" s="435"/>
      <c r="MJZ568" s="434"/>
      <c r="MKA568" s="437"/>
      <c r="MKB568" s="438"/>
      <c r="MKC568" s="439"/>
      <c r="MKD568" s="460"/>
      <c r="MKE568" s="435"/>
      <c r="MKF568" s="434"/>
      <c r="MKG568" s="437"/>
      <c r="MKH568" s="438"/>
      <c r="MKI568" s="439"/>
      <c r="MKJ568" s="460"/>
      <c r="MKK568" s="435"/>
      <c r="MKL568" s="434"/>
      <c r="MKM568" s="437"/>
      <c r="MKN568" s="438"/>
      <c r="MKO568" s="439"/>
      <c r="MKP568" s="460"/>
      <c r="MKQ568" s="435"/>
      <c r="MKR568" s="434"/>
      <c r="MKS568" s="437"/>
      <c r="MKT568" s="438"/>
      <c r="MKU568" s="439"/>
      <c r="MKV568" s="460"/>
      <c r="MKW568" s="435"/>
      <c r="MKX568" s="434"/>
      <c r="MKY568" s="437"/>
      <c r="MKZ568" s="438"/>
      <c r="MLA568" s="439"/>
      <c r="MLB568" s="460"/>
      <c r="MLC568" s="435"/>
      <c r="MLD568" s="434"/>
      <c r="MLE568" s="437"/>
      <c r="MLF568" s="438"/>
      <c r="MLG568" s="439"/>
      <c r="MLH568" s="460"/>
      <c r="MLI568" s="435"/>
      <c r="MLJ568" s="434"/>
      <c r="MLK568" s="437"/>
      <c r="MLL568" s="438"/>
      <c r="MLM568" s="439"/>
      <c r="MLN568" s="460"/>
      <c r="MLO568" s="435"/>
      <c r="MLP568" s="434"/>
      <c r="MLQ568" s="437"/>
      <c r="MLR568" s="438"/>
      <c r="MLS568" s="439"/>
      <c r="MLT568" s="460"/>
      <c r="MLU568" s="435"/>
      <c r="MLV568" s="434"/>
      <c r="MLW568" s="437"/>
      <c r="MLX568" s="438"/>
      <c r="MLY568" s="439"/>
      <c r="MLZ568" s="460"/>
      <c r="MMA568" s="435"/>
      <c r="MMB568" s="434"/>
      <c r="MMC568" s="437"/>
      <c r="MMD568" s="438"/>
      <c r="MME568" s="439"/>
      <c r="MMF568" s="460"/>
      <c r="MMG568" s="435"/>
      <c r="MMH568" s="434"/>
      <c r="MMI568" s="437"/>
      <c r="MMJ568" s="438"/>
      <c r="MMK568" s="439"/>
      <c r="MML568" s="460"/>
      <c r="MMM568" s="435"/>
      <c r="MMN568" s="434"/>
      <c r="MMO568" s="437"/>
      <c r="MMP568" s="438"/>
      <c r="MMQ568" s="439"/>
      <c r="MMR568" s="460"/>
      <c r="MMS568" s="435"/>
      <c r="MMT568" s="434"/>
      <c r="MMU568" s="437"/>
      <c r="MMV568" s="438"/>
      <c r="MMW568" s="439"/>
      <c r="MMX568" s="460"/>
      <c r="MMY568" s="435"/>
      <c r="MMZ568" s="434"/>
      <c r="MNA568" s="437"/>
      <c r="MNB568" s="438"/>
      <c r="MNC568" s="439"/>
      <c r="MND568" s="460"/>
      <c r="MNE568" s="435"/>
      <c r="MNF568" s="434"/>
      <c r="MNG568" s="437"/>
      <c r="MNH568" s="438"/>
      <c r="MNI568" s="439"/>
      <c r="MNJ568" s="460"/>
      <c r="MNK568" s="435"/>
      <c r="MNL568" s="434"/>
      <c r="MNM568" s="437"/>
      <c r="MNN568" s="438"/>
      <c r="MNO568" s="439"/>
      <c r="MNP568" s="460"/>
      <c r="MNQ568" s="435"/>
      <c r="MNR568" s="434"/>
      <c r="MNS568" s="437"/>
      <c r="MNT568" s="438"/>
      <c r="MNU568" s="439"/>
      <c r="MNV568" s="460"/>
      <c r="MNW568" s="435"/>
      <c r="MNX568" s="434"/>
      <c r="MNY568" s="437"/>
      <c r="MNZ568" s="438"/>
      <c r="MOA568" s="439"/>
      <c r="MOB568" s="460"/>
      <c r="MOC568" s="435"/>
      <c r="MOD568" s="434"/>
      <c r="MOE568" s="437"/>
      <c r="MOF568" s="438"/>
      <c r="MOG568" s="439"/>
      <c r="MOH568" s="460"/>
      <c r="MOI568" s="435"/>
      <c r="MOJ568" s="434"/>
      <c r="MOK568" s="437"/>
      <c r="MOL568" s="438"/>
      <c r="MOM568" s="439"/>
      <c r="MON568" s="460"/>
      <c r="MOO568" s="435"/>
      <c r="MOP568" s="434"/>
      <c r="MOQ568" s="437"/>
      <c r="MOR568" s="438"/>
      <c r="MOS568" s="439"/>
      <c r="MOT568" s="460"/>
      <c r="MOU568" s="435"/>
      <c r="MOV568" s="434"/>
      <c r="MOW568" s="437"/>
      <c r="MOX568" s="438"/>
      <c r="MOY568" s="439"/>
      <c r="MOZ568" s="460"/>
      <c r="MPA568" s="435"/>
      <c r="MPB568" s="434"/>
      <c r="MPC568" s="437"/>
      <c r="MPD568" s="438"/>
      <c r="MPE568" s="439"/>
      <c r="MPF568" s="460"/>
      <c r="MPG568" s="435"/>
      <c r="MPH568" s="434"/>
      <c r="MPI568" s="437"/>
      <c r="MPJ568" s="438"/>
      <c r="MPK568" s="439"/>
      <c r="MPL568" s="460"/>
      <c r="MPM568" s="435"/>
      <c r="MPN568" s="434"/>
      <c r="MPO568" s="437"/>
      <c r="MPP568" s="438"/>
      <c r="MPQ568" s="439"/>
      <c r="MPR568" s="460"/>
      <c r="MPS568" s="435"/>
      <c r="MPT568" s="434"/>
      <c r="MPU568" s="437"/>
      <c r="MPV568" s="438"/>
      <c r="MPW568" s="439"/>
      <c r="MPX568" s="460"/>
      <c r="MPY568" s="435"/>
      <c r="MPZ568" s="434"/>
      <c r="MQA568" s="437"/>
      <c r="MQB568" s="438"/>
      <c r="MQC568" s="439"/>
      <c r="MQD568" s="460"/>
      <c r="MQE568" s="435"/>
      <c r="MQF568" s="434"/>
      <c r="MQG568" s="437"/>
      <c r="MQH568" s="438"/>
      <c r="MQI568" s="439"/>
      <c r="MQJ568" s="460"/>
      <c r="MQK568" s="435"/>
      <c r="MQL568" s="434"/>
      <c r="MQM568" s="437"/>
      <c r="MQN568" s="438"/>
      <c r="MQO568" s="439"/>
      <c r="MQP568" s="460"/>
      <c r="MQQ568" s="435"/>
      <c r="MQR568" s="434"/>
      <c r="MQS568" s="437"/>
      <c r="MQT568" s="438"/>
      <c r="MQU568" s="439"/>
      <c r="MQV568" s="460"/>
      <c r="MQW568" s="435"/>
      <c r="MQX568" s="434"/>
      <c r="MQY568" s="437"/>
      <c r="MQZ568" s="438"/>
      <c r="MRA568" s="439"/>
      <c r="MRB568" s="460"/>
      <c r="MRC568" s="435"/>
      <c r="MRD568" s="434"/>
      <c r="MRE568" s="437"/>
      <c r="MRF568" s="438"/>
      <c r="MRG568" s="439"/>
      <c r="MRH568" s="460"/>
      <c r="MRI568" s="435"/>
      <c r="MRJ568" s="434"/>
      <c r="MRK568" s="437"/>
      <c r="MRL568" s="438"/>
      <c r="MRM568" s="439"/>
      <c r="MRN568" s="460"/>
      <c r="MRO568" s="435"/>
      <c r="MRP568" s="434"/>
      <c r="MRQ568" s="437"/>
      <c r="MRR568" s="438"/>
      <c r="MRS568" s="439"/>
      <c r="MRT568" s="460"/>
      <c r="MRU568" s="435"/>
      <c r="MRV568" s="434"/>
      <c r="MRW568" s="437"/>
      <c r="MRX568" s="438"/>
      <c r="MRY568" s="439"/>
      <c r="MRZ568" s="460"/>
      <c r="MSA568" s="435"/>
      <c r="MSB568" s="434"/>
      <c r="MSC568" s="437"/>
      <c r="MSD568" s="438"/>
      <c r="MSE568" s="439"/>
      <c r="MSF568" s="460"/>
      <c r="MSG568" s="435"/>
      <c r="MSH568" s="434"/>
      <c r="MSI568" s="437"/>
      <c r="MSJ568" s="438"/>
      <c r="MSK568" s="439"/>
      <c r="MSL568" s="460"/>
      <c r="MSM568" s="435"/>
      <c r="MSN568" s="434"/>
      <c r="MSO568" s="437"/>
      <c r="MSP568" s="438"/>
      <c r="MSQ568" s="439"/>
      <c r="MSR568" s="460"/>
      <c r="MSS568" s="435"/>
      <c r="MST568" s="434"/>
      <c r="MSU568" s="437"/>
      <c r="MSV568" s="438"/>
      <c r="MSW568" s="439"/>
      <c r="MSX568" s="460"/>
      <c r="MSY568" s="435"/>
      <c r="MSZ568" s="434"/>
      <c r="MTA568" s="437"/>
      <c r="MTB568" s="438"/>
      <c r="MTC568" s="439"/>
      <c r="MTD568" s="460"/>
      <c r="MTE568" s="435"/>
      <c r="MTF568" s="434"/>
      <c r="MTG568" s="437"/>
      <c r="MTH568" s="438"/>
      <c r="MTI568" s="439"/>
      <c r="MTJ568" s="460"/>
      <c r="MTK568" s="435"/>
      <c r="MTL568" s="434"/>
      <c r="MTM568" s="437"/>
      <c r="MTN568" s="438"/>
      <c r="MTO568" s="439"/>
      <c r="MTP568" s="460"/>
      <c r="MTQ568" s="435"/>
      <c r="MTR568" s="434"/>
      <c r="MTS568" s="437"/>
      <c r="MTT568" s="438"/>
      <c r="MTU568" s="439"/>
      <c r="MTV568" s="460"/>
      <c r="MTW568" s="435"/>
      <c r="MTX568" s="434"/>
      <c r="MTY568" s="437"/>
      <c r="MTZ568" s="438"/>
      <c r="MUA568" s="439"/>
      <c r="MUB568" s="460"/>
      <c r="MUC568" s="435"/>
      <c r="MUD568" s="434"/>
      <c r="MUE568" s="437"/>
      <c r="MUF568" s="438"/>
      <c r="MUG568" s="439"/>
      <c r="MUH568" s="460"/>
      <c r="MUI568" s="435"/>
      <c r="MUJ568" s="434"/>
      <c r="MUK568" s="437"/>
      <c r="MUL568" s="438"/>
      <c r="MUM568" s="439"/>
      <c r="MUN568" s="460"/>
      <c r="MUO568" s="435"/>
      <c r="MUP568" s="434"/>
      <c r="MUQ568" s="437"/>
      <c r="MUR568" s="438"/>
      <c r="MUS568" s="439"/>
      <c r="MUT568" s="460"/>
      <c r="MUU568" s="435"/>
      <c r="MUV568" s="434"/>
      <c r="MUW568" s="437"/>
      <c r="MUX568" s="438"/>
      <c r="MUY568" s="439"/>
      <c r="MUZ568" s="460"/>
      <c r="MVA568" s="435"/>
      <c r="MVB568" s="434"/>
      <c r="MVC568" s="437"/>
      <c r="MVD568" s="438"/>
      <c r="MVE568" s="439"/>
      <c r="MVF568" s="460"/>
      <c r="MVG568" s="435"/>
      <c r="MVH568" s="434"/>
      <c r="MVI568" s="437"/>
      <c r="MVJ568" s="438"/>
      <c r="MVK568" s="439"/>
      <c r="MVL568" s="460"/>
      <c r="MVM568" s="435"/>
      <c r="MVN568" s="434"/>
      <c r="MVO568" s="437"/>
      <c r="MVP568" s="438"/>
      <c r="MVQ568" s="439"/>
      <c r="MVR568" s="460"/>
      <c r="MVS568" s="435"/>
      <c r="MVT568" s="434"/>
      <c r="MVU568" s="437"/>
      <c r="MVV568" s="438"/>
      <c r="MVW568" s="439"/>
      <c r="MVX568" s="460"/>
      <c r="MVY568" s="435"/>
      <c r="MVZ568" s="434"/>
      <c r="MWA568" s="437"/>
      <c r="MWB568" s="438"/>
      <c r="MWC568" s="439"/>
      <c r="MWD568" s="460"/>
      <c r="MWE568" s="435"/>
      <c r="MWF568" s="434"/>
      <c r="MWG568" s="437"/>
      <c r="MWH568" s="438"/>
      <c r="MWI568" s="439"/>
      <c r="MWJ568" s="460"/>
      <c r="MWK568" s="435"/>
      <c r="MWL568" s="434"/>
      <c r="MWM568" s="437"/>
      <c r="MWN568" s="438"/>
      <c r="MWO568" s="439"/>
      <c r="MWP568" s="460"/>
      <c r="MWQ568" s="435"/>
      <c r="MWR568" s="434"/>
      <c r="MWS568" s="437"/>
      <c r="MWT568" s="438"/>
      <c r="MWU568" s="439"/>
      <c r="MWV568" s="460"/>
      <c r="MWW568" s="435"/>
      <c r="MWX568" s="434"/>
      <c r="MWY568" s="437"/>
      <c r="MWZ568" s="438"/>
      <c r="MXA568" s="439"/>
      <c r="MXB568" s="460"/>
      <c r="MXC568" s="435"/>
      <c r="MXD568" s="434"/>
      <c r="MXE568" s="437"/>
      <c r="MXF568" s="438"/>
      <c r="MXG568" s="439"/>
      <c r="MXH568" s="460"/>
      <c r="MXI568" s="435"/>
      <c r="MXJ568" s="434"/>
      <c r="MXK568" s="437"/>
      <c r="MXL568" s="438"/>
      <c r="MXM568" s="439"/>
      <c r="MXN568" s="460"/>
      <c r="MXO568" s="435"/>
      <c r="MXP568" s="434"/>
      <c r="MXQ568" s="437"/>
      <c r="MXR568" s="438"/>
      <c r="MXS568" s="439"/>
      <c r="MXT568" s="460"/>
      <c r="MXU568" s="435"/>
      <c r="MXV568" s="434"/>
      <c r="MXW568" s="437"/>
      <c r="MXX568" s="438"/>
      <c r="MXY568" s="439"/>
      <c r="MXZ568" s="460"/>
      <c r="MYA568" s="435"/>
      <c r="MYB568" s="434"/>
      <c r="MYC568" s="437"/>
      <c r="MYD568" s="438"/>
      <c r="MYE568" s="439"/>
      <c r="MYF568" s="460"/>
      <c r="MYG568" s="435"/>
      <c r="MYH568" s="434"/>
      <c r="MYI568" s="437"/>
      <c r="MYJ568" s="438"/>
      <c r="MYK568" s="439"/>
      <c r="MYL568" s="460"/>
      <c r="MYM568" s="435"/>
      <c r="MYN568" s="434"/>
      <c r="MYO568" s="437"/>
      <c r="MYP568" s="438"/>
      <c r="MYQ568" s="439"/>
      <c r="MYR568" s="460"/>
      <c r="MYS568" s="435"/>
      <c r="MYT568" s="434"/>
      <c r="MYU568" s="437"/>
      <c r="MYV568" s="438"/>
      <c r="MYW568" s="439"/>
      <c r="MYX568" s="460"/>
      <c r="MYY568" s="435"/>
      <c r="MYZ568" s="434"/>
      <c r="MZA568" s="437"/>
      <c r="MZB568" s="438"/>
      <c r="MZC568" s="439"/>
      <c r="MZD568" s="460"/>
      <c r="MZE568" s="435"/>
      <c r="MZF568" s="434"/>
      <c r="MZG568" s="437"/>
      <c r="MZH568" s="438"/>
      <c r="MZI568" s="439"/>
      <c r="MZJ568" s="460"/>
      <c r="MZK568" s="435"/>
      <c r="MZL568" s="434"/>
      <c r="MZM568" s="437"/>
      <c r="MZN568" s="438"/>
      <c r="MZO568" s="439"/>
      <c r="MZP568" s="460"/>
      <c r="MZQ568" s="435"/>
      <c r="MZR568" s="434"/>
      <c r="MZS568" s="437"/>
      <c r="MZT568" s="438"/>
      <c r="MZU568" s="439"/>
      <c r="MZV568" s="460"/>
      <c r="MZW568" s="435"/>
      <c r="MZX568" s="434"/>
      <c r="MZY568" s="437"/>
      <c r="MZZ568" s="438"/>
      <c r="NAA568" s="439"/>
      <c r="NAB568" s="460"/>
      <c r="NAC568" s="435"/>
      <c r="NAD568" s="434"/>
      <c r="NAE568" s="437"/>
      <c r="NAF568" s="438"/>
      <c r="NAG568" s="439"/>
      <c r="NAH568" s="460"/>
      <c r="NAI568" s="435"/>
      <c r="NAJ568" s="434"/>
      <c r="NAK568" s="437"/>
      <c r="NAL568" s="438"/>
      <c r="NAM568" s="439"/>
      <c r="NAN568" s="460"/>
      <c r="NAO568" s="435"/>
      <c r="NAP568" s="434"/>
      <c r="NAQ568" s="437"/>
      <c r="NAR568" s="438"/>
      <c r="NAS568" s="439"/>
      <c r="NAT568" s="460"/>
      <c r="NAU568" s="435"/>
      <c r="NAV568" s="434"/>
      <c r="NAW568" s="437"/>
      <c r="NAX568" s="438"/>
      <c r="NAY568" s="439"/>
      <c r="NAZ568" s="460"/>
      <c r="NBA568" s="435"/>
      <c r="NBB568" s="434"/>
      <c r="NBC568" s="437"/>
      <c r="NBD568" s="438"/>
      <c r="NBE568" s="439"/>
      <c r="NBF568" s="460"/>
      <c r="NBG568" s="435"/>
      <c r="NBH568" s="434"/>
      <c r="NBI568" s="437"/>
      <c r="NBJ568" s="438"/>
      <c r="NBK568" s="439"/>
      <c r="NBL568" s="460"/>
      <c r="NBM568" s="435"/>
      <c r="NBN568" s="434"/>
      <c r="NBO568" s="437"/>
      <c r="NBP568" s="438"/>
      <c r="NBQ568" s="439"/>
      <c r="NBR568" s="460"/>
      <c r="NBS568" s="435"/>
      <c r="NBT568" s="434"/>
      <c r="NBU568" s="437"/>
      <c r="NBV568" s="438"/>
      <c r="NBW568" s="439"/>
      <c r="NBX568" s="460"/>
      <c r="NBY568" s="435"/>
      <c r="NBZ568" s="434"/>
      <c r="NCA568" s="437"/>
      <c r="NCB568" s="438"/>
      <c r="NCC568" s="439"/>
      <c r="NCD568" s="460"/>
      <c r="NCE568" s="435"/>
      <c r="NCF568" s="434"/>
      <c r="NCG568" s="437"/>
      <c r="NCH568" s="438"/>
      <c r="NCI568" s="439"/>
      <c r="NCJ568" s="460"/>
      <c r="NCK568" s="435"/>
      <c r="NCL568" s="434"/>
      <c r="NCM568" s="437"/>
      <c r="NCN568" s="438"/>
      <c r="NCO568" s="439"/>
      <c r="NCP568" s="460"/>
      <c r="NCQ568" s="435"/>
      <c r="NCR568" s="434"/>
      <c r="NCS568" s="437"/>
      <c r="NCT568" s="438"/>
      <c r="NCU568" s="439"/>
      <c r="NCV568" s="460"/>
      <c r="NCW568" s="435"/>
      <c r="NCX568" s="434"/>
      <c r="NCY568" s="437"/>
      <c r="NCZ568" s="438"/>
      <c r="NDA568" s="439"/>
      <c r="NDB568" s="460"/>
      <c r="NDC568" s="435"/>
      <c r="NDD568" s="434"/>
      <c r="NDE568" s="437"/>
      <c r="NDF568" s="438"/>
      <c r="NDG568" s="439"/>
      <c r="NDH568" s="460"/>
      <c r="NDI568" s="435"/>
      <c r="NDJ568" s="434"/>
      <c r="NDK568" s="437"/>
      <c r="NDL568" s="438"/>
      <c r="NDM568" s="439"/>
      <c r="NDN568" s="460"/>
      <c r="NDO568" s="435"/>
      <c r="NDP568" s="434"/>
      <c r="NDQ568" s="437"/>
      <c r="NDR568" s="438"/>
      <c r="NDS568" s="439"/>
      <c r="NDT568" s="460"/>
      <c r="NDU568" s="435"/>
      <c r="NDV568" s="434"/>
      <c r="NDW568" s="437"/>
      <c r="NDX568" s="438"/>
      <c r="NDY568" s="439"/>
      <c r="NDZ568" s="460"/>
      <c r="NEA568" s="435"/>
      <c r="NEB568" s="434"/>
      <c r="NEC568" s="437"/>
      <c r="NED568" s="438"/>
      <c r="NEE568" s="439"/>
      <c r="NEF568" s="460"/>
      <c r="NEG568" s="435"/>
      <c r="NEH568" s="434"/>
      <c r="NEI568" s="437"/>
      <c r="NEJ568" s="438"/>
      <c r="NEK568" s="439"/>
      <c r="NEL568" s="460"/>
      <c r="NEM568" s="435"/>
      <c r="NEN568" s="434"/>
      <c r="NEO568" s="437"/>
      <c r="NEP568" s="438"/>
      <c r="NEQ568" s="439"/>
      <c r="NER568" s="460"/>
      <c r="NES568" s="435"/>
      <c r="NET568" s="434"/>
      <c r="NEU568" s="437"/>
      <c r="NEV568" s="438"/>
      <c r="NEW568" s="439"/>
      <c r="NEX568" s="460"/>
      <c r="NEY568" s="435"/>
      <c r="NEZ568" s="434"/>
      <c r="NFA568" s="437"/>
      <c r="NFB568" s="438"/>
      <c r="NFC568" s="439"/>
      <c r="NFD568" s="460"/>
      <c r="NFE568" s="435"/>
      <c r="NFF568" s="434"/>
      <c r="NFG568" s="437"/>
      <c r="NFH568" s="438"/>
      <c r="NFI568" s="439"/>
      <c r="NFJ568" s="460"/>
      <c r="NFK568" s="435"/>
      <c r="NFL568" s="434"/>
      <c r="NFM568" s="437"/>
      <c r="NFN568" s="438"/>
      <c r="NFO568" s="439"/>
      <c r="NFP568" s="460"/>
      <c r="NFQ568" s="435"/>
      <c r="NFR568" s="434"/>
      <c r="NFS568" s="437"/>
      <c r="NFT568" s="438"/>
      <c r="NFU568" s="439"/>
      <c r="NFV568" s="460"/>
      <c r="NFW568" s="435"/>
      <c r="NFX568" s="434"/>
      <c r="NFY568" s="437"/>
      <c r="NFZ568" s="438"/>
      <c r="NGA568" s="439"/>
      <c r="NGB568" s="460"/>
      <c r="NGC568" s="435"/>
      <c r="NGD568" s="434"/>
      <c r="NGE568" s="437"/>
      <c r="NGF568" s="438"/>
      <c r="NGG568" s="439"/>
      <c r="NGH568" s="460"/>
      <c r="NGI568" s="435"/>
      <c r="NGJ568" s="434"/>
      <c r="NGK568" s="437"/>
      <c r="NGL568" s="438"/>
      <c r="NGM568" s="439"/>
      <c r="NGN568" s="460"/>
      <c r="NGO568" s="435"/>
      <c r="NGP568" s="434"/>
      <c r="NGQ568" s="437"/>
      <c r="NGR568" s="438"/>
      <c r="NGS568" s="439"/>
      <c r="NGT568" s="460"/>
      <c r="NGU568" s="435"/>
      <c r="NGV568" s="434"/>
      <c r="NGW568" s="437"/>
      <c r="NGX568" s="438"/>
      <c r="NGY568" s="439"/>
      <c r="NGZ568" s="460"/>
      <c r="NHA568" s="435"/>
      <c r="NHB568" s="434"/>
      <c r="NHC568" s="437"/>
      <c r="NHD568" s="438"/>
      <c r="NHE568" s="439"/>
      <c r="NHF568" s="460"/>
      <c r="NHG568" s="435"/>
      <c r="NHH568" s="434"/>
      <c r="NHI568" s="437"/>
      <c r="NHJ568" s="438"/>
      <c r="NHK568" s="439"/>
      <c r="NHL568" s="460"/>
      <c r="NHM568" s="435"/>
      <c r="NHN568" s="434"/>
      <c r="NHO568" s="437"/>
      <c r="NHP568" s="438"/>
      <c r="NHQ568" s="439"/>
      <c r="NHR568" s="460"/>
      <c r="NHS568" s="435"/>
      <c r="NHT568" s="434"/>
      <c r="NHU568" s="437"/>
      <c r="NHV568" s="438"/>
      <c r="NHW568" s="439"/>
      <c r="NHX568" s="460"/>
      <c r="NHY568" s="435"/>
      <c r="NHZ568" s="434"/>
      <c r="NIA568" s="437"/>
      <c r="NIB568" s="438"/>
      <c r="NIC568" s="439"/>
      <c r="NID568" s="460"/>
      <c r="NIE568" s="435"/>
      <c r="NIF568" s="434"/>
      <c r="NIG568" s="437"/>
      <c r="NIH568" s="438"/>
      <c r="NII568" s="439"/>
      <c r="NIJ568" s="460"/>
      <c r="NIK568" s="435"/>
      <c r="NIL568" s="434"/>
      <c r="NIM568" s="437"/>
      <c r="NIN568" s="438"/>
      <c r="NIO568" s="439"/>
      <c r="NIP568" s="460"/>
      <c r="NIQ568" s="435"/>
      <c r="NIR568" s="434"/>
      <c r="NIS568" s="437"/>
      <c r="NIT568" s="438"/>
      <c r="NIU568" s="439"/>
      <c r="NIV568" s="460"/>
      <c r="NIW568" s="435"/>
      <c r="NIX568" s="434"/>
      <c r="NIY568" s="437"/>
      <c r="NIZ568" s="438"/>
      <c r="NJA568" s="439"/>
      <c r="NJB568" s="460"/>
      <c r="NJC568" s="435"/>
      <c r="NJD568" s="434"/>
      <c r="NJE568" s="437"/>
      <c r="NJF568" s="438"/>
      <c r="NJG568" s="439"/>
      <c r="NJH568" s="460"/>
      <c r="NJI568" s="435"/>
      <c r="NJJ568" s="434"/>
      <c r="NJK568" s="437"/>
      <c r="NJL568" s="438"/>
      <c r="NJM568" s="439"/>
      <c r="NJN568" s="460"/>
      <c r="NJO568" s="435"/>
      <c r="NJP568" s="434"/>
      <c r="NJQ568" s="437"/>
      <c r="NJR568" s="438"/>
      <c r="NJS568" s="439"/>
      <c r="NJT568" s="460"/>
      <c r="NJU568" s="435"/>
      <c r="NJV568" s="434"/>
      <c r="NJW568" s="437"/>
      <c r="NJX568" s="438"/>
      <c r="NJY568" s="439"/>
      <c r="NJZ568" s="460"/>
      <c r="NKA568" s="435"/>
      <c r="NKB568" s="434"/>
      <c r="NKC568" s="437"/>
      <c r="NKD568" s="438"/>
      <c r="NKE568" s="439"/>
      <c r="NKF568" s="460"/>
      <c r="NKG568" s="435"/>
      <c r="NKH568" s="434"/>
      <c r="NKI568" s="437"/>
      <c r="NKJ568" s="438"/>
      <c r="NKK568" s="439"/>
      <c r="NKL568" s="460"/>
      <c r="NKM568" s="435"/>
      <c r="NKN568" s="434"/>
      <c r="NKO568" s="437"/>
      <c r="NKP568" s="438"/>
      <c r="NKQ568" s="439"/>
      <c r="NKR568" s="460"/>
      <c r="NKS568" s="435"/>
      <c r="NKT568" s="434"/>
      <c r="NKU568" s="437"/>
      <c r="NKV568" s="438"/>
      <c r="NKW568" s="439"/>
      <c r="NKX568" s="460"/>
      <c r="NKY568" s="435"/>
      <c r="NKZ568" s="434"/>
      <c r="NLA568" s="437"/>
      <c r="NLB568" s="438"/>
      <c r="NLC568" s="439"/>
      <c r="NLD568" s="460"/>
      <c r="NLE568" s="435"/>
      <c r="NLF568" s="434"/>
      <c r="NLG568" s="437"/>
      <c r="NLH568" s="438"/>
      <c r="NLI568" s="439"/>
      <c r="NLJ568" s="460"/>
      <c r="NLK568" s="435"/>
      <c r="NLL568" s="434"/>
      <c r="NLM568" s="437"/>
      <c r="NLN568" s="438"/>
      <c r="NLO568" s="439"/>
      <c r="NLP568" s="460"/>
      <c r="NLQ568" s="435"/>
      <c r="NLR568" s="434"/>
      <c r="NLS568" s="437"/>
      <c r="NLT568" s="438"/>
      <c r="NLU568" s="439"/>
      <c r="NLV568" s="460"/>
      <c r="NLW568" s="435"/>
      <c r="NLX568" s="434"/>
      <c r="NLY568" s="437"/>
      <c r="NLZ568" s="438"/>
      <c r="NMA568" s="439"/>
      <c r="NMB568" s="460"/>
      <c r="NMC568" s="435"/>
      <c r="NMD568" s="434"/>
      <c r="NME568" s="437"/>
      <c r="NMF568" s="438"/>
      <c r="NMG568" s="439"/>
      <c r="NMH568" s="460"/>
      <c r="NMI568" s="435"/>
      <c r="NMJ568" s="434"/>
      <c r="NMK568" s="437"/>
      <c r="NML568" s="438"/>
      <c r="NMM568" s="439"/>
      <c r="NMN568" s="460"/>
      <c r="NMO568" s="435"/>
      <c r="NMP568" s="434"/>
      <c r="NMQ568" s="437"/>
      <c r="NMR568" s="438"/>
      <c r="NMS568" s="439"/>
      <c r="NMT568" s="460"/>
      <c r="NMU568" s="435"/>
      <c r="NMV568" s="434"/>
      <c r="NMW568" s="437"/>
      <c r="NMX568" s="438"/>
      <c r="NMY568" s="439"/>
      <c r="NMZ568" s="460"/>
      <c r="NNA568" s="435"/>
      <c r="NNB568" s="434"/>
      <c r="NNC568" s="437"/>
      <c r="NND568" s="438"/>
      <c r="NNE568" s="439"/>
      <c r="NNF568" s="460"/>
      <c r="NNG568" s="435"/>
      <c r="NNH568" s="434"/>
      <c r="NNI568" s="437"/>
      <c r="NNJ568" s="438"/>
      <c r="NNK568" s="439"/>
      <c r="NNL568" s="460"/>
      <c r="NNM568" s="435"/>
      <c r="NNN568" s="434"/>
      <c r="NNO568" s="437"/>
      <c r="NNP568" s="438"/>
      <c r="NNQ568" s="439"/>
      <c r="NNR568" s="460"/>
      <c r="NNS568" s="435"/>
      <c r="NNT568" s="434"/>
      <c r="NNU568" s="437"/>
      <c r="NNV568" s="438"/>
      <c r="NNW568" s="439"/>
      <c r="NNX568" s="460"/>
      <c r="NNY568" s="435"/>
      <c r="NNZ568" s="434"/>
      <c r="NOA568" s="437"/>
      <c r="NOB568" s="438"/>
      <c r="NOC568" s="439"/>
      <c r="NOD568" s="460"/>
      <c r="NOE568" s="435"/>
      <c r="NOF568" s="434"/>
      <c r="NOG568" s="437"/>
      <c r="NOH568" s="438"/>
      <c r="NOI568" s="439"/>
      <c r="NOJ568" s="460"/>
      <c r="NOK568" s="435"/>
      <c r="NOL568" s="434"/>
      <c r="NOM568" s="437"/>
      <c r="NON568" s="438"/>
      <c r="NOO568" s="439"/>
      <c r="NOP568" s="460"/>
      <c r="NOQ568" s="435"/>
      <c r="NOR568" s="434"/>
      <c r="NOS568" s="437"/>
      <c r="NOT568" s="438"/>
      <c r="NOU568" s="439"/>
      <c r="NOV568" s="460"/>
      <c r="NOW568" s="435"/>
      <c r="NOX568" s="434"/>
      <c r="NOY568" s="437"/>
      <c r="NOZ568" s="438"/>
      <c r="NPA568" s="439"/>
      <c r="NPB568" s="460"/>
      <c r="NPC568" s="435"/>
      <c r="NPD568" s="434"/>
      <c r="NPE568" s="437"/>
      <c r="NPF568" s="438"/>
      <c r="NPG568" s="439"/>
      <c r="NPH568" s="460"/>
      <c r="NPI568" s="435"/>
      <c r="NPJ568" s="434"/>
      <c r="NPK568" s="437"/>
      <c r="NPL568" s="438"/>
      <c r="NPM568" s="439"/>
      <c r="NPN568" s="460"/>
      <c r="NPO568" s="435"/>
      <c r="NPP568" s="434"/>
      <c r="NPQ568" s="437"/>
      <c r="NPR568" s="438"/>
      <c r="NPS568" s="439"/>
      <c r="NPT568" s="460"/>
      <c r="NPU568" s="435"/>
      <c r="NPV568" s="434"/>
      <c r="NPW568" s="437"/>
      <c r="NPX568" s="438"/>
      <c r="NPY568" s="439"/>
      <c r="NPZ568" s="460"/>
      <c r="NQA568" s="435"/>
      <c r="NQB568" s="434"/>
      <c r="NQC568" s="437"/>
      <c r="NQD568" s="438"/>
      <c r="NQE568" s="439"/>
      <c r="NQF568" s="460"/>
      <c r="NQG568" s="435"/>
      <c r="NQH568" s="434"/>
      <c r="NQI568" s="437"/>
      <c r="NQJ568" s="438"/>
      <c r="NQK568" s="439"/>
      <c r="NQL568" s="460"/>
      <c r="NQM568" s="435"/>
      <c r="NQN568" s="434"/>
      <c r="NQO568" s="437"/>
      <c r="NQP568" s="438"/>
      <c r="NQQ568" s="439"/>
      <c r="NQR568" s="460"/>
      <c r="NQS568" s="435"/>
      <c r="NQT568" s="434"/>
      <c r="NQU568" s="437"/>
      <c r="NQV568" s="438"/>
      <c r="NQW568" s="439"/>
      <c r="NQX568" s="460"/>
      <c r="NQY568" s="435"/>
      <c r="NQZ568" s="434"/>
      <c r="NRA568" s="437"/>
      <c r="NRB568" s="438"/>
      <c r="NRC568" s="439"/>
      <c r="NRD568" s="460"/>
      <c r="NRE568" s="435"/>
      <c r="NRF568" s="434"/>
      <c r="NRG568" s="437"/>
      <c r="NRH568" s="438"/>
      <c r="NRI568" s="439"/>
      <c r="NRJ568" s="460"/>
      <c r="NRK568" s="435"/>
      <c r="NRL568" s="434"/>
      <c r="NRM568" s="437"/>
      <c r="NRN568" s="438"/>
      <c r="NRO568" s="439"/>
      <c r="NRP568" s="460"/>
      <c r="NRQ568" s="435"/>
      <c r="NRR568" s="434"/>
      <c r="NRS568" s="437"/>
      <c r="NRT568" s="438"/>
      <c r="NRU568" s="439"/>
      <c r="NRV568" s="460"/>
      <c r="NRW568" s="435"/>
      <c r="NRX568" s="434"/>
      <c r="NRY568" s="437"/>
      <c r="NRZ568" s="438"/>
      <c r="NSA568" s="439"/>
      <c r="NSB568" s="460"/>
      <c r="NSC568" s="435"/>
      <c r="NSD568" s="434"/>
      <c r="NSE568" s="437"/>
      <c r="NSF568" s="438"/>
      <c r="NSG568" s="439"/>
      <c r="NSH568" s="460"/>
      <c r="NSI568" s="435"/>
      <c r="NSJ568" s="434"/>
      <c r="NSK568" s="437"/>
      <c r="NSL568" s="438"/>
      <c r="NSM568" s="439"/>
      <c r="NSN568" s="460"/>
      <c r="NSO568" s="435"/>
      <c r="NSP568" s="434"/>
      <c r="NSQ568" s="437"/>
      <c r="NSR568" s="438"/>
      <c r="NSS568" s="439"/>
      <c r="NST568" s="460"/>
      <c r="NSU568" s="435"/>
      <c r="NSV568" s="434"/>
      <c r="NSW568" s="437"/>
      <c r="NSX568" s="438"/>
      <c r="NSY568" s="439"/>
      <c r="NSZ568" s="460"/>
      <c r="NTA568" s="435"/>
      <c r="NTB568" s="434"/>
      <c r="NTC568" s="437"/>
      <c r="NTD568" s="438"/>
      <c r="NTE568" s="439"/>
      <c r="NTF568" s="460"/>
      <c r="NTG568" s="435"/>
      <c r="NTH568" s="434"/>
      <c r="NTI568" s="437"/>
      <c r="NTJ568" s="438"/>
      <c r="NTK568" s="439"/>
      <c r="NTL568" s="460"/>
      <c r="NTM568" s="435"/>
      <c r="NTN568" s="434"/>
      <c r="NTO568" s="437"/>
      <c r="NTP568" s="438"/>
      <c r="NTQ568" s="439"/>
      <c r="NTR568" s="460"/>
      <c r="NTS568" s="435"/>
      <c r="NTT568" s="434"/>
      <c r="NTU568" s="437"/>
      <c r="NTV568" s="438"/>
      <c r="NTW568" s="439"/>
      <c r="NTX568" s="460"/>
      <c r="NTY568" s="435"/>
      <c r="NTZ568" s="434"/>
      <c r="NUA568" s="437"/>
      <c r="NUB568" s="438"/>
      <c r="NUC568" s="439"/>
      <c r="NUD568" s="460"/>
      <c r="NUE568" s="435"/>
      <c r="NUF568" s="434"/>
      <c r="NUG568" s="437"/>
      <c r="NUH568" s="438"/>
      <c r="NUI568" s="439"/>
      <c r="NUJ568" s="460"/>
      <c r="NUK568" s="435"/>
      <c r="NUL568" s="434"/>
      <c r="NUM568" s="437"/>
      <c r="NUN568" s="438"/>
      <c r="NUO568" s="439"/>
      <c r="NUP568" s="460"/>
      <c r="NUQ568" s="435"/>
      <c r="NUR568" s="434"/>
      <c r="NUS568" s="437"/>
      <c r="NUT568" s="438"/>
      <c r="NUU568" s="439"/>
      <c r="NUV568" s="460"/>
      <c r="NUW568" s="435"/>
      <c r="NUX568" s="434"/>
      <c r="NUY568" s="437"/>
      <c r="NUZ568" s="438"/>
      <c r="NVA568" s="439"/>
      <c r="NVB568" s="460"/>
      <c r="NVC568" s="435"/>
      <c r="NVD568" s="434"/>
      <c r="NVE568" s="437"/>
      <c r="NVF568" s="438"/>
      <c r="NVG568" s="439"/>
      <c r="NVH568" s="460"/>
      <c r="NVI568" s="435"/>
      <c r="NVJ568" s="434"/>
      <c r="NVK568" s="437"/>
      <c r="NVL568" s="438"/>
      <c r="NVM568" s="439"/>
      <c r="NVN568" s="460"/>
      <c r="NVO568" s="435"/>
      <c r="NVP568" s="434"/>
      <c r="NVQ568" s="437"/>
      <c r="NVR568" s="438"/>
      <c r="NVS568" s="439"/>
      <c r="NVT568" s="460"/>
      <c r="NVU568" s="435"/>
      <c r="NVV568" s="434"/>
      <c r="NVW568" s="437"/>
      <c r="NVX568" s="438"/>
      <c r="NVY568" s="439"/>
      <c r="NVZ568" s="460"/>
      <c r="NWA568" s="435"/>
      <c r="NWB568" s="434"/>
      <c r="NWC568" s="437"/>
      <c r="NWD568" s="438"/>
      <c r="NWE568" s="439"/>
      <c r="NWF568" s="460"/>
      <c r="NWG568" s="435"/>
      <c r="NWH568" s="434"/>
      <c r="NWI568" s="437"/>
      <c r="NWJ568" s="438"/>
      <c r="NWK568" s="439"/>
      <c r="NWL568" s="460"/>
      <c r="NWM568" s="435"/>
      <c r="NWN568" s="434"/>
      <c r="NWO568" s="437"/>
      <c r="NWP568" s="438"/>
      <c r="NWQ568" s="439"/>
      <c r="NWR568" s="460"/>
      <c r="NWS568" s="435"/>
      <c r="NWT568" s="434"/>
      <c r="NWU568" s="437"/>
      <c r="NWV568" s="438"/>
      <c r="NWW568" s="439"/>
      <c r="NWX568" s="460"/>
      <c r="NWY568" s="435"/>
      <c r="NWZ568" s="434"/>
      <c r="NXA568" s="437"/>
      <c r="NXB568" s="438"/>
      <c r="NXC568" s="439"/>
      <c r="NXD568" s="460"/>
      <c r="NXE568" s="435"/>
      <c r="NXF568" s="434"/>
      <c r="NXG568" s="437"/>
      <c r="NXH568" s="438"/>
      <c r="NXI568" s="439"/>
      <c r="NXJ568" s="460"/>
      <c r="NXK568" s="435"/>
      <c r="NXL568" s="434"/>
      <c r="NXM568" s="437"/>
      <c r="NXN568" s="438"/>
      <c r="NXO568" s="439"/>
      <c r="NXP568" s="460"/>
      <c r="NXQ568" s="435"/>
      <c r="NXR568" s="434"/>
      <c r="NXS568" s="437"/>
      <c r="NXT568" s="438"/>
      <c r="NXU568" s="439"/>
      <c r="NXV568" s="460"/>
      <c r="NXW568" s="435"/>
      <c r="NXX568" s="434"/>
      <c r="NXY568" s="437"/>
      <c r="NXZ568" s="438"/>
      <c r="NYA568" s="439"/>
      <c r="NYB568" s="460"/>
      <c r="NYC568" s="435"/>
      <c r="NYD568" s="434"/>
      <c r="NYE568" s="437"/>
      <c r="NYF568" s="438"/>
      <c r="NYG568" s="439"/>
      <c r="NYH568" s="460"/>
      <c r="NYI568" s="435"/>
      <c r="NYJ568" s="434"/>
      <c r="NYK568" s="437"/>
      <c r="NYL568" s="438"/>
      <c r="NYM568" s="439"/>
      <c r="NYN568" s="460"/>
      <c r="NYO568" s="435"/>
      <c r="NYP568" s="434"/>
      <c r="NYQ568" s="437"/>
      <c r="NYR568" s="438"/>
      <c r="NYS568" s="439"/>
      <c r="NYT568" s="460"/>
      <c r="NYU568" s="435"/>
      <c r="NYV568" s="434"/>
      <c r="NYW568" s="437"/>
      <c r="NYX568" s="438"/>
      <c r="NYY568" s="439"/>
      <c r="NYZ568" s="460"/>
      <c r="NZA568" s="435"/>
      <c r="NZB568" s="434"/>
      <c r="NZC568" s="437"/>
      <c r="NZD568" s="438"/>
      <c r="NZE568" s="439"/>
      <c r="NZF568" s="460"/>
      <c r="NZG568" s="435"/>
      <c r="NZH568" s="434"/>
      <c r="NZI568" s="437"/>
      <c r="NZJ568" s="438"/>
      <c r="NZK568" s="439"/>
      <c r="NZL568" s="460"/>
      <c r="NZM568" s="435"/>
      <c r="NZN568" s="434"/>
      <c r="NZO568" s="437"/>
      <c r="NZP568" s="438"/>
      <c r="NZQ568" s="439"/>
      <c r="NZR568" s="460"/>
      <c r="NZS568" s="435"/>
      <c r="NZT568" s="434"/>
      <c r="NZU568" s="437"/>
      <c r="NZV568" s="438"/>
      <c r="NZW568" s="439"/>
      <c r="NZX568" s="460"/>
      <c r="NZY568" s="435"/>
      <c r="NZZ568" s="434"/>
      <c r="OAA568" s="437"/>
      <c r="OAB568" s="438"/>
      <c r="OAC568" s="439"/>
      <c r="OAD568" s="460"/>
      <c r="OAE568" s="435"/>
      <c r="OAF568" s="434"/>
      <c r="OAG568" s="437"/>
      <c r="OAH568" s="438"/>
      <c r="OAI568" s="439"/>
      <c r="OAJ568" s="460"/>
      <c r="OAK568" s="435"/>
      <c r="OAL568" s="434"/>
      <c r="OAM568" s="437"/>
      <c r="OAN568" s="438"/>
      <c r="OAO568" s="439"/>
      <c r="OAP568" s="460"/>
      <c r="OAQ568" s="435"/>
      <c r="OAR568" s="434"/>
      <c r="OAS568" s="437"/>
      <c r="OAT568" s="438"/>
      <c r="OAU568" s="439"/>
      <c r="OAV568" s="460"/>
      <c r="OAW568" s="435"/>
      <c r="OAX568" s="434"/>
      <c r="OAY568" s="437"/>
      <c r="OAZ568" s="438"/>
      <c r="OBA568" s="439"/>
      <c r="OBB568" s="460"/>
      <c r="OBC568" s="435"/>
      <c r="OBD568" s="434"/>
      <c r="OBE568" s="437"/>
      <c r="OBF568" s="438"/>
      <c r="OBG568" s="439"/>
      <c r="OBH568" s="460"/>
      <c r="OBI568" s="435"/>
      <c r="OBJ568" s="434"/>
      <c r="OBK568" s="437"/>
      <c r="OBL568" s="438"/>
      <c r="OBM568" s="439"/>
      <c r="OBN568" s="460"/>
      <c r="OBO568" s="435"/>
      <c r="OBP568" s="434"/>
      <c r="OBQ568" s="437"/>
      <c r="OBR568" s="438"/>
      <c r="OBS568" s="439"/>
      <c r="OBT568" s="460"/>
      <c r="OBU568" s="435"/>
      <c r="OBV568" s="434"/>
      <c r="OBW568" s="437"/>
      <c r="OBX568" s="438"/>
      <c r="OBY568" s="439"/>
      <c r="OBZ568" s="460"/>
      <c r="OCA568" s="435"/>
      <c r="OCB568" s="434"/>
      <c r="OCC568" s="437"/>
      <c r="OCD568" s="438"/>
      <c r="OCE568" s="439"/>
      <c r="OCF568" s="460"/>
      <c r="OCG568" s="435"/>
      <c r="OCH568" s="434"/>
      <c r="OCI568" s="437"/>
      <c r="OCJ568" s="438"/>
      <c r="OCK568" s="439"/>
      <c r="OCL568" s="460"/>
      <c r="OCM568" s="435"/>
      <c r="OCN568" s="434"/>
      <c r="OCO568" s="437"/>
      <c r="OCP568" s="438"/>
      <c r="OCQ568" s="439"/>
      <c r="OCR568" s="460"/>
      <c r="OCS568" s="435"/>
      <c r="OCT568" s="434"/>
      <c r="OCU568" s="437"/>
      <c r="OCV568" s="438"/>
      <c r="OCW568" s="439"/>
      <c r="OCX568" s="460"/>
      <c r="OCY568" s="435"/>
      <c r="OCZ568" s="434"/>
      <c r="ODA568" s="437"/>
      <c r="ODB568" s="438"/>
      <c r="ODC568" s="439"/>
      <c r="ODD568" s="460"/>
      <c r="ODE568" s="435"/>
      <c r="ODF568" s="434"/>
      <c r="ODG568" s="437"/>
      <c r="ODH568" s="438"/>
      <c r="ODI568" s="439"/>
      <c r="ODJ568" s="460"/>
      <c r="ODK568" s="435"/>
      <c r="ODL568" s="434"/>
      <c r="ODM568" s="437"/>
      <c r="ODN568" s="438"/>
      <c r="ODO568" s="439"/>
      <c r="ODP568" s="460"/>
      <c r="ODQ568" s="435"/>
      <c r="ODR568" s="434"/>
      <c r="ODS568" s="437"/>
      <c r="ODT568" s="438"/>
      <c r="ODU568" s="439"/>
      <c r="ODV568" s="460"/>
      <c r="ODW568" s="435"/>
      <c r="ODX568" s="434"/>
      <c r="ODY568" s="437"/>
      <c r="ODZ568" s="438"/>
      <c r="OEA568" s="439"/>
      <c r="OEB568" s="460"/>
      <c r="OEC568" s="435"/>
      <c r="OED568" s="434"/>
      <c r="OEE568" s="437"/>
      <c r="OEF568" s="438"/>
      <c r="OEG568" s="439"/>
      <c r="OEH568" s="460"/>
      <c r="OEI568" s="435"/>
      <c r="OEJ568" s="434"/>
      <c r="OEK568" s="437"/>
      <c r="OEL568" s="438"/>
      <c r="OEM568" s="439"/>
      <c r="OEN568" s="460"/>
      <c r="OEO568" s="435"/>
      <c r="OEP568" s="434"/>
      <c r="OEQ568" s="437"/>
      <c r="OER568" s="438"/>
      <c r="OES568" s="439"/>
      <c r="OET568" s="460"/>
      <c r="OEU568" s="435"/>
      <c r="OEV568" s="434"/>
      <c r="OEW568" s="437"/>
      <c r="OEX568" s="438"/>
      <c r="OEY568" s="439"/>
      <c r="OEZ568" s="460"/>
      <c r="OFA568" s="435"/>
      <c r="OFB568" s="434"/>
      <c r="OFC568" s="437"/>
      <c r="OFD568" s="438"/>
      <c r="OFE568" s="439"/>
      <c r="OFF568" s="460"/>
      <c r="OFG568" s="435"/>
      <c r="OFH568" s="434"/>
      <c r="OFI568" s="437"/>
      <c r="OFJ568" s="438"/>
      <c r="OFK568" s="439"/>
      <c r="OFL568" s="460"/>
      <c r="OFM568" s="435"/>
      <c r="OFN568" s="434"/>
      <c r="OFO568" s="437"/>
      <c r="OFP568" s="438"/>
      <c r="OFQ568" s="439"/>
      <c r="OFR568" s="460"/>
      <c r="OFS568" s="435"/>
      <c r="OFT568" s="434"/>
      <c r="OFU568" s="437"/>
      <c r="OFV568" s="438"/>
      <c r="OFW568" s="439"/>
      <c r="OFX568" s="460"/>
      <c r="OFY568" s="435"/>
      <c r="OFZ568" s="434"/>
      <c r="OGA568" s="437"/>
      <c r="OGB568" s="438"/>
      <c r="OGC568" s="439"/>
      <c r="OGD568" s="460"/>
      <c r="OGE568" s="435"/>
      <c r="OGF568" s="434"/>
      <c r="OGG568" s="437"/>
      <c r="OGH568" s="438"/>
      <c r="OGI568" s="439"/>
      <c r="OGJ568" s="460"/>
      <c r="OGK568" s="435"/>
      <c r="OGL568" s="434"/>
      <c r="OGM568" s="437"/>
      <c r="OGN568" s="438"/>
      <c r="OGO568" s="439"/>
      <c r="OGP568" s="460"/>
      <c r="OGQ568" s="435"/>
      <c r="OGR568" s="434"/>
      <c r="OGS568" s="437"/>
      <c r="OGT568" s="438"/>
      <c r="OGU568" s="439"/>
      <c r="OGV568" s="460"/>
      <c r="OGW568" s="435"/>
      <c r="OGX568" s="434"/>
      <c r="OGY568" s="437"/>
      <c r="OGZ568" s="438"/>
      <c r="OHA568" s="439"/>
      <c r="OHB568" s="460"/>
      <c r="OHC568" s="435"/>
      <c r="OHD568" s="434"/>
      <c r="OHE568" s="437"/>
      <c r="OHF568" s="438"/>
      <c r="OHG568" s="439"/>
      <c r="OHH568" s="460"/>
      <c r="OHI568" s="435"/>
      <c r="OHJ568" s="434"/>
      <c r="OHK568" s="437"/>
      <c r="OHL568" s="438"/>
      <c r="OHM568" s="439"/>
      <c r="OHN568" s="460"/>
      <c r="OHO568" s="435"/>
      <c r="OHP568" s="434"/>
      <c r="OHQ568" s="437"/>
      <c r="OHR568" s="438"/>
      <c r="OHS568" s="439"/>
      <c r="OHT568" s="460"/>
      <c r="OHU568" s="435"/>
      <c r="OHV568" s="434"/>
      <c r="OHW568" s="437"/>
      <c r="OHX568" s="438"/>
      <c r="OHY568" s="439"/>
      <c r="OHZ568" s="460"/>
      <c r="OIA568" s="435"/>
      <c r="OIB568" s="434"/>
      <c r="OIC568" s="437"/>
      <c r="OID568" s="438"/>
      <c r="OIE568" s="439"/>
      <c r="OIF568" s="460"/>
      <c r="OIG568" s="435"/>
      <c r="OIH568" s="434"/>
      <c r="OII568" s="437"/>
      <c r="OIJ568" s="438"/>
      <c r="OIK568" s="439"/>
      <c r="OIL568" s="460"/>
      <c r="OIM568" s="435"/>
      <c r="OIN568" s="434"/>
      <c r="OIO568" s="437"/>
      <c r="OIP568" s="438"/>
      <c r="OIQ568" s="439"/>
      <c r="OIR568" s="460"/>
      <c r="OIS568" s="435"/>
      <c r="OIT568" s="434"/>
      <c r="OIU568" s="437"/>
      <c r="OIV568" s="438"/>
      <c r="OIW568" s="439"/>
      <c r="OIX568" s="460"/>
      <c r="OIY568" s="435"/>
      <c r="OIZ568" s="434"/>
      <c r="OJA568" s="437"/>
      <c r="OJB568" s="438"/>
      <c r="OJC568" s="439"/>
      <c r="OJD568" s="460"/>
      <c r="OJE568" s="435"/>
      <c r="OJF568" s="434"/>
      <c r="OJG568" s="437"/>
      <c r="OJH568" s="438"/>
      <c r="OJI568" s="439"/>
      <c r="OJJ568" s="460"/>
      <c r="OJK568" s="435"/>
      <c r="OJL568" s="434"/>
      <c r="OJM568" s="437"/>
      <c r="OJN568" s="438"/>
      <c r="OJO568" s="439"/>
      <c r="OJP568" s="460"/>
      <c r="OJQ568" s="435"/>
      <c r="OJR568" s="434"/>
      <c r="OJS568" s="437"/>
      <c r="OJT568" s="438"/>
      <c r="OJU568" s="439"/>
      <c r="OJV568" s="460"/>
      <c r="OJW568" s="435"/>
      <c r="OJX568" s="434"/>
      <c r="OJY568" s="437"/>
      <c r="OJZ568" s="438"/>
      <c r="OKA568" s="439"/>
      <c r="OKB568" s="460"/>
      <c r="OKC568" s="435"/>
      <c r="OKD568" s="434"/>
      <c r="OKE568" s="437"/>
      <c r="OKF568" s="438"/>
      <c r="OKG568" s="439"/>
      <c r="OKH568" s="460"/>
      <c r="OKI568" s="435"/>
      <c r="OKJ568" s="434"/>
      <c r="OKK568" s="437"/>
      <c r="OKL568" s="438"/>
      <c r="OKM568" s="439"/>
      <c r="OKN568" s="460"/>
      <c r="OKO568" s="435"/>
      <c r="OKP568" s="434"/>
      <c r="OKQ568" s="437"/>
      <c r="OKR568" s="438"/>
      <c r="OKS568" s="439"/>
      <c r="OKT568" s="460"/>
      <c r="OKU568" s="435"/>
      <c r="OKV568" s="434"/>
      <c r="OKW568" s="437"/>
      <c r="OKX568" s="438"/>
      <c r="OKY568" s="439"/>
      <c r="OKZ568" s="460"/>
      <c r="OLA568" s="435"/>
      <c r="OLB568" s="434"/>
      <c r="OLC568" s="437"/>
      <c r="OLD568" s="438"/>
      <c r="OLE568" s="439"/>
      <c r="OLF568" s="460"/>
      <c r="OLG568" s="435"/>
      <c r="OLH568" s="434"/>
      <c r="OLI568" s="437"/>
      <c r="OLJ568" s="438"/>
      <c r="OLK568" s="439"/>
      <c r="OLL568" s="460"/>
      <c r="OLM568" s="435"/>
      <c r="OLN568" s="434"/>
      <c r="OLO568" s="437"/>
      <c r="OLP568" s="438"/>
      <c r="OLQ568" s="439"/>
      <c r="OLR568" s="460"/>
      <c r="OLS568" s="435"/>
      <c r="OLT568" s="434"/>
      <c r="OLU568" s="437"/>
      <c r="OLV568" s="438"/>
      <c r="OLW568" s="439"/>
      <c r="OLX568" s="460"/>
      <c r="OLY568" s="435"/>
      <c r="OLZ568" s="434"/>
      <c r="OMA568" s="437"/>
      <c r="OMB568" s="438"/>
      <c r="OMC568" s="439"/>
      <c r="OMD568" s="460"/>
      <c r="OME568" s="435"/>
      <c r="OMF568" s="434"/>
      <c r="OMG568" s="437"/>
      <c r="OMH568" s="438"/>
      <c r="OMI568" s="439"/>
      <c r="OMJ568" s="460"/>
      <c r="OMK568" s="435"/>
      <c r="OML568" s="434"/>
      <c r="OMM568" s="437"/>
      <c r="OMN568" s="438"/>
      <c r="OMO568" s="439"/>
      <c r="OMP568" s="460"/>
      <c r="OMQ568" s="435"/>
      <c r="OMR568" s="434"/>
      <c r="OMS568" s="437"/>
      <c r="OMT568" s="438"/>
      <c r="OMU568" s="439"/>
      <c r="OMV568" s="460"/>
      <c r="OMW568" s="435"/>
      <c r="OMX568" s="434"/>
      <c r="OMY568" s="437"/>
      <c r="OMZ568" s="438"/>
      <c r="ONA568" s="439"/>
      <c r="ONB568" s="460"/>
      <c r="ONC568" s="435"/>
      <c r="OND568" s="434"/>
      <c r="ONE568" s="437"/>
      <c r="ONF568" s="438"/>
      <c r="ONG568" s="439"/>
      <c r="ONH568" s="460"/>
      <c r="ONI568" s="435"/>
      <c r="ONJ568" s="434"/>
      <c r="ONK568" s="437"/>
      <c r="ONL568" s="438"/>
      <c r="ONM568" s="439"/>
      <c r="ONN568" s="460"/>
      <c r="ONO568" s="435"/>
      <c r="ONP568" s="434"/>
      <c r="ONQ568" s="437"/>
      <c r="ONR568" s="438"/>
      <c r="ONS568" s="439"/>
      <c r="ONT568" s="460"/>
      <c r="ONU568" s="435"/>
      <c r="ONV568" s="434"/>
      <c r="ONW568" s="437"/>
      <c r="ONX568" s="438"/>
      <c r="ONY568" s="439"/>
      <c r="ONZ568" s="460"/>
      <c r="OOA568" s="435"/>
      <c r="OOB568" s="434"/>
      <c r="OOC568" s="437"/>
      <c r="OOD568" s="438"/>
      <c r="OOE568" s="439"/>
      <c r="OOF568" s="460"/>
      <c r="OOG568" s="435"/>
      <c r="OOH568" s="434"/>
      <c r="OOI568" s="437"/>
      <c r="OOJ568" s="438"/>
      <c r="OOK568" s="439"/>
      <c r="OOL568" s="460"/>
      <c r="OOM568" s="435"/>
      <c r="OON568" s="434"/>
      <c r="OOO568" s="437"/>
      <c r="OOP568" s="438"/>
      <c r="OOQ568" s="439"/>
      <c r="OOR568" s="460"/>
      <c r="OOS568" s="435"/>
      <c r="OOT568" s="434"/>
      <c r="OOU568" s="437"/>
      <c r="OOV568" s="438"/>
      <c r="OOW568" s="439"/>
      <c r="OOX568" s="460"/>
      <c r="OOY568" s="435"/>
      <c r="OOZ568" s="434"/>
      <c r="OPA568" s="437"/>
      <c r="OPB568" s="438"/>
      <c r="OPC568" s="439"/>
      <c r="OPD568" s="460"/>
      <c r="OPE568" s="435"/>
      <c r="OPF568" s="434"/>
      <c r="OPG568" s="437"/>
      <c r="OPH568" s="438"/>
      <c r="OPI568" s="439"/>
      <c r="OPJ568" s="460"/>
      <c r="OPK568" s="435"/>
      <c r="OPL568" s="434"/>
      <c r="OPM568" s="437"/>
      <c r="OPN568" s="438"/>
      <c r="OPO568" s="439"/>
      <c r="OPP568" s="460"/>
      <c r="OPQ568" s="435"/>
      <c r="OPR568" s="434"/>
      <c r="OPS568" s="437"/>
      <c r="OPT568" s="438"/>
      <c r="OPU568" s="439"/>
      <c r="OPV568" s="460"/>
      <c r="OPW568" s="435"/>
      <c r="OPX568" s="434"/>
      <c r="OPY568" s="437"/>
      <c r="OPZ568" s="438"/>
      <c r="OQA568" s="439"/>
      <c r="OQB568" s="460"/>
      <c r="OQC568" s="435"/>
      <c r="OQD568" s="434"/>
      <c r="OQE568" s="437"/>
      <c r="OQF568" s="438"/>
      <c r="OQG568" s="439"/>
      <c r="OQH568" s="460"/>
      <c r="OQI568" s="435"/>
      <c r="OQJ568" s="434"/>
      <c r="OQK568" s="437"/>
      <c r="OQL568" s="438"/>
      <c r="OQM568" s="439"/>
      <c r="OQN568" s="460"/>
      <c r="OQO568" s="435"/>
      <c r="OQP568" s="434"/>
      <c r="OQQ568" s="437"/>
      <c r="OQR568" s="438"/>
      <c r="OQS568" s="439"/>
      <c r="OQT568" s="460"/>
      <c r="OQU568" s="435"/>
      <c r="OQV568" s="434"/>
      <c r="OQW568" s="437"/>
      <c r="OQX568" s="438"/>
      <c r="OQY568" s="439"/>
      <c r="OQZ568" s="460"/>
      <c r="ORA568" s="435"/>
      <c r="ORB568" s="434"/>
      <c r="ORC568" s="437"/>
      <c r="ORD568" s="438"/>
      <c r="ORE568" s="439"/>
      <c r="ORF568" s="460"/>
      <c r="ORG568" s="435"/>
      <c r="ORH568" s="434"/>
      <c r="ORI568" s="437"/>
      <c r="ORJ568" s="438"/>
      <c r="ORK568" s="439"/>
      <c r="ORL568" s="460"/>
      <c r="ORM568" s="435"/>
      <c r="ORN568" s="434"/>
      <c r="ORO568" s="437"/>
      <c r="ORP568" s="438"/>
      <c r="ORQ568" s="439"/>
      <c r="ORR568" s="460"/>
      <c r="ORS568" s="435"/>
      <c r="ORT568" s="434"/>
      <c r="ORU568" s="437"/>
      <c r="ORV568" s="438"/>
      <c r="ORW568" s="439"/>
      <c r="ORX568" s="460"/>
      <c r="ORY568" s="435"/>
      <c r="ORZ568" s="434"/>
      <c r="OSA568" s="437"/>
      <c r="OSB568" s="438"/>
      <c r="OSC568" s="439"/>
      <c r="OSD568" s="460"/>
      <c r="OSE568" s="435"/>
      <c r="OSF568" s="434"/>
      <c r="OSG568" s="437"/>
      <c r="OSH568" s="438"/>
      <c r="OSI568" s="439"/>
      <c r="OSJ568" s="460"/>
      <c r="OSK568" s="435"/>
      <c r="OSL568" s="434"/>
      <c r="OSM568" s="437"/>
      <c r="OSN568" s="438"/>
      <c r="OSO568" s="439"/>
      <c r="OSP568" s="460"/>
      <c r="OSQ568" s="435"/>
      <c r="OSR568" s="434"/>
      <c r="OSS568" s="437"/>
      <c r="OST568" s="438"/>
      <c r="OSU568" s="439"/>
      <c r="OSV568" s="460"/>
      <c r="OSW568" s="435"/>
      <c r="OSX568" s="434"/>
      <c r="OSY568" s="437"/>
      <c r="OSZ568" s="438"/>
      <c r="OTA568" s="439"/>
      <c r="OTB568" s="460"/>
      <c r="OTC568" s="435"/>
      <c r="OTD568" s="434"/>
      <c r="OTE568" s="437"/>
      <c r="OTF568" s="438"/>
      <c r="OTG568" s="439"/>
      <c r="OTH568" s="460"/>
      <c r="OTI568" s="435"/>
      <c r="OTJ568" s="434"/>
      <c r="OTK568" s="437"/>
      <c r="OTL568" s="438"/>
      <c r="OTM568" s="439"/>
      <c r="OTN568" s="460"/>
      <c r="OTO568" s="435"/>
      <c r="OTP568" s="434"/>
      <c r="OTQ568" s="437"/>
      <c r="OTR568" s="438"/>
      <c r="OTS568" s="439"/>
      <c r="OTT568" s="460"/>
      <c r="OTU568" s="435"/>
      <c r="OTV568" s="434"/>
      <c r="OTW568" s="437"/>
      <c r="OTX568" s="438"/>
      <c r="OTY568" s="439"/>
      <c r="OTZ568" s="460"/>
      <c r="OUA568" s="435"/>
      <c r="OUB568" s="434"/>
      <c r="OUC568" s="437"/>
      <c r="OUD568" s="438"/>
      <c r="OUE568" s="439"/>
      <c r="OUF568" s="460"/>
      <c r="OUG568" s="435"/>
      <c r="OUH568" s="434"/>
      <c r="OUI568" s="437"/>
      <c r="OUJ568" s="438"/>
      <c r="OUK568" s="439"/>
      <c r="OUL568" s="460"/>
      <c r="OUM568" s="435"/>
      <c r="OUN568" s="434"/>
      <c r="OUO568" s="437"/>
      <c r="OUP568" s="438"/>
      <c r="OUQ568" s="439"/>
      <c r="OUR568" s="460"/>
      <c r="OUS568" s="435"/>
      <c r="OUT568" s="434"/>
      <c r="OUU568" s="437"/>
      <c r="OUV568" s="438"/>
      <c r="OUW568" s="439"/>
      <c r="OUX568" s="460"/>
      <c r="OUY568" s="435"/>
      <c r="OUZ568" s="434"/>
      <c r="OVA568" s="437"/>
      <c r="OVB568" s="438"/>
      <c r="OVC568" s="439"/>
      <c r="OVD568" s="460"/>
      <c r="OVE568" s="435"/>
      <c r="OVF568" s="434"/>
      <c r="OVG568" s="437"/>
      <c r="OVH568" s="438"/>
      <c r="OVI568" s="439"/>
      <c r="OVJ568" s="460"/>
      <c r="OVK568" s="435"/>
      <c r="OVL568" s="434"/>
      <c r="OVM568" s="437"/>
      <c r="OVN568" s="438"/>
      <c r="OVO568" s="439"/>
      <c r="OVP568" s="460"/>
      <c r="OVQ568" s="435"/>
      <c r="OVR568" s="434"/>
      <c r="OVS568" s="437"/>
      <c r="OVT568" s="438"/>
      <c r="OVU568" s="439"/>
      <c r="OVV568" s="460"/>
      <c r="OVW568" s="435"/>
      <c r="OVX568" s="434"/>
      <c r="OVY568" s="437"/>
      <c r="OVZ568" s="438"/>
      <c r="OWA568" s="439"/>
      <c r="OWB568" s="460"/>
      <c r="OWC568" s="435"/>
      <c r="OWD568" s="434"/>
      <c r="OWE568" s="437"/>
      <c r="OWF568" s="438"/>
      <c r="OWG568" s="439"/>
      <c r="OWH568" s="460"/>
      <c r="OWI568" s="435"/>
      <c r="OWJ568" s="434"/>
      <c r="OWK568" s="437"/>
      <c r="OWL568" s="438"/>
      <c r="OWM568" s="439"/>
      <c r="OWN568" s="460"/>
      <c r="OWO568" s="435"/>
      <c r="OWP568" s="434"/>
      <c r="OWQ568" s="437"/>
      <c r="OWR568" s="438"/>
      <c r="OWS568" s="439"/>
      <c r="OWT568" s="460"/>
      <c r="OWU568" s="435"/>
      <c r="OWV568" s="434"/>
      <c r="OWW568" s="437"/>
      <c r="OWX568" s="438"/>
      <c r="OWY568" s="439"/>
      <c r="OWZ568" s="460"/>
      <c r="OXA568" s="435"/>
      <c r="OXB568" s="434"/>
      <c r="OXC568" s="437"/>
      <c r="OXD568" s="438"/>
      <c r="OXE568" s="439"/>
      <c r="OXF568" s="460"/>
      <c r="OXG568" s="435"/>
      <c r="OXH568" s="434"/>
      <c r="OXI568" s="437"/>
      <c r="OXJ568" s="438"/>
      <c r="OXK568" s="439"/>
      <c r="OXL568" s="460"/>
      <c r="OXM568" s="435"/>
      <c r="OXN568" s="434"/>
      <c r="OXO568" s="437"/>
      <c r="OXP568" s="438"/>
      <c r="OXQ568" s="439"/>
      <c r="OXR568" s="460"/>
      <c r="OXS568" s="435"/>
      <c r="OXT568" s="434"/>
      <c r="OXU568" s="437"/>
      <c r="OXV568" s="438"/>
      <c r="OXW568" s="439"/>
      <c r="OXX568" s="460"/>
      <c r="OXY568" s="435"/>
      <c r="OXZ568" s="434"/>
      <c r="OYA568" s="437"/>
      <c r="OYB568" s="438"/>
      <c r="OYC568" s="439"/>
      <c r="OYD568" s="460"/>
      <c r="OYE568" s="435"/>
      <c r="OYF568" s="434"/>
      <c r="OYG568" s="437"/>
      <c r="OYH568" s="438"/>
      <c r="OYI568" s="439"/>
      <c r="OYJ568" s="460"/>
      <c r="OYK568" s="435"/>
      <c r="OYL568" s="434"/>
      <c r="OYM568" s="437"/>
      <c r="OYN568" s="438"/>
      <c r="OYO568" s="439"/>
      <c r="OYP568" s="460"/>
      <c r="OYQ568" s="435"/>
      <c r="OYR568" s="434"/>
      <c r="OYS568" s="437"/>
      <c r="OYT568" s="438"/>
      <c r="OYU568" s="439"/>
      <c r="OYV568" s="460"/>
      <c r="OYW568" s="435"/>
      <c r="OYX568" s="434"/>
      <c r="OYY568" s="437"/>
      <c r="OYZ568" s="438"/>
      <c r="OZA568" s="439"/>
      <c r="OZB568" s="460"/>
      <c r="OZC568" s="435"/>
      <c r="OZD568" s="434"/>
      <c r="OZE568" s="437"/>
      <c r="OZF568" s="438"/>
      <c r="OZG568" s="439"/>
      <c r="OZH568" s="460"/>
      <c r="OZI568" s="435"/>
      <c r="OZJ568" s="434"/>
      <c r="OZK568" s="437"/>
      <c r="OZL568" s="438"/>
      <c r="OZM568" s="439"/>
      <c r="OZN568" s="460"/>
      <c r="OZO568" s="435"/>
      <c r="OZP568" s="434"/>
      <c r="OZQ568" s="437"/>
      <c r="OZR568" s="438"/>
      <c r="OZS568" s="439"/>
      <c r="OZT568" s="460"/>
      <c r="OZU568" s="435"/>
      <c r="OZV568" s="434"/>
      <c r="OZW568" s="437"/>
      <c r="OZX568" s="438"/>
      <c r="OZY568" s="439"/>
      <c r="OZZ568" s="460"/>
      <c r="PAA568" s="435"/>
      <c r="PAB568" s="434"/>
      <c r="PAC568" s="437"/>
      <c r="PAD568" s="438"/>
      <c r="PAE568" s="439"/>
      <c r="PAF568" s="460"/>
      <c r="PAG568" s="435"/>
      <c r="PAH568" s="434"/>
      <c r="PAI568" s="437"/>
      <c r="PAJ568" s="438"/>
      <c r="PAK568" s="439"/>
      <c r="PAL568" s="460"/>
      <c r="PAM568" s="435"/>
      <c r="PAN568" s="434"/>
      <c r="PAO568" s="437"/>
      <c r="PAP568" s="438"/>
      <c r="PAQ568" s="439"/>
      <c r="PAR568" s="460"/>
      <c r="PAS568" s="435"/>
      <c r="PAT568" s="434"/>
      <c r="PAU568" s="437"/>
      <c r="PAV568" s="438"/>
      <c r="PAW568" s="439"/>
      <c r="PAX568" s="460"/>
      <c r="PAY568" s="435"/>
      <c r="PAZ568" s="434"/>
      <c r="PBA568" s="437"/>
      <c r="PBB568" s="438"/>
      <c r="PBC568" s="439"/>
      <c r="PBD568" s="460"/>
      <c r="PBE568" s="435"/>
      <c r="PBF568" s="434"/>
      <c r="PBG568" s="437"/>
      <c r="PBH568" s="438"/>
      <c r="PBI568" s="439"/>
      <c r="PBJ568" s="460"/>
      <c r="PBK568" s="435"/>
      <c r="PBL568" s="434"/>
      <c r="PBM568" s="437"/>
      <c r="PBN568" s="438"/>
      <c r="PBO568" s="439"/>
      <c r="PBP568" s="460"/>
      <c r="PBQ568" s="435"/>
      <c r="PBR568" s="434"/>
      <c r="PBS568" s="437"/>
      <c r="PBT568" s="438"/>
      <c r="PBU568" s="439"/>
      <c r="PBV568" s="460"/>
      <c r="PBW568" s="435"/>
      <c r="PBX568" s="434"/>
      <c r="PBY568" s="437"/>
      <c r="PBZ568" s="438"/>
      <c r="PCA568" s="439"/>
      <c r="PCB568" s="460"/>
      <c r="PCC568" s="435"/>
      <c r="PCD568" s="434"/>
      <c r="PCE568" s="437"/>
      <c r="PCF568" s="438"/>
      <c r="PCG568" s="439"/>
      <c r="PCH568" s="460"/>
      <c r="PCI568" s="435"/>
      <c r="PCJ568" s="434"/>
      <c r="PCK568" s="437"/>
      <c r="PCL568" s="438"/>
      <c r="PCM568" s="439"/>
      <c r="PCN568" s="460"/>
      <c r="PCO568" s="435"/>
      <c r="PCP568" s="434"/>
      <c r="PCQ568" s="437"/>
      <c r="PCR568" s="438"/>
      <c r="PCS568" s="439"/>
      <c r="PCT568" s="460"/>
      <c r="PCU568" s="435"/>
      <c r="PCV568" s="434"/>
      <c r="PCW568" s="437"/>
      <c r="PCX568" s="438"/>
      <c r="PCY568" s="439"/>
      <c r="PCZ568" s="460"/>
      <c r="PDA568" s="435"/>
      <c r="PDB568" s="434"/>
      <c r="PDC568" s="437"/>
      <c r="PDD568" s="438"/>
      <c r="PDE568" s="439"/>
      <c r="PDF568" s="460"/>
      <c r="PDG568" s="435"/>
      <c r="PDH568" s="434"/>
      <c r="PDI568" s="437"/>
      <c r="PDJ568" s="438"/>
      <c r="PDK568" s="439"/>
      <c r="PDL568" s="460"/>
      <c r="PDM568" s="435"/>
      <c r="PDN568" s="434"/>
      <c r="PDO568" s="437"/>
      <c r="PDP568" s="438"/>
      <c r="PDQ568" s="439"/>
      <c r="PDR568" s="460"/>
      <c r="PDS568" s="435"/>
      <c r="PDT568" s="434"/>
      <c r="PDU568" s="437"/>
      <c r="PDV568" s="438"/>
      <c r="PDW568" s="439"/>
      <c r="PDX568" s="460"/>
      <c r="PDY568" s="435"/>
      <c r="PDZ568" s="434"/>
      <c r="PEA568" s="437"/>
      <c r="PEB568" s="438"/>
      <c r="PEC568" s="439"/>
      <c r="PED568" s="460"/>
      <c r="PEE568" s="435"/>
      <c r="PEF568" s="434"/>
      <c r="PEG568" s="437"/>
      <c r="PEH568" s="438"/>
      <c r="PEI568" s="439"/>
      <c r="PEJ568" s="460"/>
      <c r="PEK568" s="435"/>
      <c r="PEL568" s="434"/>
      <c r="PEM568" s="437"/>
      <c r="PEN568" s="438"/>
      <c r="PEO568" s="439"/>
      <c r="PEP568" s="460"/>
      <c r="PEQ568" s="435"/>
      <c r="PER568" s="434"/>
      <c r="PES568" s="437"/>
      <c r="PET568" s="438"/>
      <c r="PEU568" s="439"/>
      <c r="PEV568" s="460"/>
      <c r="PEW568" s="435"/>
      <c r="PEX568" s="434"/>
      <c r="PEY568" s="437"/>
      <c r="PEZ568" s="438"/>
      <c r="PFA568" s="439"/>
      <c r="PFB568" s="460"/>
      <c r="PFC568" s="435"/>
      <c r="PFD568" s="434"/>
      <c r="PFE568" s="437"/>
      <c r="PFF568" s="438"/>
      <c r="PFG568" s="439"/>
      <c r="PFH568" s="460"/>
      <c r="PFI568" s="435"/>
      <c r="PFJ568" s="434"/>
      <c r="PFK568" s="437"/>
      <c r="PFL568" s="438"/>
      <c r="PFM568" s="439"/>
      <c r="PFN568" s="460"/>
      <c r="PFO568" s="435"/>
      <c r="PFP568" s="434"/>
      <c r="PFQ568" s="437"/>
      <c r="PFR568" s="438"/>
      <c r="PFS568" s="439"/>
      <c r="PFT568" s="460"/>
      <c r="PFU568" s="435"/>
      <c r="PFV568" s="434"/>
      <c r="PFW568" s="437"/>
      <c r="PFX568" s="438"/>
      <c r="PFY568" s="439"/>
      <c r="PFZ568" s="460"/>
      <c r="PGA568" s="435"/>
      <c r="PGB568" s="434"/>
      <c r="PGC568" s="437"/>
      <c r="PGD568" s="438"/>
      <c r="PGE568" s="439"/>
      <c r="PGF568" s="460"/>
      <c r="PGG568" s="435"/>
      <c r="PGH568" s="434"/>
      <c r="PGI568" s="437"/>
      <c r="PGJ568" s="438"/>
      <c r="PGK568" s="439"/>
      <c r="PGL568" s="460"/>
      <c r="PGM568" s="435"/>
      <c r="PGN568" s="434"/>
      <c r="PGO568" s="437"/>
      <c r="PGP568" s="438"/>
      <c r="PGQ568" s="439"/>
      <c r="PGR568" s="460"/>
      <c r="PGS568" s="435"/>
      <c r="PGT568" s="434"/>
      <c r="PGU568" s="437"/>
      <c r="PGV568" s="438"/>
      <c r="PGW568" s="439"/>
      <c r="PGX568" s="460"/>
      <c r="PGY568" s="435"/>
      <c r="PGZ568" s="434"/>
      <c r="PHA568" s="437"/>
      <c r="PHB568" s="438"/>
      <c r="PHC568" s="439"/>
      <c r="PHD568" s="460"/>
      <c r="PHE568" s="435"/>
      <c r="PHF568" s="434"/>
      <c r="PHG568" s="437"/>
      <c r="PHH568" s="438"/>
      <c r="PHI568" s="439"/>
      <c r="PHJ568" s="460"/>
      <c r="PHK568" s="435"/>
      <c r="PHL568" s="434"/>
      <c r="PHM568" s="437"/>
      <c r="PHN568" s="438"/>
      <c r="PHO568" s="439"/>
      <c r="PHP568" s="460"/>
      <c r="PHQ568" s="435"/>
      <c r="PHR568" s="434"/>
      <c r="PHS568" s="437"/>
      <c r="PHT568" s="438"/>
      <c r="PHU568" s="439"/>
      <c r="PHV568" s="460"/>
      <c r="PHW568" s="435"/>
      <c r="PHX568" s="434"/>
      <c r="PHY568" s="437"/>
      <c r="PHZ568" s="438"/>
      <c r="PIA568" s="439"/>
      <c r="PIB568" s="460"/>
      <c r="PIC568" s="435"/>
      <c r="PID568" s="434"/>
      <c r="PIE568" s="437"/>
      <c r="PIF568" s="438"/>
      <c r="PIG568" s="439"/>
      <c r="PIH568" s="460"/>
      <c r="PII568" s="435"/>
      <c r="PIJ568" s="434"/>
      <c r="PIK568" s="437"/>
      <c r="PIL568" s="438"/>
      <c r="PIM568" s="439"/>
      <c r="PIN568" s="460"/>
      <c r="PIO568" s="435"/>
      <c r="PIP568" s="434"/>
      <c r="PIQ568" s="437"/>
      <c r="PIR568" s="438"/>
      <c r="PIS568" s="439"/>
      <c r="PIT568" s="460"/>
      <c r="PIU568" s="435"/>
      <c r="PIV568" s="434"/>
      <c r="PIW568" s="437"/>
      <c r="PIX568" s="438"/>
      <c r="PIY568" s="439"/>
      <c r="PIZ568" s="460"/>
      <c r="PJA568" s="435"/>
      <c r="PJB568" s="434"/>
      <c r="PJC568" s="437"/>
      <c r="PJD568" s="438"/>
      <c r="PJE568" s="439"/>
      <c r="PJF568" s="460"/>
      <c r="PJG568" s="435"/>
      <c r="PJH568" s="434"/>
      <c r="PJI568" s="437"/>
      <c r="PJJ568" s="438"/>
      <c r="PJK568" s="439"/>
      <c r="PJL568" s="460"/>
      <c r="PJM568" s="435"/>
      <c r="PJN568" s="434"/>
      <c r="PJO568" s="437"/>
      <c r="PJP568" s="438"/>
      <c r="PJQ568" s="439"/>
      <c r="PJR568" s="460"/>
      <c r="PJS568" s="435"/>
      <c r="PJT568" s="434"/>
      <c r="PJU568" s="437"/>
      <c r="PJV568" s="438"/>
      <c r="PJW568" s="439"/>
      <c r="PJX568" s="460"/>
      <c r="PJY568" s="435"/>
      <c r="PJZ568" s="434"/>
      <c r="PKA568" s="437"/>
      <c r="PKB568" s="438"/>
      <c r="PKC568" s="439"/>
      <c r="PKD568" s="460"/>
      <c r="PKE568" s="435"/>
      <c r="PKF568" s="434"/>
      <c r="PKG568" s="437"/>
      <c r="PKH568" s="438"/>
      <c r="PKI568" s="439"/>
      <c r="PKJ568" s="460"/>
      <c r="PKK568" s="435"/>
      <c r="PKL568" s="434"/>
      <c r="PKM568" s="437"/>
      <c r="PKN568" s="438"/>
      <c r="PKO568" s="439"/>
      <c r="PKP568" s="460"/>
      <c r="PKQ568" s="435"/>
      <c r="PKR568" s="434"/>
      <c r="PKS568" s="437"/>
      <c r="PKT568" s="438"/>
      <c r="PKU568" s="439"/>
      <c r="PKV568" s="460"/>
      <c r="PKW568" s="435"/>
      <c r="PKX568" s="434"/>
      <c r="PKY568" s="437"/>
      <c r="PKZ568" s="438"/>
      <c r="PLA568" s="439"/>
      <c r="PLB568" s="460"/>
      <c r="PLC568" s="435"/>
      <c r="PLD568" s="434"/>
      <c r="PLE568" s="437"/>
      <c r="PLF568" s="438"/>
      <c r="PLG568" s="439"/>
      <c r="PLH568" s="460"/>
      <c r="PLI568" s="435"/>
      <c r="PLJ568" s="434"/>
      <c r="PLK568" s="437"/>
      <c r="PLL568" s="438"/>
      <c r="PLM568" s="439"/>
      <c r="PLN568" s="460"/>
      <c r="PLO568" s="435"/>
      <c r="PLP568" s="434"/>
      <c r="PLQ568" s="437"/>
      <c r="PLR568" s="438"/>
      <c r="PLS568" s="439"/>
      <c r="PLT568" s="460"/>
      <c r="PLU568" s="435"/>
      <c r="PLV568" s="434"/>
      <c r="PLW568" s="437"/>
      <c r="PLX568" s="438"/>
      <c r="PLY568" s="439"/>
      <c r="PLZ568" s="460"/>
      <c r="PMA568" s="435"/>
      <c r="PMB568" s="434"/>
      <c r="PMC568" s="437"/>
      <c r="PMD568" s="438"/>
      <c r="PME568" s="439"/>
      <c r="PMF568" s="460"/>
      <c r="PMG568" s="435"/>
      <c r="PMH568" s="434"/>
      <c r="PMI568" s="437"/>
      <c r="PMJ568" s="438"/>
      <c r="PMK568" s="439"/>
      <c r="PML568" s="460"/>
      <c r="PMM568" s="435"/>
      <c r="PMN568" s="434"/>
      <c r="PMO568" s="437"/>
      <c r="PMP568" s="438"/>
      <c r="PMQ568" s="439"/>
      <c r="PMR568" s="460"/>
      <c r="PMS568" s="435"/>
      <c r="PMT568" s="434"/>
      <c r="PMU568" s="437"/>
      <c r="PMV568" s="438"/>
      <c r="PMW568" s="439"/>
      <c r="PMX568" s="460"/>
      <c r="PMY568" s="435"/>
      <c r="PMZ568" s="434"/>
      <c r="PNA568" s="437"/>
      <c r="PNB568" s="438"/>
      <c r="PNC568" s="439"/>
      <c r="PND568" s="460"/>
      <c r="PNE568" s="435"/>
      <c r="PNF568" s="434"/>
      <c r="PNG568" s="437"/>
      <c r="PNH568" s="438"/>
      <c r="PNI568" s="439"/>
      <c r="PNJ568" s="460"/>
      <c r="PNK568" s="435"/>
      <c r="PNL568" s="434"/>
      <c r="PNM568" s="437"/>
      <c r="PNN568" s="438"/>
      <c r="PNO568" s="439"/>
      <c r="PNP568" s="460"/>
      <c r="PNQ568" s="435"/>
      <c r="PNR568" s="434"/>
      <c r="PNS568" s="437"/>
      <c r="PNT568" s="438"/>
      <c r="PNU568" s="439"/>
      <c r="PNV568" s="460"/>
      <c r="PNW568" s="435"/>
      <c r="PNX568" s="434"/>
      <c r="PNY568" s="437"/>
      <c r="PNZ568" s="438"/>
      <c r="POA568" s="439"/>
      <c r="POB568" s="460"/>
      <c r="POC568" s="435"/>
      <c r="POD568" s="434"/>
      <c r="POE568" s="437"/>
      <c r="POF568" s="438"/>
      <c r="POG568" s="439"/>
      <c r="POH568" s="460"/>
      <c r="POI568" s="435"/>
      <c r="POJ568" s="434"/>
      <c r="POK568" s="437"/>
      <c r="POL568" s="438"/>
      <c r="POM568" s="439"/>
      <c r="PON568" s="460"/>
      <c r="POO568" s="435"/>
      <c r="POP568" s="434"/>
      <c r="POQ568" s="437"/>
      <c r="POR568" s="438"/>
      <c r="POS568" s="439"/>
      <c r="POT568" s="460"/>
      <c r="POU568" s="435"/>
      <c r="POV568" s="434"/>
      <c r="POW568" s="437"/>
      <c r="POX568" s="438"/>
      <c r="POY568" s="439"/>
      <c r="POZ568" s="460"/>
      <c r="PPA568" s="435"/>
      <c r="PPB568" s="434"/>
      <c r="PPC568" s="437"/>
      <c r="PPD568" s="438"/>
      <c r="PPE568" s="439"/>
      <c r="PPF568" s="460"/>
      <c r="PPG568" s="435"/>
      <c r="PPH568" s="434"/>
      <c r="PPI568" s="437"/>
      <c r="PPJ568" s="438"/>
      <c r="PPK568" s="439"/>
      <c r="PPL568" s="460"/>
      <c r="PPM568" s="435"/>
      <c r="PPN568" s="434"/>
      <c r="PPO568" s="437"/>
      <c r="PPP568" s="438"/>
      <c r="PPQ568" s="439"/>
      <c r="PPR568" s="460"/>
      <c r="PPS568" s="435"/>
      <c r="PPT568" s="434"/>
      <c r="PPU568" s="437"/>
      <c r="PPV568" s="438"/>
      <c r="PPW568" s="439"/>
      <c r="PPX568" s="460"/>
      <c r="PPY568" s="435"/>
      <c r="PPZ568" s="434"/>
      <c r="PQA568" s="437"/>
      <c r="PQB568" s="438"/>
      <c r="PQC568" s="439"/>
      <c r="PQD568" s="460"/>
      <c r="PQE568" s="435"/>
      <c r="PQF568" s="434"/>
      <c r="PQG568" s="437"/>
      <c r="PQH568" s="438"/>
      <c r="PQI568" s="439"/>
      <c r="PQJ568" s="460"/>
      <c r="PQK568" s="435"/>
      <c r="PQL568" s="434"/>
      <c r="PQM568" s="437"/>
      <c r="PQN568" s="438"/>
      <c r="PQO568" s="439"/>
      <c r="PQP568" s="460"/>
      <c r="PQQ568" s="435"/>
      <c r="PQR568" s="434"/>
      <c r="PQS568" s="437"/>
      <c r="PQT568" s="438"/>
      <c r="PQU568" s="439"/>
      <c r="PQV568" s="460"/>
      <c r="PQW568" s="435"/>
      <c r="PQX568" s="434"/>
      <c r="PQY568" s="437"/>
      <c r="PQZ568" s="438"/>
      <c r="PRA568" s="439"/>
      <c r="PRB568" s="460"/>
      <c r="PRC568" s="435"/>
      <c r="PRD568" s="434"/>
      <c r="PRE568" s="437"/>
      <c r="PRF568" s="438"/>
      <c r="PRG568" s="439"/>
      <c r="PRH568" s="460"/>
      <c r="PRI568" s="435"/>
      <c r="PRJ568" s="434"/>
      <c r="PRK568" s="437"/>
      <c r="PRL568" s="438"/>
      <c r="PRM568" s="439"/>
      <c r="PRN568" s="460"/>
      <c r="PRO568" s="435"/>
      <c r="PRP568" s="434"/>
      <c r="PRQ568" s="437"/>
      <c r="PRR568" s="438"/>
      <c r="PRS568" s="439"/>
      <c r="PRT568" s="460"/>
      <c r="PRU568" s="435"/>
      <c r="PRV568" s="434"/>
      <c r="PRW568" s="437"/>
      <c r="PRX568" s="438"/>
      <c r="PRY568" s="439"/>
      <c r="PRZ568" s="460"/>
      <c r="PSA568" s="435"/>
      <c r="PSB568" s="434"/>
      <c r="PSC568" s="437"/>
      <c r="PSD568" s="438"/>
      <c r="PSE568" s="439"/>
      <c r="PSF568" s="460"/>
      <c r="PSG568" s="435"/>
      <c r="PSH568" s="434"/>
      <c r="PSI568" s="437"/>
      <c r="PSJ568" s="438"/>
      <c r="PSK568" s="439"/>
      <c r="PSL568" s="460"/>
      <c r="PSM568" s="435"/>
      <c r="PSN568" s="434"/>
      <c r="PSO568" s="437"/>
      <c r="PSP568" s="438"/>
      <c r="PSQ568" s="439"/>
      <c r="PSR568" s="460"/>
      <c r="PSS568" s="435"/>
      <c r="PST568" s="434"/>
      <c r="PSU568" s="437"/>
      <c r="PSV568" s="438"/>
      <c r="PSW568" s="439"/>
      <c r="PSX568" s="460"/>
      <c r="PSY568" s="435"/>
      <c r="PSZ568" s="434"/>
      <c r="PTA568" s="437"/>
      <c r="PTB568" s="438"/>
      <c r="PTC568" s="439"/>
      <c r="PTD568" s="460"/>
      <c r="PTE568" s="435"/>
      <c r="PTF568" s="434"/>
      <c r="PTG568" s="437"/>
      <c r="PTH568" s="438"/>
      <c r="PTI568" s="439"/>
      <c r="PTJ568" s="460"/>
      <c r="PTK568" s="435"/>
      <c r="PTL568" s="434"/>
      <c r="PTM568" s="437"/>
      <c r="PTN568" s="438"/>
      <c r="PTO568" s="439"/>
      <c r="PTP568" s="460"/>
      <c r="PTQ568" s="435"/>
      <c r="PTR568" s="434"/>
      <c r="PTS568" s="437"/>
      <c r="PTT568" s="438"/>
      <c r="PTU568" s="439"/>
      <c r="PTV568" s="460"/>
      <c r="PTW568" s="435"/>
      <c r="PTX568" s="434"/>
      <c r="PTY568" s="437"/>
      <c r="PTZ568" s="438"/>
      <c r="PUA568" s="439"/>
      <c r="PUB568" s="460"/>
      <c r="PUC568" s="435"/>
      <c r="PUD568" s="434"/>
      <c r="PUE568" s="437"/>
      <c r="PUF568" s="438"/>
      <c r="PUG568" s="439"/>
      <c r="PUH568" s="460"/>
      <c r="PUI568" s="435"/>
      <c r="PUJ568" s="434"/>
      <c r="PUK568" s="437"/>
      <c r="PUL568" s="438"/>
      <c r="PUM568" s="439"/>
      <c r="PUN568" s="460"/>
      <c r="PUO568" s="435"/>
      <c r="PUP568" s="434"/>
      <c r="PUQ568" s="437"/>
      <c r="PUR568" s="438"/>
      <c r="PUS568" s="439"/>
      <c r="PUT568" s="460"/>
      <c r="PUU568" s="435"/>
      <c r="PUV568" s="434"/>
      <c r="PUW568" s="437"/>
      <c r="PUX568" s="438"/>
      <c r="PUY568" s="439"/>
      <c r="PUZ568" s="460"/>
      <c r="PVA568" s="435"/>
      <c r="PVB568" s="434"/>
      <c r="PVC568" s="437"/>
      <c r="PVD568" s="438"/>
      <c r="PVE568" s="439"/>
      <c r="PVF568" s="460"/>
      <c r="PVG568" s="435"/>
      <c r="PVH568" s="434"/>
      <c r="PVI568" s="437"/>
      <c r="PVJ568" s="438"/>
      <c r="PVK568" s="439"/>
      <c r="PVL568" s="460"/>
      <c r="PVM568" s="435"/>
      <c r="PVN568" s="434"/>
      <c r="PVO568" s="437"/>
      <c r="PVP568" s="438"/>
      <c r="PVQ568" s="439"/>
      <c r="PVR568" s="460"/>
      <c r="PVS568" s="435"/>
      <c r="PVT568" s="434"/>
      <c r="PVU568" s="437"/>
      <c r="PVV568" s="438"/>
      <c r="PVW568" s="439"/>
      <c r="PVX568" s="460"/>
      <c r="PVY568" s="435"/>
      <c r="PVZ568" s="434"/>
      <c r="PWA568" s="437"/>
      <c r="PWB568" s="438"/>
      <c r="PWC568" s="439"/>
      <c r="PWD568" s="460"/>
      <c r="PWE568" s="435"/>
      <c r="PWF568" s="434"/>
      <c r="PWG568" s="437"/>
      <c r="PWH568" s="438"/>
      <c r="PWI568" s="439"/>
      <c r="PWJ568" s="460"/>
      <c r="PWK568" s="435"/>
      <c r="PWL568" s="434"/>
      <c r="PWM568" s="437"/>
      <c r="PWN568" s="438"/>
      <c r="PWO568" s="439"/>
      <c r="PWP568" s="460"/>
      <c r="PWQ568" s="435"/>
      <c r="PWR568" s="434"/>
      <c r="PWS568" s="437"/>
      <c r="PWT568" s="438"/>
      <c r="PWU568" s="439"/>
      <c r="PWV568" s="460"/>
      <c r="PWW568" s="435"/>
      <c r="PWX568" s="434"/>
      <c r="PWY568" s="437"/>
      <c r="PWZ568" s="438"/>
      <c r="PXA568" s="439"/>
      <c r="PXB568" s="460"/>
      <c r="PXC568" s="435"/>
      <c r="PXD568" s="434"/>
      <c r="PXE568" s="437"/>
      <c r="PXF568" s="438"/>
      <c r="PXG568" s="439"/>
      <c r="PXH568" s="460"/>
      <c r="PXI568" s="435"/>
      <c r="PXJ568" s="434"/>
      <c r="PXK568" s="437"/>
      <c r="PXL568" s="438"/>
      <c r="PXM568" s="439"/>
      <c r="PXN568" s="460"/>
      <c r="PXO568" s="435"/>
      <c r="PXP568" s="434"/>
      <c r="PXQ568" s="437"/>
      <c r="PXR568" s="438"/>
      <c r="PXS568" s="439"/>
      <c r="PXT568" s="460"/>
      <c r="PXU568" s="435"/>
      <c r="PXV568" s="434"/>
      <c r="PXW568" s="437"/>
      <c r="PXX568" s="438"/>
      <c r="PXY568" s="439"/>
      <c r="PXZ568" s="460"/>
      <c r="PYA568" s="435"/>
      <c r="PYB568" s="434"/>
      <c r="PYC568" s="437"/>
      <c r="PYD568" s="438"/>
      <c r="PYE568" s="439"/>
      <c r="PYF568" s="460"/>
      <c r="PYG568" s="435"/>
      <c r="PYH568" s="434"/>
      <c r="PYI568" s="437"/>
      <c r="PYJ568" s="438"/>
      <c r="PYK568" s="439"/>
      <c r="PYL568" s="460"/>
      <c r="PYM568" s="435"/>
      <c r="PYN568" s="434"/>
      <c r="PYO568" s="437"/>
      <c r="PYP568" s="438"/>
      <c r="PYQ568" s="439"/>
      <c r="PYR568" s="460"/>
      <c r="PYS568" s="435"/>
      <c r="PYT568" s="434"/>
      <c r="PYU568" s="437"/>
      <c r="PYV568" s="438"/>
      <c r="PYW568" s="439"/>
      <c r="PYX568" s="460"/>
      <c r="PYY568" s="435"/>
      <c r="PYZ568" s="434"/>
      <c r="PZA568" s="437"/>
      <c r="PZB568" s="438"/>
      <c r="PZC568" s="439"/>
      <c r="PZD568" s="460"/>
      <c r="PZE568" s="435"/>
      <c r="PZF568" s="434"/>
      <c r="PZG568" s="437"/>
      <c r="PZH568" s="438"/>
      <c r="PZI568" s="439"/>
      <c r="PZJ568" s="460"/>
      <c r="PZK568" s="435"/>
      <c r="PZL568" s="434"/>
      <c r="PZM568" s="437"/>
      <c r="PZN568" s="438"/>
      <c r="PZO568" s="439"/>
      <c r="PZP568" s="460"/>
      <c r="PZQ568" s="435"/>
      <c r="PZR568" s="434"/>
      <c r="PZS568" s="437"/>
      <c r="PZT568" s="438"/>
      <c r="PZU568" s="439"/>
      <c r="PZV568" s="460"/>
      <c r="PZW568" s="435"/>
      <c r="PZX568" s="434"/>
      <c r="PZY568" s="437"/>
      <c r="PZZ568" s="438"/>
      <c r="QAA568" s="439"/>
      <c r="QAB568" s="460"/>
      <c r="QAC568" s="435"/>
      <c r="QAD568" s="434"/>
      <c r="QAE568" s="437"/>
      <c r="QAF568" s="438"/>
      <c r="QAG568" s="439"/>
      <c r="QAH568" s="460"/>
      <c r="QAI568" s="435"/>
      <c r="QAJ568" s="434"/>
      <c r="QAK568" s="437"/>
      <c r="QAL568" s="438"/>
      <c r="QAM568" s="439"/>
      <c r="QAN568" s="460"/>
      <c r="QAO568" s="435"/>
      <c r="QAP568" s="434"/>
      <c r="QAQ568" s="437"/>
      <c r="QAR568" s="438"/>
      <c r="QAS568" s="439"/>
      <c r="QAT568" s="460"/>
      <c r="QAU568" s="435"/>
      <c r="QAV568" s="434"/>
      <c r="QAW568" s="437"/>
      <c r="QAX568" s="438"/>
      <c r="QAY568" s="439"/>
      <c r="QAZ568" s="460"/>
      <c r="QBA568" s="435"/>
      <c r="QBB568" s="434"/>
      <c r="QBC568" s="437"/>
      <c r="QBD568" s="438"/>
      <c r="QBE568" s="439"/>
      <c r="QBF568" s="460"/>
      <c r="QBG568" s="435"/>
      <c r="QBH568" s="434"/>
      <c r="QBI568" s="437"/>
      <c r="QBJ568" s="438"/>
      <c r="QBK568" s="439"/>
      <c r="QBL568" s="460"/>
      <c r="QBM568" s="435"/>
      <c r="QBN568" s="434"/>
      <c r="QBO568" s="437"/>
      <c r="QBP568" s="438"/>
      <c r="QBQ568" s="439"/>
      <c r="QBR568" s="460"/>
      <c r="QBS568" s="435"/>
      <c r="QBT568" s="434"/>
      <c r="QBU568" s="437"/>
      <c r="QBV568" s="438"/>
      <c r="QBW568" s="439"/>
      <c r="QBX568" s="460"/>
      <c r="QBY568" s="435"/>
      <c r="QBZ568" s="434"/>
      <c r="QCA568" s="437"/>
      <c r="QCB568" s="438"/>
      <c r="QCC568" s="439"/>
      <c r="QCD568" s="460"/>
      <c r="QCE568" s="435"/>
      <c r="QCF568" s="434"/>
      <c r="QCG568" s="437"/>
      <c r="QCH568" s="438"/>
      <c r="QCI568" s="439"/>
      <c r="QCJ568" s="460"/>
      <c r="QCK568" s="435"/>
      <c r="QCL568" s="434"/>
      <c r="QCM568" s="437"/>
      <c r="QCN568" s="438"/>
      <c r="QCO568" s="439"/>
      <c r="QCP568" s="460"/>
      <c r="QCQ568" s="435"/>
      <c r="QCR568" s="434"/>
      <c r="QCS568" s="437"/>
      <c r="QCT568" s="438"/>
      <c r="QCU568" s="439"/>
      <c r="QCV568" s="460"/>
      <c r="QCW568" s="435"/>
      <c r="QCX568" s="434"/>
      <c r="QCY568" s="437"/>
      <c r="QCZ568" s="438"/>
      <c r="QDA568" s="439"/>
      <c r="QDB568" s="460"/>
      <c r="QDC568" s="435"/>
      <c r="QDD568" s="434"/>
      <c r="QDE568" s="437"/>
      <c r="QDF568" s="438"/>
      <c r="QDG568" s="439"/>
      <c r="QDH568" s="460"/>
      <c r="QDI568" s="435"/>
      <c r="QDJ568" s="434"/>
      <c r="QDK568" s="437"/>
      <c r="QDL568" s="438"/>
      <c r="QDM568" s="439"/>
      <c r="QDN568" s="460"/>
      <c r="QDO568" s="435"/>
      <c r="QDP568" s="434"/>
      <c r="QDQ568" s="437"/>
      <c r="QDR568" s="438"/>
      <c r="QDS568" s="439"/>
      <c r="QDT568" s="460"/>
      <c r="QDU568" s="435"/>
      <c r="QDV568" s="434"/>
      <c r="QDW568" s="437"/>
      <c r="QDX568" s="438"/>
      <c r="QDY568" s="439"/>
      <c r="QDZ568" s="460"/>
      <c r="QEA568" s="435"/>
      <c r="QEB568" s="434"/>
      <c r="QEC568" s="437"/>
      <c r="QED568" s="438"/>
      <c r="QEE568" s="439"/>
      <c r="QEF568" s="460"/>
      <c r="QEG568" s="435"/>
      <c r="QEH568" s="434"/>
      <c r="QEI568" s="437"/>
      <c r="QEJ568" s="438"/>
      <c r="QEK568" s="439"/>
      <c r="QEL568" s="460"/>
      <c r="QEM568" s="435"/>
      <c r="QEN568" s="434"/>
      <c r="QEO568" s="437"/>
      <c r="QEP568" s="438"/>
      <c r="QEQ568" s="439"/>
      <c r="QER568" s="460"/>
      <c r="QES568" s="435"/>
      <c r="QET568" s="434"/>
      <c r="QEU568" s="437"/>
      <c r="QEV568" s="438"/>
      <c r="QEW568" s="439"/>
      <c r="QEX568" s="460"/>
      <c r="QEY568" s="435"/>
      <c r="QEZ568" s="434"/>
      <c r="QFA568" s="437"/>
      <c r="QFB568" s="438"/>
      <c r="QFC568" s="439"/>
      <c r="QFD568" s="460"/>
      <c r="QFE568" s="435"/>
      <c r="QFF568" s="434"/>
      <c r="QFG568" s="437"/>
      <c r="QFH568" s="438"/>
      <c r="QFI568" s="439"/>
      <c r="QFJ568" s="460"/>
      <c r="QFK568" s="435"/>
      <c r="QFL568" s="434"/>
      <c r="QFM568" s="437"/>
      <c r="QFN568" s="438"/>
      <c r="QFO568" s="439"/>
      <c r="QFP568" s="460"/>
      <c r="QFQ568" s="435"/>
      <c r="QFR568" s="434"/>
      <c r="QFS568" s="437"/>
      <c r="QFT568" s="438"/>
      <c r="QFU568" s="439"/>
      <c r="QFV568" s="460"/>
      <c r="QFW568" s="435"/>
      <c r="QFX568" s="434"/>
      <c r="QFY568" s="437"/>
      <c r="QFZ568" s="438"/>
      <c r="QGA568" s="439"/>
      <c r="QGB568" s="460"/>
      <c r="QGC568" s="435"/>
      <c r="QGD568" s="434"/>
      <c r="QGE568" s="437"/>
      <c r="QGF568" s="438"/>
      <c r="QGG568" s="439"/>
      <c r="QGH568" s="460"/>
      <c r="QGI568" s="435"/>
      <c r="QGJ568" s="434"/>
      <c r="QGK568" s="437"/>
      <c r="QGL568" s="438"/>
      <c r="QGM568" s="439"/>
      <c r="QGN568" s="460"/>
      <c r="QGO568" s="435"/>
      <c r="QGP568" s="434"/>
      <c r="QGQ568" s="437"/>
      <c r="QGR568" s="438"/>
      <c r="QGS568" s="439"/>
      <c r="QGT568" s="460"/>
      <c r="QGU568" s="435"/>
      <c r="QGV568" s="434"/>
      <c r="QGW568" s="437"/>
      <c r="QGX568" s="438"/>
      <c r="QGY568" s="439"/>
      <c r="QGZ568" s="460"/>
      <c r="QHA568" s="435"/>
      <c r="QHB568" s="434"/>
      <c r="QHC568" s="437"/>
      <c r="QHD568" s="438"/>
      <c r="QHE568" s="439"/>
      <c r="QHF568" s="460"/>
      <c r="QHG568" s="435"/>
      <c r="QHH568" s="434"/>
      <c r="QHI568" s="437"/>
      <c r="QHJ568" s="438"/>
      <c r="QHK568" s="439"/>
      <c r="QHL568" s="460"/>
      <c r="QHM568" s="435"/>
      <c r="QHN568" s="434"/>
      <c r="QHO568" s="437"/>
      <c r="QHP568" s="438"/>
      <c r="QHQ568" s="439"/>
      <c r="QHR568" s="460"/>
      <c r="QHS568" s="435"/>
      <c r="QHT568" s="434"/>
      <c r="QHU568" s="437"/>
      <c r="QHV568" s="438"/>
      <c r="QHW568" s="439"/>
      <c r="QHX568" s="460"/>
      <c r="QHY568" s="435"/>
      <c r="QHZ568" s="434"/>
      <c r="QIA568" s="437"/>
      <c r="QIB568" s="438"/>
      <c r="QIC568" s="439"/>
      <c r="QID568" s="460"/>
      <c r="QIE568" s="435"/>
      <c r="QIF568" s="434"/>
      <c r="QIG568" s="437"/>
      <c r="QIH568" s="438"/>
      <c r="QII568" s="439"/>
      <c r="QIJ568" s="460"/>
      <c r="QIK568" s="435"/>
      <c r="QIL568" s="434"/>
      <c r="QIM568" s="437"/>
      <c r="QIN568" s="438"/>
      <c r="QIO568" s="439"/>
      <c r="QIP568" s="460"/>
      <c r="QIQ568" s="435"/>
      <c r="QIR568" s="434"/>
      <c r="QIS568" s="437"/>
      <c r="QIT568" s="438"/>
      <c r="QIU568" s="439"/>
      <c r="QIV568" s="460"/>
      <c r="QIW568" s="435"/>
      <c r="QIX568" s="434"/>
      <c r="QIY568" s="437"/>
      <c r="QIZ568" s="438"/>
      <c r="QJA568" s="439"/>
      <c r="QJB568" s="460"/>
      <c r="QJC568" s="435"/>
      <c r="QJD568" s="434"/>
      <c r="QJE568" s="437"/>
      <c r="QJF568" s="438"/>
      <c r="QJG568" s="439"/>
      <c r="QJH568" s="460"/>
      <c r="QJI568" s="435"/>
      <c r="QJJ568" s="434"/>
      <c r="QJK568" s="437"/>
      <c r="QJL568" s="438"/>
      <c r="QJM568" s="439"/>
      <c r="QJN568" s="460"/>
      <c r="QJO568" s="435"/>
      <c r="QJP568" s="434"/>
      <c r="QJQ568" s="437"/>
      <c r="QJR568" s="438"/>
      <c r="QJS568" s="439"/>
      <c r="QJT568" s="460"/>
      <c r="QJU568" s="435"/>
      <c r="QJV568" s="434"/>
      <c r="QJW568" s="437"/>
      <c r="QJX568" s="438"/>
      <c r="QJY568" s="439"/>
      <c r="QJZ568" s="460"/>
      <c r="QKA568" s="435"/>
      <c r="QKB568" s="434"/>
      <c r="QKC568" s="437"/>
      <c r="QKD568" s="438"/>
      <c r="QKE568" s="439"/>
      <c r="QKF568" s="460"/>
      <c r="QKG568" s="435"/>
      <c r="QKH568" s="434"/>
      <c r="QKI568" s="437"/>
      <c r="QKJ568" s="438"/>
      <c r="QKK568" s="439"/>
      <c r="QKL568" s="460"/>
      <c r="QKM568" s="435"/>
      <c r="QKN568" s="434"/>
      <c r="QKO568" s="437"/>
      <c r="QKP568" s="438"/>
      <c r="QKQ568" s="439"/>
      <c r="QKR568" s="460"/>
      <c r="QKS568" s="435"/>
      <c r="QKT568" s="434"/>
      <c r="QKU568" s="437"/>
      <c r="QKV568" s="438"/>
      <c r="QKW568" s="439"/>
      <c r="QKX568" s="460"/>
      <c r="QKY568" s="435"/>
      <c r="QKZ568" s="434"/>
      <c r="QLA568" s="437"/>
      <c r="QLB568" s="438"/>
      <c r="QLC568" s="439"/>
      <c r="QLD568" s="460"/>
      <c r="QLE568" s="435"/>
      <c r="QLF568" s="434"/>
      <c r="QLG568" s="437"/>
      <c r="QLH568" s="438"/>
      <c r="QLI568" s="439"/>
      <c r="QLJ568" s="460"/>
      <c r="QLK568" s="435"/>
      <c r="QLL568" s="434"/>
      <c r="QLM568" s="437"/>
      <c r="QLN568" s="438"/>
      <c r="QLO568" s="439"/>
      <c r="QLP568" s="460"/>
      <c r="QLQ568" s="435"/>
      <c r="QLR568" s="434"/>
      <c r="QLS568" s="437"/>
      <c r="QLT568" s="438"/>
      <c r="QLU568" s="439"/>
      <c r="QLV568" s="460"/>
      <c r="QLW568" s="435"/>
      <c r="QLX568" s="434"/>
      <c r="QLY568" s="437"/>
      <c r="QLZ568" s="438"/>
      <c r="QMA568" s="439"/>
      <c r="QMB568" s="460"/>
      <c r="QMC568" s="435"/>
      <c r="QMD568" s="434"/>
      <c r="QME568" s="437"/>
      <c r="QMF568" s="438"/>
      <c r="QMG568" s="439"/>
      <c r="QMH568" s="460"/>
      <c r="QMI568" s="435"/>
      <c r="QMJ568" s="434"/>
      <c r="QMK568" s="437"/>
      <c r="QML568" s="438"/>
      <c r="QMM568" s="439"/>
      <c r="QMN568" s="460"/>
      <c r="QMO568" s="435"/>
      <c r="QMP568" s="434"/>
      <c r="QMQ568" s="437"/>
      <c r="QMR568" s="438"/>
      <c r="QMS568" s="439"/>
      <c r="QMT568" s="460"/>
      <c r="QMU568" s="435"/>
      <c r="QMV568" s="434"/>
      <c r="QMW568" s="437"/>
      <c r="QMX568" s="438"/>
      <c r="QMY568" s="439"/>
      <c r="QMZ568" s="460"/>
      <c r="QNA568" s="435"/>
      <c r="QNB568" s="434"/>
      <c r="QNC568" s="437"/>
      <c r="QND568" s="438"/>
      <c r="QNE568" s="439"/>
      <c r="QNF568" s="460"/>
      <c r="QNG568" s="435"/>
      <c r="QNH568" s="434"/>
      <c r="QNI568" s="437"/>
      <c r="QNJ568" s="438"/>
      <c r="QNK568" s="439"/>
      <c r="QNL568" s="460"/>
      <c r="QNM568" s="435"/>
      <c r="QNN568" s="434"/>
      <c r="QNO568" s="437"/>
      <c r="QNP568" s="438"/>
      <c r="QNQ568" s="439"/>
      <c r="QNR568" s="460"/>
      <c r="QNS568" s="435"/>
      <c r="QNT568" s="434"/>
      <c r="QNU568" s="437"/>
      <c r="QNV568" s="438"/>
      <c r="QNW568" s="439"/>
      <c r="QNX568" s="460"/>
      <c r="QNY568" s="435"/>
      <c r="QNZ568" s="434"/>
      <c r="QOA568" s="437"/>
      <c r="QOB568" s="438"/>
      <c r="QOC568" s="439"/>
      <c r="QOD568" s="460"/>
      <c r="QOE568" s="435"/>
      <c r="QOF568" s="434"/>
      <c r="QOG568" s="437"/>
      <c r="QOH568" s="438"/>
      <c r="QOI568" s="439"/>
      <c r="QOJ568" s="460"/>
      <c r="QOK568" s="435"/>
      <c r="QOL568" s="434"/>
      <c r="QOM568" s="437"/>
      <c r="QON568" s="438"/>
      <c r="QOO568" s="439"/>
      <c r="QOP568" s="460"/>
      <c r="QOQ568" s="435"/>
      <c r="QOR568" s="434"/>
      <c r="QOS568" s="437"/>
      <c r="QOT568" s="438"/>
      <c r="QOU568" s="439"/>
      <c r="QOV568" s="460"/>
      <c r="QOW568" s="435"/>
      <c r="QOX568" s="434"/>
      <c r="QOY568" s="437"/>
      <c r="QOZ568" s="438"/>
      <c r="QPA568" s="439"/>
      <c r="QPB568" s="460"/>
      <c r="QPC568" s="435"/>
      <c r="QPD568" s="434"/>
      <c r="QPE568" s="437"/>
      <c r="QPF568" s="438"/>
      <c r="QPG568" s="439"/>
      <c r="QPH568" s="460"/>
      <c r="QPI568" s="435"/>
      <c r="QPJ568" s="434"/>
      <c r="QPK568" s="437"/>
      <c r="QPL568" s="438"/>
      <c r="QPM568" s="439"/>
      <c r="QPN568" s="460"/>
      <c r="QPO568" s="435"/>
      <c r="QPP568" s="434"/>
      <c r="QPQ568" s="437"/>
      <c r="QPR568" s="438"/>
      <c r="QPS568" s="439"/>
      <c r="QPT568" s="460"/>
      <c r="QPU568" s="435"/>
      <c r="QPV568" s="434"/>
      <c r="QPW568" s="437"/>
      <c r="QPX568" s="438"/>
      <c r="QPY568" s="439"/>
      <c r="QPZ568" s="460"/>
      <c r="QQA568" s="435"/>
      <c r="QQB568" s="434"/>
      <c r="QQC568" s="437"/>
      <c r="QQD568" s="438"/>
      <c r="QQE568" s="439"/>
      <c r="QQF568" s="460"/>
      <c r="QQG568" s="435"/>
      <c r="QQH568" s="434"/>
      <c r="QQI568" s="437"/>
      <c r="QQJ568" s="438"/>
      <c r="QQK568" s="439"/>
      <c r="QQL568" s="460"/>
      <c r="QQM568" s="435"/>
      <c r="QQN568" s="434"/>
      <c r="QQO568" s="437"/>
      <c r="QQP568" s="438"/>
      <c r="QQQ568" s="439"/>
      <c r="QQR568" s="460"/>
      <c r="QQS568" s="435"/>
      <c r="QQT568" s="434"/>
      <c r="QQU568" s="437"/>
      <c r="QQV568" s="438"/>
      <c r="QQW568" s="439"/>
      <c r="QQX568" s="460"/>
      <c r="QQY568" s="435"/>
      <c r="QQZ568" s="434"/>
      <c r="QRA568" s="437"/>
      <c r="QRB568" s="438"/>
      <c r="QRC568" s="439"/>
      <c r="QRD568" s="460"/>
      <c r="QRE568" s="435"/>
      <c r="QRF568" s="434"/>
      <c r="QRG568" s="437"/>
      <c r="QRH568" s="438"/>
      <c r="QRI568" s="439"/>
      <c r="QRJ568" s="460"/>
      <c r="QRK568" s="435"/>
      <c r="QRL568" s="434"/>
      <c r="QRM568" s="437"/>
      <c r="QRN568" s="438"/>
      <c r="QRO568" s="439"/>
      <c r="QRP568" s="460"/>
      <c r="QRQ568" s="435"/>
      <c r="QRR568" s="434"/>
      <c r="QRS568" s="437"/>
      <c r="QRT568" s="438"/>
      <c r="QRU568" s="439"/>
      <c r="QRV568" s="460"/>
      <c r="QRW568" s="435"/>
      <c r="QRX568" s="434"/>
      <c r="QRY568" s="437"/>
      <c r="QRZ568" s="438"/>
      <c r="QSA568" s="439"/>
      <c r="QSB568" s="460"/>
      <c r="QSC568" s="435"/>
      <c r="QSD568" s="434"/>
      <c r="QSE568" s="437"/>
      <c r="QSF568" s="438"/>
      <c r="QSG568" s="439"/>
      <c r="QSH568" s="460"/>
      <c r="QSI568" s="435"/>
      <c r="QSJ568" s="434"/>
      <c r="QSK568" s="437"/>
      <c r="QSL568" s="438"/>
      <c r="QSM568" s="439"/>
      <c r="QSN568" s="460"/>
      <c r="QSO568" s="435"/>
      <c r="QSP568" s="434"/>
      <c r="QSQ568" s="437"/>
      <c r="QSR568" s="438"/>
      <c r="QSS568" s="439"/>
      <c r="QST568" s="460"/>
      <c r="QSU568" s="435"/>
      <c r="QSV568" s="434"/>
      <c r="QSW568" s="437"/>
      <c r="QSX568" s="438"/>
      <c r="QSY568" s="439"/>
      <c r="QSZ568" s="460"/>
      <c r="QTA568" s="435"/>
      <c r="QTB568" s="434"/>
      <c r="QTC568" s="437"/>
      <c r="QTD568" s="438"/>
      <c r="QTE568" s="439"/>
      <c r="QTF568" s="460"/>
      <c r="QTG568" s="435"/>
      <c r="QTH568" s="434"/>
      <c r="QTI568" s="437"/>
      <c r="QTJ568" s="438"/>
      <c r="QTK568" s="439"/>
      <c r="QTL568" s="460"/>
      <c r="QTM568" s="435"/>
      <c r="QTN568" s="434"/>
      <c r="QTO568" s="437"/>
      <c r="QTP568" s="438"/>
      <c r="QTQ568" s="439"/>
      <c r="QTR568" s="460"/>
      <c r="QTS568" s="435"/>
      <c r="QTT568" s="434"/>
      <c r="QTU568" s="437"/>
      <c r="QTV568" s="438"/>
      <c r="QTW568" s="439"/>
      <c r="QTX568" s="460"/>
      <c r="QTY568" s="435"/>
      <c r="QTZ568" s="434"/>
      <c r="QUA568" s="437"/>
      <c r="QUB568" s="438"/>
      <c r="QUC568" s="439"/>
      <c r="QUD568" s="460"/>
      <c r="QUE568" s="435"/>
      <c r="QUF568" s="434"/>
      <c r="QUG568" s="437"/>
      <c r="QUH568" s="438"/>
      <c r="QUI568" s="439"/>
      <c r="QUJ568" s="460"/>
      <c r="QUK568" s="435"/>
      <c r="QUL568" s="434"/>
      <c r="QUM568" s="437"/>
      <c r="QUN568" s="438"/>
      <c r="QUO568" s="439"/>
      <c r="QUP568" s="460"/>
      <c r="QUQ568" s="435"/>
      <c r="QUR568" s="434"/>
      <c r="QUS568" s="437"/>
      <c r="QUT568" s="438"/>
      <c r="QUU568" s="439"/>
      <c r="QUV568" s="460"/>
      <c r="QUW568" s="435"/>
      <c r="QUX568" s="434"/>
      <c r="QUY568" s="437"/>
      <c r="QUZ568" s="438"/>
      <c r="QVA568" s="439"/>
      <c r="QVB568" s="460"/>
      <c r="QVC568" s="435"/>
      <c r="QVD568" s="434"/>
      <c r="QVE568" s="437"/>
      <c r="QVF568" s="438"/>
      <c r="QVG568" s="439"/>
      <c r="QVH568" s="460"/>
      <c r="QVI568" s="435"/>
      <c r="QVJ568" s="434"/>
      <c r="QVK568" s="437"/>
      <c r="QVL568" s="438"/>
      <c r="QVM568" s="439"/>
      <c r="QVN568" s="460"/>
      <c r="QVO568" s="435"/>
      <c r="QVP568" s="434"/>
      <c r="QVQ568" s="437"/>
      <c r="QVR568" s="438"/>
      <c r="QVS568" s="439"/>
      <c r="QVT568" s="460"/>
      <c r="QVU568" s="435"/>
      <c r="QVV568" s="434"/>
      <c r="QVW568" s="437"/>
      <c r="QVX568" s="438"/>
      <c r="QVY568" s="439"/>
      <c r="QVZ568" s="460"/>
      <c r="QWA568" s="435"/>
      <c r="QWB568" s="434"/>
      <c r="QWC568" s="437"/>
      <c r="QWD568" s="438"/>
      <c r="QWE568" s="439"/>
      <c r="QWF568" s="460"/>
      <c r="QWG568" s="435"/>
      <c r="QWH568" s="434"/>
      <c r="QWI568" s="437"/>
      <c r="QWJ568" s="438"/>
      <c r="QWK568" s="439"/>
      <c r="QWL568" s="460"/>
      <c r="QWM568" s="435"/>
      <c r="QWN568" s="434"/>
      <c r="QWO568" s="437"/>
      <c r="QWP568" s="438"/>
      <c r="QWQ568" s="439"/>
      <c r="QWR568" s="460"/>
      <c r="QWS568" s="435"/>
      <c r="QWT568" s="434"/>
      <c r="QWU568" s="437"/>
      <c r="QWV568" s="438"/>
      <c r="QWW568" s="439"/>
      <c r="QWX568" s="460"/>
      <c r="QWY568" s="435"/>
      <c r="QWZ568" s="434"/>
      <c r="QXA568" s="437"/>
      <c r="QXB568" s="438"/>
      <c r="QXC568" s="439"/>
      <c r="QXD568" s="460"/>
      <c r="QXE568" s="435"/>
      <c r="QXF568" s="434"/>
      <c r="QXG568" s="437"/>
      <c r="QXH568" s="438"/>
      <c r="QXI568" s="439"/>
      <c r="QXJ568" s="460"/>
      <c r="QXK568" s="435"/>
      <c r="QXL568" s="434"/>
      <c r="QXM568" s="437"/>
      <c r="QXN568" s="438"/>
      <c r="QXO568" s="439"/>
      <c r="QXP568" s="460"/>
      <c r="QXQ568" s="435"/>
      <c r="QXR568" s="434"/>
      <c r="QXS568" s="437"/>
      <c r="QXT568" s="438"/>
      <c r="QXU568" s="439"/>
      <c r="QXV568" s="460"/>
      <c r="QXW568" s="435"/>
      <c r="QXX568" s="434"/>
      <c r="QXY568" s="437"/>
      <c r="QXZ568" s="438"/>
      <c r="QYA568" s="439"/>
      <c r="QYB568" s="460"/>
      <c r="QYC568" s="435"/>
      <c r="QYD568" s="434"/>
      <c r="QYE568" s="437"/>
      <c r="QYF568" s="438"/>
      <c r="QYG568" s="439"/>
      <c r="QYH568" s="460"/>
      <c r="QYI568" s="435"/>
      <c r="QYJ568" s="434"/>
      <c r="QYK568" s="437"/>
      <c r="QYL568" s="438"/>
      <c r="QYM568" s="439"/>
      <c r="QYN568" s="460"/>
      <c r="QYO568" s="435"/>
      <c r="QYP568" s="434"/>
      <c r="QYQ568" s="437"/>
      <c r="QYR568" s="438"/>
      <c r="QYS568" s="439"/>
      <c r="QYT568" s="460"/>
      <c r="QYU568" s="435"/>
      <c r="QYV568" s="434"/>
      <c r="QYW568" s="437"/>
      <c r="QYX568" s="438"/>
      <c r="QYY568" s="439"/>
      <c r="QYZ568" s="460"/>
      <c r="QZA568" s="435"/>
      <c r="QZB568" s="434"/>
      <c r="QZC568" s="437"/>
      <c r="QZD568" s="438"/>
      <c r="QZE568" s="439"/>
      <c r="QZF568" s="460"/>
      <c r="QZG568" s="435"/>
      <c r="QZH568" s="434"/>
      <c r="QZI568" s="437"/>
      <c r="QZJ568" s="438"/>
      <c r="QZK568" s="439"/>
      <c r="QZL568" s="460"/>
      <c r="QZM568" s="435"/>
      <c r="QZN568" s="434"/>
      <c r="QZO568" s="437"/>
      <c r="QZP568" s="438"/>
      <c r="QZQ568" s="439"/>
      <c r="QZR568" s="460"/>
      <c r="QZS568" s="435"/>
      <c r="QZT568" s="434"/>
      <c r="QZU568" s="437"/>
      <c r="QZV568" s="438"/>
      <c r="QZW568" s="439"/>
      <c r="QZX568" s="460"/>
      <c r="QZY568" s="435"/>
      <c r="QZZ568" s="434"/>
      <c r="RAA568" s="437"/>
      <c r="RAB568" s="438"/>
      <c r="RAC568" s="439"/>
      <c r="RAD568" s="460"/>
      <c r="RAE568" s="435"/>
      <c r="RAF568" s="434"/>
      <c r="RAG568" s="437"/>
      <c r="RAH568" s="438"/>
      <c r="RAI568" s="439"/>
      <c r="RAJ568" s="460"/>
      <c r="RAK568" s="435"/>
      <c r="RAL568" s="434"/>
      <c r="RAM568" s="437"/>
      <c r="RAN568" s="438"/>
      <c r="RAO568" s="439"/>
      <c r="RAP568" s="460"/>
      <c r="RAQ568" s="435"/>
      <c r="RAR568" s="434"/>
      <c r="RAS568" s="437"/>
      <c r="RAT568" s="438"/>
      <c r="RAU568" s="439"/>
      <c r="RAV568" s="460"/>
      <c r="RAW568" s="435"/>
      <c r="RAX568" s="434"/>
      <c r="RAY568" s="437"/>
      <c r="RAZ568" s="438"/>
      <c r="RBA568" s="439"/>
      <c r="RBB568" s="460"/>
      <c r="RBC568" s="435"/>
      <c r="RBD568" s="434"/>
      <c r="RBE568" s="437"/>
      <c r="RBF568" s="438"/>
      <c r="RBG568" s="439"/>
      <c r="RBH568" s="460"/>
      <c r="RBI568" s="435"/>
      <c r="RBJ568" s="434"/>
      <c r="RBK568" s="437"/>
      <c r="RBL568" s="438"/>
      <c r="RBM568" s="439"/>
      <c r="RBN568" s="460"/>
      <c r="RBO568" s="435"/>
      <c r="RBP568" s="434"/>
      <c r="RBQ568" s="437"/>
      <c r="RBR568" s="438"/>
      <c r="RBS568" s="439"/>
      <c r="RBT568" s="460"/>
      <c r="RBU568" s="435"/>
      <c r="RBV568" s="434"/>
      <c r="RBW568" s="437"/>
      <c r="RBX568" s="438"/>
      <c r="RBY568" s="439"/>
      <c r="RBZ568" s="460"/>
      <c r="RCA568" s="435"/>
      <c r="RCB568" s="434"/>
      <c r="RCC568" s="437"/>
      <c r="RCD568" s="438"/>
      <c r="RCE568" s="439"/>
      <c r="RCF568" s="460"/>
      <c r="RCG568" s="435"/>
      <c r="RCH568" s="434"/>
      <c r="RCI568" s="437"/>
      <c r="RCJ568" s="438"/>
      <c r="RCK568" s="439"/>
      <c r="RCL568" s="460"/>
      <c r="RCM568" s="435"/>
      <c r="RCN568" s="434"/>
      <c r="RCO568" s="437"/>
      <c r="RCP568" s="438"/>
      <c r="RCQ568" s="439"/>
      <c r="RCR568" s="460"/>
      <c r="RCS568" s="435"/>
      <c r="RCT568" s="434"/>
      <c r="RCU568" s="437"/>
      <c r="RCV568" s="438"/>
      <c r="RCW568" s="439"/>
      <c r="RCX568" s="460"/>
      <c r="RCY568" s="435"/>
      <c r="RCZ568" s="434"/>
      <c r="RDA568" s="437"/>
      <c r="RDB568" s="438"/>
      <c r="RDC568" s="439"/>
      <c r="RDD568" s="460"/>
      <c r="RDE568" s="435"/>
      <c r="RDF568" s="434"/>
      <c r="RDG568" s="437"/>
      <c r="RDH568" s="438"/>
      <c r="RDI568" s="439"/>
      <c r="RDJ568" s="460"/>
      <c r="RDK568" s="435"/>
      <c r="RDL568" s="434"/>
      <c r="RDM568" s="437"/>
      <c r="RDN568" s="438"/>
      <c r="RDO568" s="439"/>
      <c r="RDP568" s="460"/>
      <c r="RDQ568" s="435"/>
      <c r="RDR568" s="434"/>
      <c r="RDS568" s="437"/>
      <c r="RDT568" s="438"/>
      <c r="RDU568" s="439"/>
      <c r="RDV568" s="460"/>
      <c r="RDW568" s="435"/>
      <c r="RDX568" s="434"/>
      <c r="RDY568" s="437"/>
      <c r="RDZ568" s="438"/>
      <c r="REA568" s="439"/>
      <c r="REB568" s="460"/>
      <c r="REC568" s="435"/>
      <c r="RED568" s="434"/>
      <c r="REE568" s="437"/>
      <c r="REF568" s="438"/>
      <c r="REG568" s="439"/>
      <c r="REH568" s="460"/>
      <c r="REI568" s="435"/>
      <c r="REJ568" s="434"/>
      <c r="REK568" s="437"/>
      <c r="REL568" s="438"/>
      <c r="REM568" s="439"/>
      <c r="REN568" s="460"/>
      <c r="REO568" s="435"/>
      <c r="REP568" s="434"/>
      <c r="REQ568" s="437"/>
      <c r="RER568" s="438"/>
      <c r="RES568" s="439"/>
      <c r="RET568" s="460"/>
      <c r="REU568" s="435"/>
      <c r="REV568" s="434"/>
      <c r="REW568" s="437"/>
      <c r="REX568" s="438"/>
      <c r="REY568" s="439"/>
      <c r="REZ568" s="460"/>
      <c r="RFA568" s="435"/>
      <c r="RFB568" s="434"/>
      <c r="RFC568" s="437"/>
      <c r="RFD568" s="438"/>
      <c r="RFE568" s="439"/>
      <c r="RFF568" s="460"/>
      <c r="RFG568" s="435"/>
      <c r="RFH568" s="434"/>
      <c r="RFI568" s="437"/>
      <c r="RFJ568" s="438"/>
      <c r="RFK568" s="439"/>
      <c r="RFL568" s="460"/>
      <c r="RFM568" s="435"/>
      <c r="RFN568" s="434"/>
      <c r="RFO568" s="437"/>
      <c r="RFP568" s="438"/>
      <c r="RFQ568" s="439"/>
      <c r="RFR568" s="460"/>
      <c r="RFS568" s="435"/>
      <c r="RFT568" s="434"/>
      <c r="RFU568" s="437"/>
      <c r="RFV568" s="438"/>
      <c r="RFW568" s="439"/>
      <c r="RFX568" s="460"/>
      <c r="RFY568" s="435"/>
      <c r="RFZ568" s="434"/>
      <c r="RGA568" s="437"/>
      <c r="RGB568" s="438"/>
      <c r="RGC568" s="439"/>
      <c r="RGD568" s="460"/>
      <c r="RGE568" s="435"/>
      <c r="RGF568" s="434"/>
      <c r="RGG568" s="437"/>
      <c r="RGH568" s="438"/>
      <c r="RGI568" s="439"/>
      <c r="RGJ568" s="460"/>
      <c r="RGK568" s="435"/>
      <c r="RGL568" s="434"/>
      <c r="RGM568" s="437"/>
      <c r="RGN568" s="438"/>
      <c r="RGO568" s="439"/>
      <c r="RGP568" s="460"/>
      <c r="RGQ568" s="435"/>
      <c r="RGR568" s="434"/>
      <c r="RGS568" s="437"/>
      <c r="RGT568" s="438"/>
      <c r="RGU568" s="439"/>
      <c r="RGV568" s="460"/>
      <c r="RGW568" s="435"/>
      <c r="RGX568" s="434"/>
      <c r="RGY568" s="437"/>
      <c r="RGZ568" s="438"/>
      <c r="RHA568" s="439"/>
      <c r="RHB568" s="460"/>
      <c r="RHC568" s="435"/>
      <c r="RHD568" s="434"/>
      <c r="RHE568" s="437"/>
      <c r="RHF568" s="438"/>
      <c r="RHG568" s="439"/>
      <c r="RHH568" s="460"/>
      <c r="RHI568" s="435"/>
      <c r="RHJ568" s="434"/>
      <c r="RHK568" s="437"/>
      <c r="RHL568" s="438"/>
      <c r="RHM568" s="439"/>
      <c r="RHN568" s="460"/>
      <c r="RHO568" s="435"/>
      <c r="RHP568" s="434"/>
      <c r="RHQ568" s="437"/>
      <c r="RHR568" s="438"/>
      <c r="RHS568" s="439"/>
      <c r="RHT568" s="460"/>
      <c r="RHU568" s="435"/>
      <c r="RHV568" s="434"/>
      <c r="RHW568" s="437"/>
      <c r="RHX568" s="438"/>
      <c r="RHY568" s="439"/>
      <c r="RHZ568" s="460"/>
      <c r="RIA568" s="435"/>
      <c r="RIB568" s="434"/>
      <c r="RIC568" s="437"/>
      <c r="RID568" s="438"/>
      <c r="RIE568" s="439"/>
      <c r="RIF568" s="460"/>
      <c r="RIG568" s="435"/>
      <c r="RIH568" s="434"/>
      <c r="RII568" s="437"/>
      <c r="RIJ568" s="438"/>
      <c r="RIK568" s="439"/>
      <c r="RIL568" s="460"/>
      <c r="RIM568" s="435"/>
      <c r="RIN568" s="434"/>
      <c r="RIO568" s="437"/>
      <c r="RIP568" s="438"/>
      <c r="RIQ568" s="439"/>
      <c r="RIR568" s="460"/>
      <c r="RIS568" s="435"/>
      <c r="RIT568" s="434"/>
      <c r="RIU568" s="437"/>
      <c r="RIV568" s="438"/>
      <c r="RIW568" s="439"/>
      <c r="RIX568" s="460"/>
      <c r="RIY568" s="435"/>
      <c r="RIZ568" s="434"/>
      <c r="RJA568" s="437"/>
      <c r="RJB568" s="438"/>
      <c r="RJC568" s="439"/>
      <c r="RJD568" s="460"/>
      <c r="RJE568" s="435"/>
      <c r="RJF568" s="434"/>
      <c r="RJG568" s="437"/>
      <c r="RJH568" s="438"/>
      <c r="RJI568" s="439"/>
      <c r="RJJ568" s="460"/>
      <c r="RJK568" s="435"/>
      <c r="RJL568" s="434"/>
      <c r="RJM568" s="437"/>
      <c r="RJN568" s="438"/>
      <c r="RJO568" s="439"/>
      <c r="RJP568" s="460"/>
      <c r="RJQ568" s="435"/>
      <c r="RJR568" s="434"/>
      <c r="RJS568" s="437"/>
      <c r="RJT568" s="438"/>
      <c r="RJU568" s="439"/>
      <c r="RJV568" s="460"/>
      <c r="RJW568" s="435"/>
      <c r="RJX568" s="434"/>
      <c r="RJY568" s="437"/>
      <c r="RJZ568" s="438"/>
      <c r="RKA568" s="439"/>
      <c r="RKB568" s="460"/>
      <c r="RKC568" s="435"/>
      <c r="RKD568" s="434"/>
      <c r="RKE568" s="437"/>
      <c r="RKF568" s="438"/>
      <c r="RKG568" s="439"/>
      <c r="RKH568" s="460"/>
      <c r="RKI568" s="435"/>
      <c r="RKJ568" s="434"/>
      <c r="RKK568" s="437"/>
      <c r="RKL568" s="438"/>
      <c r="RKM568" s="439"/>
      <c r="RKN568" s="460"/>
      <c r="RKO568" s="435"/>
      <c r="RKP568" s="434"/>
      <c r="RKQ568" s="437"/>
      <c r="RKR568" s="438"/>
      <c r="RKS568" s="439"/>
      <c r="RKT568" s="460"/>
      <c r="RKU568" s="435"/>
      <c r="RKV568" s="434"/>
      <c r="RKW568" s="437"/>
      <c r="RKX568" s="438"/>
      <c r="RKY568" s="439"/>
      <c r="RKZ568" s="460"/>
      <c r="RLA568" s="435"/>
      <c r="RLB568" s="434"/>
      <c r="RLC568" s="437"/>
      <c r="RLD568" s="438"/>
      <c r="RLE568" s="439"/>
      <c r="RLF568" s="460"/>
      <c r="RLG568" s="435"/>
      <c r="RLH568" s="434"/>
      <c r="RLI568" s="437"/>
      <c r="RLJ568" s="438"/>
      <c r="RLK568" s="439"/>
      <c r="RLL568" s="460"/>
      <c r="RLM568" s="435"/>
      <c r="RLN568" s="434"/>
      <c r="RLO568" s="437"/>
      <c r="RLP568" s="438"/>
      <c r="RLQ568" s="439"/>
      <c r="RLR568" s="460"/>
      <c r="RLS568" s="435"/>
      <c r="RLT568" s="434"/>
      <c r="RLU568" s="437"/>
      <c r="RLV568" s="438"/>
      <c r="RLW568" s="439"/>
      <c r="RLX568" s="460"/>
      <c r="RLY568" s="435"/>
      <c r="RLZ568" s="434"/>
      <c r="RMA568" s="437"/>
      <c r="RMB568" s="438"/>
      <c r="RMC568" s="439"/>
      <c r="RMD568" s="460"/>
      <c r="RME568" s="435"/>
      <c r="RMF568" s="434"/>
      <c r="RMG568" s="437"/>
      <c r="RMH568" s="438"/>
      <c r="RMI568" s="439"/>
      <c r="RMJ568" s="460"/>
      <c r="RMK568" s="435"/>
      <c r="RML568" s="434"/>
      <c r="RMM568" s="437"/>
      <c r="RMN568" s="438"/>
      <c r="RMO568" s="439"/>
      <c r="RMP568" s="460"/>
      <c r="RMQ568" s="435"/>
      <c r="RMR568" s="434"/>
      <c r="RMS568" s="437"/>
      <c r="RMT568" s="438"/>
      <c r="RMU568" s="439"/>
      <c r="RMV568" s="460"/>
      <c r="RMW568" s="435"/>
      <c r="RMX568" s="434"/>
      <c r="RMY568" s="437"/>
      <c r="RMZ568" s="438"/>
      <c r="RNA568" s="439"/>
      <c r="RNB568" s="460"/>
      <c r="RNC568" s="435"/>
      <c r="RND568" s="434"/>
      <c r="RNE568" s="437"/>
      <c r="RNF568" s="438"/>
      <c r="RNG568" s="439"/>
      <c r="RNH568" s="460"/>
      <c r="RNI568" s="435"/>
      <c r="RNJ568" s="434"/>
      <c r="RNK568" s="437"/>
      <c r="RNL568" s="438"/>
      <c r="RNM568" s="439"/>
      <c r="RNN568" s="460"/>
      <c r="RNO568" s="435"/>
      <c r="RNP568" s="434"/>
      <c r="RNQ568" s="437"/>
      <c r="RNR568" s="438"/>
      <c r="RNS568" s="439"/>
      <c r="RNT568" s="460"/>
      <c r="RNU568" s="435"/>
      <c r="RNV568" s="434"/>
      <c r="RNW568" s="437"/>
      <c r="RNX568" s="438"/>
      <c r="RNY568" s="439"/>
      <c r="RNZ568" s="460"/>
      <c r="ROA568" s="435"/>
      <c r="ROB568" s="434"/>
      <c r="ROC568" s="437"/>
      <c r="ROD568" s="438"/>
      <c r="ROE568" s="439"/>
      <c r="ROF568" s="460"/>
      <c r="ROG568" s="435"/>
      <c r="ROH568" s="434"/>
      <c r="ROI568" s="437"/>
      <c r="ROJ568" s="438"/>
      <c r="ROK568" s="439"/>
      <c r="ROL568" s="460"/>
      <c r="ROM568" s="435"/>
      <c r="RON568" s="434"/>
      <c r="ROO568" s="437"/>
      <c r="ROP568" s="438"/>
      <c r="ROQ568" s="439"/>
      <c r="ROR568" s="460"/>
      <c r="ROS568" s="435"/>
      <c r="ROT568" s="434"/>
      <c r="ROU568" s="437"/>
      <c r="ROV568" s="438"/>
      <c r="ROW568" s="439"/>
      <c r="ROX568" s="460"/>
      <c r="ROY568" s="435"/>
      <c r="ROZ568" s="434"/>
      <c r="RPA568" s="437"/>
      <c r="RPB568" s="438"/>
      <c r="RPC568" s="439"/>
      <c r="RPD568" s="460"/>
      <c r="RPE568" s="435"/>
      <c r="RPF568" s="434"/>
      <c r="RPG568" s="437"/>
      <c r="RPH568" s="438"/>
      <c r="RPI568" s="439"/>
      <c r="RPJ568" s="460"/>
      <c r="RPK568" s="435"/>
      <c r="RPL568" s="434"/>
      <c r="RPM568" s="437"/>
      <c r="RPN568" s="438"/>
      <c r="RPO568" s="439"/>
      <c r="RPP568" s="460"/>
      <c r="RPQ568" s="435"/>
      <c r="RPR568" s="434"/>
      <c r="RPS568" s="437"/>
      <c r="RPT568" s="438"/>
      <c r="RPU568" s="439"/>
      <c r="RPV568" s="460"/>
      <c r="RPW568" s="435"/>
      <c r="RPX568" s="434"/>
      <c r="RPY568" s="437"/>
      <c r="RPZ568" s="438"/>
      <c r="RQA568" s="439"/>
      <c r="RQB568" s="460"/>
      <c r="RQC568" s="435"/>
      <c r="RQD568" s="434"/>
      <c r="RQE568" s="437"/>
      <c r="RQF568" s="438"/>
      <c r="RQG568" s="439"/>
      <c r="RQH568" s="460"/>
      <c r="RQI568" s="435"/>
      <c r="RQJ568" s="434"/>
      <c r="RQK568" s="437"/>
      <c r="RQL568" s="438"/>
      <c r="RQM568" s="439"/>
      <c r="RQN568" s="460"/>
      <c r="RQO568" s="435"/>
      <c r="RQP568" s="434"/>
      <c r="RQQ568" s="437"/>
      <c r="RQR568" s="438"/>
      <c r="RQS568" s="439"/>
      <c r="RQT568" s="460"/>
      <c r="RQU568" s="435"/>
      <c r="RQV568" s="434"/>
      <c r="RQW568" s="437"/>
      <c r="RQX568" s="438"/>
      <c r="RQY568" s="439"/>
      <c r="RQZ568" s="460"/>
      <c r="RRA568" s="435"/>
      <c r="RRB568" s="434"/>
      <c r="RRC568" s="437"/>
      <c r="RRD568" s="438"/>
      <c r="RRE568" s="439"/>
      <c r="RRF568" s="460"/>
      <c r="RRG568" s="435"/>
      <c r="RRH568" s="434"/>
      <c r="RRI568" s="437"/>
      <c r="RRJ568" s="438"/>
      <c r="RRK568" s="439"/>
      <c r="RRL568" s="460"/>
      <c r="RRM568" s="435"/>
      <c r="RRN568" s="434"/>
      <c r="RRO568" s="437"/>
      <c r="RRP568" s="438"/>
      <c r="RRQ568" s="439"/>
      <c r="RRR568" s="460"/>
      <c r="RRS568" s="435"/>
      <c r="RRT568" s="434"/>
      <c r="RRU568" s="437"/>
      <c r="RRV568" s="438"/>
      <c r="RRW568" s="439"/>
      <c r="RRX568" s="460"/>
      <c r="RRY568" s="435"/>
      <c r="RRZ568" s="434"/>
      <c r="RSA568" s="437"/>
      <c r="RSB568" s="438"/>
      <c r="RSC568" s="439"/>
      <c r="RSD568" s="460"/>
      <c r="RSE568" s="435"/>
      <c r="RSF568" s="434"/>
      <c r="RSG568" s="437"/>
      <c r="RSH568" s="438"/>
      <c r="RSI568" s="439"/>
      <c r="RSJ568" s="460"/>
      <c r="RSK568" s="435"/>
      <c r="RSL568" s="434"/>
      <c r="RSM568" s="437"/>
      <c r="RSN568" s="438"/>
      <c r="RSO568" s="439"/>
      <c r="RSP568" s="460"/>
      <c r="RSQ568" s="435"/>
      <c r="RSR568" s="434"/>
      <c r="RSS568" s="437"/>
      <c r="RST568" s="438"/>
      <c r="RSU568" s="439"/>
      <c r="RSV568" s="460"/>
      <c r="RSW568" s="435"/>
      <c r="RSX568" s="434"/>
      <c r="RSY568" s="437"/>
      <c r="RSZ568" s="438"/>
      <c r="RTA568" s="439"/>
      <c r="RTB568" s="460"/>
      <c r="RTC568" s="435"/>
      <c r="RTD568" s="434"/>
      <c r="RTE568" s="437"/>
      <c r="RTF568" s="438"/>
      <c r="RTG568" s="439"/>
      <c r="RTH568" s="460"/>
      <c r="RTI568" s="435"/>
      <c r="RTJ568" s="434"/>
      <c r="RTK568" s="437"/>
      <c r="RTL568" s="438"/>
      <c r="RTM568" s="439"/>
      <c r="RTN568" s="460"/>
      <c r="RTO568" s="435"/>
      <c r="RTP568" s="434"/>
      <c r="RTQ568" s="437"/>
      <c r="RTR568" s="438"/>
      <c r="RTS568" s="439"/>
      <c r="RTT568" s="460"/>
      <c r="RTU568" s="435"/>
      <c r="RTV568" s="434"/>
      <c r="RTW568" s="437"/>
      <c r="RTX568" s="438"/>
      <c r="RTY568" s="439"/>
      <c r="RTZ568" s="460"/>
      <c r="RUA568" s="435"/>
      <c r="RUB568" s="434"/>
      <c r="RUC568" s="437"/>
      <c r="RUD568" s="438"/>
      <c r="RUE568" s="439"/>
      <c r="RUF568" s="460"/>
      <c r="RUG568" s="435"/>
      <c r="RUH568" s="434"/>
      <c r="RUI568" s="437"/>
      <c r="RUJ568" s="438"/>
      <c r="RUK568" s="439"/>
      <c r="RUL568" s="460"/>
      <c r="RUM568" s="435"/>
      <c r="RUN568" s="434"/>
      <c r="RUO568" s="437"/>
      <c r="RUP568" s="438"/>
      <c r="RUQ568" s="439"/>
      <c r="RUR568" s="460"/>
      <c r="RUS568" s="435"/>
      <c r="RUT568" s="434"/>
      <c r="RUU568" s="437"/>
      <c r="RUV568" s="438"/>
      <c r="RUW568" s="439"/>
      <c r="RUX568" s="460"/>
      <c r="RUY568" s="435"/>
      <c r="RUZ568" s="434"/>
      <c r="RVA568" s="437"/>
      <c r="RVB568" s="438"/>
      <c r="RVC568" s="439"/>
      <c r="RVD568" s="460"/>
      <c r="RVE568" s="435"/>
      <c r="RVF568" s="434"/>
      <c r="RVG568" s="437"/>
      <c r="RVH568" s="438"/>
      <c r="RVI568" s="439"/>
      <c r="RVJ568" s="460"/>
      <c r="RVK568" s="435"/>
      <c r="RVL568" s="434"/>
      <c r="RVM568" s="437"/>
      <c r="RVN568" s="438"/>
      <c r="RVO568" s="439"/>
      <c r="RVP568" s="460"/>
      <c r="RVQ568" s="435"/>
      <c r="RVR568" s="434"/>
      <c r="RVS568" s="437"/>
      <c r="RVT568" s="438"/>
      <c r="RVU568" s="439"/>
      <c r="RVV568" s="460"/>
      <c r="RVW568" s="435"/>
      <c r="RVX568" s="434"/>
      <c r="RVY568" s="437"/>
      <c r="RVZ568" s="438"/>
      <c r="RWA568" s="439"/>
      <c r="RWB568" s="460"/>
      <c r="RWC568" s="435"/>
      <c r="RWD568" s="434"/>
      <c r="RWE568" s="437"/>
      <c r="RWF568" s="438"/>
      <c r="RWG568" s="439"/>
      <c r="RWH568" s="460"/>
      <c r="RWI568" s="435"/>
      <c r="RWJ568" s="434"/>
      <c r="RWK568" s="437"/>
      <c r="RWL568" s="438"/>
      <c r="RWM568" s="439"/>
      <c r="RWN568" s="460"/>
      <c r="RWO568" s="435"/>
      <c r="RWP568" s="434"/>
      <c r="RWQ568" s="437"/>
      <c r="RWR568" s="438"/>
      <c r="RWS568" s="439"/>
      <c r="RWT568" s="460"/>
      <c r="RWU568" s="435"/>
      <c r="RWV568" s="434"/>
      <c r="RWW568" s="437"/>
      <c r="RWX568" s="438"/>
      <c r="RWY568" s="439"/>
      <c r="RWZ568" s="460"/>
      <c r="RXA568" s="435"/>
      <c r="RXB568" s="434"/>
      <c r="RXC568" s="437"/>
      <c r="RXD568" s="438"/>
      <c r="RXE568" s="439"/>
      <c r="RXF568" s="460"/>
      <c r="RXG568" s="435"/>
      <c r="RXH568" s="434"/>
      <c r="RXI568" s="437"/>
      <c r="RXJ568" s="438"/>
      <c r="RXK568" s="439"/>
      <c r="RXL568" s="460"/>
      <c r="RXM568" s="435"/>
      <c r="RXN568" s="434"/>
      <c r="RXO568" s="437"/>
      <c r="RXP568" s="438"/>
      <c r="RXQ568" s="439"/>
      <c r="RXR568" s="460"/>
      <c r="RXS568" s="435"/>
      <c r="RXT568" s="434"/>
      <c r="RXU568" s="437"/>
      <c r="RXV568" s="438"/>
      <c r="RXW568" s="439"/>
      <c r="RXX568" s="460"/>
      <c r="RXY568" s="435"/>
      <c r="RXZ568" s="434"/>
      <c r="RYA568" s="437"/>
      <c r="RYB568" s="438"/>
      <c r="RYC568" s="439"/>
      <c r="RYD568" s="460"/>
      <c r="RYE568" s="435"/>
      <c r="RYF568" s="434"/>
      <c r="RYG568" s="437"/>
      <c r="RYH568" s="438"/>
      <c r="RYI568" s="439"/>
      <c r="RYJ568" s="460"/>
      <c r="RYK568" s="435"/>
      <c r="RYL568" s="434"/>
      <c r="RYM568" s="437"/>
      <c r="RYN568" s="438"/>
      <c r="RYO568" s="439"/>
      <c r="RYP568" s="460"/>
      <c r="RYQ568" s="435"/>
      <c r="RYR568" s="434"/>
      <c r="RYS568" s="437"/>
      <c r="RYT568" s="438"/>
      <c r="RYU568" s="439"/>
      <c r="RYV568" s="460"/>
      <c r="RYW568" s="435"/>
      <c r="RYX568" s="434"/>
      <c r="RYY568" s="437"/>
      <c r="RYZ568" s="438"/>
      <c r="RZA568" s="439"/>
      <c r="RZB568" s="460"/>
      <c r="RZC568" s="435"/>
      <c r="RZD568" s="434"/>
      <c r="RZE568" s="437"/>
      <c r="RZF568" s="438"/>
      <c r="RZG568" s="439"/>
      <c r="RZH568" s="460"/>
      <c r="RZI568" s="435"/>
      <c r="RZJ568" s="434"/>
      <c r="RZK568" s="437"/>
      <c r="RZL568" s="438"/>
      <c r="RZM568" s="439"/>
      <c r="RZN568" s="460"/>
      <c r="RZO568" s="435"/>
      <c r="RZP568" s="434"/>
      <c r="RZQ568" s="437"/>
      <c r="RZR568" s="438"/>
      <c r="RZS568" s="439"/>
      <c r="RZT568" s="460"/>
      <c r="RZU568" s="435"/>
      <c r="RZV568" s="434"/>
      <c r="RZW568" s="437"/>
      <c r="RZX568" s="438"/>
      <c r="RZY568" s="439"/>
      <c r="RZZ568" s="460"/>
      <c r="SAA568" s="435"/>
      <c r="SAB568" s="434"/>
      <c r="SAC568" s="437"/>
      <c r="SAD568" s="438"/>
      <c r="SAE568" s="439"/>
      <c r="SAF568" s="460"/>
      <c r="SAG568" s="435"/>
      <c r="SAH568" s="434"/>
      <c r="SAI568" s="437"/>
      <c r="SAJ568" s="438"/>
      <c r="SAK568" s="439"/>
      <c r="SAL568" s="460"/>
      <c r="SAM568" s="435"/>
      <c r="SAN568" s="434"/>
      <c r="SAO568" s="437"/>
      <c r="SAP568" s="438"/>
      <c r="SAQ568" s="439"/>
      <c r="SAR568" s="460"/>
      <c r="SAS568" s="435"/>
      <c r="SAT568" s="434"/>
      <c r="SAU568" s="437"/>
      <c r="SAV568" s="438"/>
      <c r="SAW568" s="439"/>
      <c r="SAX568" s="460"/>
      <c r="SAY568" s="435"/>
      <c r="SAZ568" s="434"/>
      <c r="SBA568" s="437"/>
      <c r="SBB568" s="438"/>
      <c r="SBC568" s="439"/>
      <c r="SBD568" s="460"/>
      <c r="SBE568" s="435"/>
      <c r="SBF568" s="434"/>
      <c r="SBG568" s="437"/>
      <c r="SBH568" s="438"/>
      <c r="SBI568" s="439"/>
      <c r="SBJ568" s="460"/>
      <c r="SBK568" s="435"/>
      <c r="SBL568" s="434"/>
      <c r="SBM568" s="437"/>
      <c r="SBN568" s="438"/>
      <c r="SBO568" s="439"/>
      <c r="SBP568" s="460"/>
      <c r="SBQ568" s="435"/>
      <c r="SBR568" s="434"/>
      <c r="SBS568" s="437"/>
      <c r="SBT568" s="438"/>
      <c r="SBU568" s="439"/>
      <c r="SBV568" s="460"/>
      <c r="SBW568" s="435"/>
      <c r="SBX568" s="434"/>
      <c r="SBY568" s="437"/>
      <c r="SBZ568" s="438"/>
      <c r="SCA568" s="439"/>
      <c r="SCB568" s="460"/>
      <c r="SCC568" s="435"/>
      <c r="SCD568" s="434"/>
      <c r="SCE568" s="437"/>
      <c r="SCF568" s="438"/>
      <c r="SCG568" s="439"/>
      <c r="SCH568" s="460"/>
      <c r="SCI568" s="435"/>
      <c r="SCJ568" s="434"/>
      <c r="SCK568" s="437"/>
      <c r="SCL568" s="438"/>
      <c r="SCM568" s="439"/>
      <c r="SCN568" s="460"/>
      <c r="SCO568" s="435"/>
      <c r="SCP568" s="434"/>
      <c r="SCQ568" s="437"/>
      <c r="SCR568" s="438"/>
      <c r="SCS568" s="439"/>
      <c r="SCT568" s="460"/>
      <c r="SCU568" s="435"/>
      <c r="SCV568" s="434"/>
      <c r="SCW568" s="437"/>
      <c r="SCX568" s="438"/>
      <c r="SCY568" s="439"/>
      <c r="SCZ568" s="460"/>
      <c r="SDA568" s="435"/>
      <c r="SDB568" s="434"/>
      <c r="SDC568" s="437"/>
      <c r="SDD568" s="438"/>
      <c r="SDE568" s="439"/>
      <c r="SDF568" s="460"/>
      <c r="SDG568" s="435"/>
      <c r="SDH568" s="434"/>
      <c r="SDI568" s="437"/>
      <c r="SDJ568" s="438"/>
      <c r="SDK568" s="439"/>
      <c r="SDL568" s="460"/>
      <c r="SDM568" s="435"/>
      <c r="SDN568" s="434"/>
      <c r="SDO568" s="437"/>
      <c r="SDP568" s="438"/>
      <c r="SDQ568" s="439"/>
      <c r="SDR568" s="460"/>
      <c r="SDS568" s="435"/>
      <c r="SDT568" s="434"/>
      <c r="SDU568" s="437"/>
      <c r="SDV568" s="438"/>
      <c r="SDW568" s="439"/>
      <c r="SDX568" s="460"/>
      <c r="SDY568" s="435"/>
      <c r="SDZ568" s="434"/>
      <c r="SEA568" s="437"/>
      <c r="SEB568" s="438"/>
      <c r="SEC568" s="439"/>
      <c r="SED568" s="460"/>
      <c r="SEE568" s="435"/>
      <c r="SEF568" s="434"/>
      <c r="SEG568" s="437"/>
      <c r="SEH568" s="438"/>
      <c r="SEI568" s="439"/>
      <c r="SEJ568" s="460"/>
      <c r="SEK568" s="435"/>
      <c r="SEL568" s="434"/>
      <c r="SEM568" s="437"/>
      <c r="SEN568" s="438"/>
      <c r="SEO568" s="439"/>
      <c r="SEP568" s="460"/>
      <c r="SEQ568" s="435"/>
      <c r="SER568" s="434"/>
      <c r="SES568" s="437"/>
      <c r="SET568" s="438"/>
      <c r="SEU568" s="439"/>
      <c r="SEV568" s="460"/>
      <c r="SEW568" s="435"/>
      <c r="SEX568" s="434"/>
      <c r="SEY568" s="437"/>
      <c r="SEZ568" s="438"/>
      <c r="SFA568" s="439"/>
      <c r="SFB568" s="460"/>
      <c r="SFC568" s="435"/>
      <c r="SFD568" s="434"/>
      <c r="SFE568" s="437"/>
      <c r="SFF568" s="438"/>
      <c r="SFG568" s="439"/>
      <c r="SFH568" s="460"/>
      <c r="SFI568" s="435"/>
      <c r="SFJ568" s="434"/>
      <c r="SFK568" s="437"/>
      <c r="SFL568" s="438"/>
      <c r="SFM568" s="439"/>
      <c r="SFN568" s="460"/>
      <c r="SFO568" s="435"/>
      <c r="SFP568" s="434"/>
      <c r="SFQ568" s="437"/>
      <c r="SFR568" s="438"/>
      <c r="SFS568" s="439"/>
      <c r="SFT568" s="460"/>
      <c r="SFU568" s="435"/>
      <c r="SFV568" s="434"/>
      <c r="SFW568" s="437"/>
      <c r="SFX568" s="438"/>
      <c r="SFY568" s="439"/>
      <c r="SFZ568" s="460"/>
      <c r="SGA568" s="435"/>
      <c r="SGB568" s="434"/>
      <c r="SGC568" s="437"/>
      <c r="SGD568" s="438"/>
      <c r="SGE568" s="439"/>
      <c r="SGF568" s="460"/>
      <c r="SGG568" s="435"/>
      <c r="SGH568" s="434"/>
      <c r="SGI568" s="437"/>
      <c r="SGJ568" s="438"/>
      <c r="SGK568" s="439"/>
      <c r="SGL568" s="460"/>
      <c r="SGM568" s="435"/>
      <c r="SGN568" s="434"/>
      <c r="SGO568" s="437"/>
      <c r="SGP568" s="438"/>
      <c r="SGQ568" s="439"/>
      <c r="SGR568" s="460"/>
      <c r="SGS568" s="435"/>
      <c r="SGT568" s="434"/>
      <c r="SGU568" s="437"/>
      <c r="SGV568" s="438"/>
      <c r="SGW568" s="439"/>
      <c r="SGX568" s="460"/>
      <c r="SGY568" s="435"/>
      <c r="SGZ568" s="434"/>
      <c r="SHA568" s="437"/>
      <c r="SHB568" s="438"/>
      <c r="SHC568" s="439"/>
      <c r="SHD568" s="460"/>
      <c r="SHE568" s="435"/>
      <c r="SHF568" s="434"/>
      <c r="SHG568" s="437"/>
      <c r="SHH568" s="438"/>
      <c r="SHI568" s="439"/>
      <c r="SHJ568" s="460"/>
      <c r="SHK568" s="435"/>
      <c r="SHL568" s="434"/>
      <c r="SHM568" s="437"/>
      <c r="SHN568" s="438"/>
      <c r="SHO568" s="439"/>
      <c r="SHP568" s="460"/>
      <c r="SHQ568" s="435"/>
      <c r="SHR568" s="434"/>
      <c r="SHS568" s="437"/>
      <c r="SHT568" s="438"/>
      <c r="SHU568" s="439"/>
      <c r="SHV568" s="460"/>
      <c r="SHW568" s="435"/>
      <c r="SHX568" s="434"/>
      <c r="SHY568" s="437"/>
      <c r="SHZ568" s="438"/>
      <c r="SIA568" s="439"/>
      <c r="SIB568" s="460"/>
      <c r="SIC568" s="435"/>
      <c r="SID568" s="434"/>
      <c r="SIE568" s="437"/>
      <c r="SIF568" s="438"/>
      <c r="SIG568" s="439"/>
      <c r="SIH568" s="460"/>
      <c r="SII568" s="435"/>
      <c r="SIJ568" s="434"/>
      <c r="SIK568" s="437"/>
      <c r="SIL568" s="438"/>
      <c r="SIM568" s="439"/>
      <c r="SIN568" s="460"/>
      <c r="SIO568" s="435"/>
      <c r="SIP568" s="434"/>
      <c r="SIQ568" s="437"/>
      <c r="SIR568" s="438"/>
      <c r="SIS568" s="439"/>
      <c r="SIT568" s="460"/>
      <c r="SIU568" s="435"/>
      <c r="SIV568" s="434"/>
      <c r="SIW568" s="437"/>
      <c r="SIX568" s="438"/>
      <c r="SIY568" s="439"/>
      <c r="SIZ568" s="460"/>
      <c r="SJA568" s="435"/>
      <c r="SJB568" s="434"/>
      <c r="SJC568" s="437"/>
      <c r="SJD568" s="438"/>
      <c r="SJE568" s="439"/>
      <c r="SJF568" s="460"/>
      <c r="SJG568" s="435"/>
      <c r="SJH568" s="434"/>
      <c r="SJI568" s="437"/>
      <c r="SJJ568" s="438"/>
      <c r="SJK568" s="439"/>
      <c r="SJL568" s="460"/>
      <c r="SJM568" s="435"/>
      <c r="SJN568" s="434"/>
      <c r="SJO568" s="437"/>
      <c r="SJP568" s="438"/>
      <c r="SJQ568" s="439"/>
      <c r="SJR568" s="460"/>
      <c r="SJS568" s="435"/>
      <c r="SJT568" s="434"/>
      <c r="SJU568" s="437"/>
      <c r="SJV568" s="438"/>
      <c r="SJW568" s="439"/>
      <c r="SJX568" s="460"/>
      <c r="SJY568" s="435"/>
      <c r="SJZ568" s="434"/>
      <c r="SKA568" s="437"/>
      <c r="SKB568" s="438"/>
      <c r="SKC568" s="439"/>
      <c r="SKD568" s="460"/>
      <c r="SKE568" s="435"/>
      <c r="SKF568" s="434"/>
      <c r="SKG568" s="437"/>
      <c r="SKH568" s="438"/>
      <c r="SKI568" s="439"/>
      <c r="SKJ568" s="460"/>
      <c r="SKK568" s="435"/>
      <c r="SKL568" s="434"/>
      <c r="SKM568" s="437"/>
      <c r="SKN568" s="438"/>
      <c r="SKO568" s="439"/>
      <c r="SKP568" s="460"/>
      <c r="SKQ568" s="435"/>
      <c r="SKR568" s="434"/>
      <c r="SKS568" s="437"/>
      <c r="SKT568" s="438"/>
      <c r="SKU568" s="439"/>
      <c r="SKV568" s="460"/>
      <c r="SKW568" s="435"/>
      <c r="SKX568" s="434"/>
      <c r="SKY568" s="437"/>
      <c r="SKZ568" s="438"/>
      <c r="SLA568" s="439"/>
      <c r="SLB568" s="460"/>
      <c r="SLC568" s="435"/>
      <c r="SLD568" s="434"/>
      <c r="SLE568" s="437"/>
      <c r="SLF568" s="438"/>
      <c r="SLG568" s="439"/>
      <c r="SLH568" s="460"/>
      <c r="SLI568" s="435"/>
      <c r="SLJ568" s="434"/>
      <c r="SLK568" s="437"/>
      <c r="SLL568" s="438"/>
      <c r="SLM568" s="439"/>
      <c r="SLN568" s="460"/>
      <c r="SLO568" s="435"/>
      <c r="SLP568" s="434"/>
      <c r="SLQ568" s="437"/>
      <c r="SLR568" s="438"/>
      <c r="SLS568" s="439"/>
      <c r="SLT568" s="460"/>
      <c r="SLU568" s="435"/>
      <c r="SLV568" s="434"/>
      <c r="SLW568" s="437"/>
      <c r="SLX568" s="438"/>
      <c r="SLY568" s="439"/>
      <c r="SLZ568" s="460"/>
      <c r="SMA568" s="435"/>
      <c r="SMB568" s="434"/>
      <c r="SMC568" s="437"/>
      <c r="SMD568" s="438"/>
      <c r="SME568" s="439"/>
      <c r="SMF568" s="460"/>
      <c r="SMG568" s="435"/>
      <c r="SMH568" s="434"/>
      <c r="SMI568" s="437"/>
      <c r="SMJ568" s="438"/>
      <c r="SMK568" s="439"/>
      <c r="SML568" s="460"/>
      <c r="SMM568" s="435"/>
      <c r="SMN568" s="434"/>
      <c r="SMO568" s="437"/>
      <c r="SMP568" s="438"/>
      <c r="SMQ568" s="439"/>
      <c r="SMR568" s="460"/>
      <c r="SMS568" s="435"/>
      <c r="SMT568" s="434"/>
      <c r="SMU568" s="437"/>
      <c r="SMV568" s="438"/>
      <c r="SMW568" s="439"/>
      <c r="SMX568" s="460"/>
      <c r="SMY568" s="435"/>
      <c r="SMZ568" s="434"/>
      <c r="SNA568" s="437"/>
      <c r="SNB568" s="438"/>
      <c r="SNC568" s="439"/>
      <c r="SND568" s="460"/>
      <c r="SNE568" s="435"/>
      <c r="SNF568" s="434"/>
      <c r="SNG568" s="437"/>
      <c r="SNH568" s="438"/>
      <c r="SNI568" s="439"/>
      <c r="SNJ568" s="460"/>
      <c r="SNK568" s="435"/>
      <c r="SNL568" s="434"/>
      <c r="SNM568" s="437"/>
      <c r="SNN568" s="438"/>
      <c r="SNO568" s="439"/>
      <c r="SNP568" s="460"/>
      <c r="SNQ568" s="435"/>
      <c r="SNR568" s="434"/>
      <c r="SNS568" s="437"/>
      <c r="SNT568" s="438"/>
      <c r="SNU568" s="439"/>
      <c r="SNV568" s="460"/>
      <c r="SNW568" s="435"/>
      <c r="SNX568" s="434"/>
      <c r="SNY568" s="437"/>
      <c r="SNZ568" s="438"/>
      <c r="SOA568" s="439"/>
      <c r="SOB568" s="460"/>
      <c r="SOC568" s="435"/>
      <c r="SOD568" s="434"/>
      <c r="SOE568" s="437"/>
      <c r="SOF568" s="438"/>
      <c r="SOG568" s="439"/>
      <c r="SOH568" s="460"/>
      <c r="SOI568" s="435"/>
      <c r="SOJ568" s="434"/>
      <c r="SOK568" s="437"/>
      <c r="SOL568" s="438"/>
      <c r="SOM568" s="439"/>
      <c r="SON568" s="460"/>
      <c r="SOO568" s="435"/>
      <c r="SOP568" s="434"/>
      <c r="SOQ568" s="437"/>
      <c r="SOR568" s="438"/>
      <c r="SOS568" s="439"/>
      <c r="SOT568" s="460"/>
      <c r="SOU568" s="435"/>
      <c r="SOV568" s="434"/>
      <c r="SOW568" s="437"/>
      <c r="SOX568" s="438"/>
      <c r="SOY568" s="439"/>
      <c r="SOZ568" s="460"/>
      <c r="SPA568" s="435"/>
      <c r="SPB568" s="434"/>
      <c r="SPC568" s="437"/>
      <c r="SPD568" s="438"/>
      <c r="SPE568" s="439"/>
      <c r="SPF568" s="460"/>
      <c r="SPG568" s="435"/>
      <c r="SPH568" s="434"/>
      <c r="SPI568" s="437"/>
      <c r="SPJ568" s="438"/>
      <c r="SPK568" s="439"/>
      <c r="SPL568" s="460"/>
      <c r="SPM568" s="435"/>
      <c r="SPN568" s="434"/>
      <c r="SPO568" s="437"/>
      <c r="SPP568" s="438"/>
      <c r="SPQ568" s="439"/>
      <c r="SPR568" s="460"/>
      <c r="SPS568" s="435"/>
      <c r="SPT568" s="434"/>
      <c r="SPU568" s="437"/>
      <c r="SPV568" s="438"/>
      <c r="SPW568" s="439"/>
      <c r="SPX568" s="460"/>
      <c r="SPY568" s="435"/>
      <c r="SPZ568" s="434"/>
      <c r="SQA568" s="437"/>
      <c r="SQB568" s="438"/>
      <c r="SQC568" s="439"/>
      <c r="SQD568" s="460"/>
      <c r="SQE568" s="435"/>
      <c r="SQF568" s="434"/>
      <c r="SQG568" s="437"/>
      <c r="SQH568" s="438"/>
      <c r="SQI568" s="439"/>
      <c r="SQJ568" s="460"/>
      <c r="SQK568" s="435"/>
      <c r="SQL568" s="434"/>
      <c r="SQM568" s="437"/>
      <c r="SQN568" s="438"/>
      <c r="SQO568" s="439"/>
      <c r="SQP568" s="460"/>
      <c r="SQQ568" s="435"/>
      <c r="SQR568" s="434"/>
      <c r="SQS568" s="437"/>
      <c r="SQT568" s="438"/>
      <c r="SQU568" s="439"/>
      <c r="SQV568" s="460"/>
      <c r="SQW568" s="435"/>
      <c r="SQX568" s="434"/>
      <c r="SQY568" s="437"/>
      <c r="SQZ568" s="438"/>
      <c r="SRA568" s="439"/>
      <c r="SRB568" s="460"/>
      <c r="SRC568" s="435"/>
      <c r="SRD568" s="434"/>
      <c r="SRE568" s="437"/>
      <c r="SRF568" s="438"/>
      <c r="SRG568" s="439"/>
      <c r="SRH568" s="460"/>
      <c r="SRI568" s="435"/>
      <c r="SRJ568" s="434"/>
      <c r="SRK568" s="437"/>
      <c r="SRL568" s="438"/>
      <c r="SRM568" s="439"/>
      <c r="SRN568" s="460"/>
      <c r="SRO568" s="435"/>
      <c r="SRP568" s="434"/>
      <c r="SRQ568" s="437"/>
      <c r="SRR568" s="438"/>
      <c r="SRS568" s="439"/>
      <c r="SRT568" s="460"/>
      <c r="SRU568" s="435"/>
      <c r="SRV568" s="434"/>
      <c r="SRW568" s="437"/>
      <c r="SRX568" s="438"/>
      <c r="SRY568" s="439"/>
      <c r="SRZ568" s="460"/>
      <c r="SSA568" s="435"/>
      <c r="SSB568" s="434"/>
      <c r="SSC568" s="437"/>
      <c r="SSD568" s="438"/>
      <c r="SSE568" s="439"/>
      <c r="SSF568" s="460"/>
      <c r="SSG568" s="435"/>
      <c r="SSH568" s="434"/>
      <c r="SSI568" s="437"/>
      <c r="SSJ568" s="438"/>
      <c r="SSK568" s="439"/>
      <c r="SSL568" s="460"/>
      <c r="SSM568" s="435"/>
      <c r="SSN568" s="434"/>
      <c r="SSO568" s="437"/>
      <c r="SSP568" s="438"/>
      <c r="SSQ568" s="439"/>
      <c r="SSR568" s="460"/>
      <c r="SSS568" s="435"/>
      <c r="SST568" s="434"/>
      <c r="SSU568" s="437"/>
      <c r="SSV568" s="438"/>
      <c r="SSW568" s="439"/>
      <c r="SSX568" s="460"/>
      <c r="SSY568" s="435"/>
      <c r="SSZ568" s="434"/>
      <c r="STA568" s="437"/>
      <c r="STB568" s="438"/>
      <c r="STC568" s="439"/>
      <c r="STD568" s="460"/>
      <c r="STE568" s="435"/>
      <c r="STF568" s="434"/>
      <c r="STG568" s="437"/>
      <c r="STH568" s="438"/>
      <c r="STI568" s="439"/>
      <c r="STJ568" s="460"/>
      <c r="STK568" s="435"/>
      <c r="STL568" s="434"/>
      <c r="STM568" s="437"/>
      <c r="STN568" s="438"/>
      <c r="STO568" s="439"/>
      <c r="STP568" s="460"/>
      <c r="STQ568" s="435"/>
      <c r="STR568" s="434"/>
      <c r="STS568" s="437"/>
      <c r="STT568" s="438"/>
      <c r="STU568" s="439"/>
      <c r="STV568" s="460"/>
      <c r="STW568" s="435"/>
      <c r="STX568" s="434"/>
      <c r="STY568" s="437"/>
      <c r="STZ568" s="438"/>
      <c r="SUA568" s="439"/>
      <c r="SUB568" s="460"/>
      <c r="SUC568" s="435"/>
      <c r="SUD568" s="434"/>
      <c r="SUE568" s="437"/>
      <c r="SUF568" s="438"/>
      <c r="SUG568" s="439"/>
      <c r="SUH568" s="460"/>
      <c r="SUI568" s="435"/>
      <c r="SUJ568" s="434"/>
      <c r="SUK568" s="437"/>
      <c r="SUL568" s="438"/>
      <c r="SUM568" s="439"/>
      <c r="SUN568" s="460"/>
      <c r="SUO568" s="435"/>
      <c r="SUP568" s="434"/>
      <c r="SUQ568" s="437"/>
      <c r="SUR568" s="438"/>
      <c r="SUS568" s="439"/>
      <c r="SUT568" s="460"/>
      <c r="SUU568" s="435"/>
      <c r="SUV568" s="434"/>
      <c r="SUW568" s="437"/>
      <c r="SUX568" s="438"/>
      <c r="SUY568" s="439"/>
      <c r="SUZ568" s="460"/>
      <c r="SVA568" s="435"/>
      <c r="SVB568" s="434"/>
      <c r="SVC568" s="437"/>
      <c r="SVD568" s="438"/>
      <c r="SVE568" s="439"/>
      <c r="SVF568" s="460"/>
      <c r="SVG568" s="435"/>
      <c r="SVH568" s="434"/>
      <c r="SVI568" s="437"/>
      <c r="SVJ568" s="438"/>
      <c r="SVK568" s="439"/>
      <c r="SVL568" s="460"/>
      <c r="SVM568" s="435"/>
      <c r="SVN568" s="434"/>
      <c r="SVO568" s="437"/>
      <c r="SVP568" s="438"/>
      <c r="SVQ568" s="439"/>
      <c r="SVR568" s="460"/>
      <c r="SVS568" s="435"/>
      <c r="SVT568" s="434"/>
      <c r="SVU568" s="437"/>
      <c r="SVV568" s="438"/>
      <c r="SVW568" s="439"/>
      <c r="SVX568" s="460"/>
      <c r="SVY568" s="435"/>
      <c r="SVZ568" s="434"/>
      <c r="SWA568" s="437"/>
      <c r="SWB568" s="438"/>
      <c r="SWC568" s="439"/>
      <c r="SWD568" s="460"/>
      <c r="SWE568" s="435"/>
      <c r="SWF568" s="434"/>
      <c r="SWG568" s="437"/>
      <c r="SWH568" s="438"/>
      <c r="SWI568" s="439"/>
      <c r="SWJ568" s="460"/>
      <c r="SWK568" s="435"/>
      <c r="SWL568" s="434"/>
      <c r="SWM568" s="437"/>
      <c r="SWN568" s="438"/>
      <c r="SWO568" s="439"/>
      <c r="SWP568" s="460"/>
      <c r="SWQ568" s="435"/>
      <c r="SWR568" s="434"/>
      <c r="SWS568" s="437"/>
      <c r="SWT568" s="438"/>
      <c r="SWU568" s="439"/>
      <c r="SWV568" s="460"/>
      <c r="SWW568" s="435"/>
      <c r="SWX568" s="434"/>
      <c r="SWY568" s="437"/>
      <c r="SWZ568" s="438"/>
      <c r="SXA568" s="439"/>
      <c r="SXB568" s="460"/>
      <c r="SXC568" s="435"/>
      <c r="SXD568" s="434"/>
      <c r="SXE568" s="437"/>
      <c r="SXF568" s="438"/>
      <c r="SXG568" s="439"/>
      <c r="SXH568" s="460"/>
      <c r="SXI568" s="435"/>
      <c r="SXJ568" s="434"/>
      <c r="SXK568" s="437"/>
      <c r="SXL568" s="438"/>
      <c r="SXM568" s="439"/>
      <c r="SXN568" s="460"/>
      <c r="SXO568" s="435"/>
      <c r="SXP568" s="434"/>
      <c r="SXQ568" s="437"/>
      <c r="SXR568" s="438"/>
      <c r="SXS568" s="439"/>
      <c r="SXT568" s="460"/>
      <c r="SXU568" s="435"/>
      <c r="SXV568" s="434"/>
      <c r="SXW568" s="437"/>
      <c r="SXX568" s="438"/>
      <c r="SXY568" s="439"/>
      <c r="SXZ568" s="460"/>
      <c r="SYA568" s="435"/>
      <c r="SYB568" s="434"/>
      <c r="SYC568" s="437"/>
      <c r="SYD568" s="438"/>
      <c r="SYE568" s="439"/>
      <c r="SYF568" s="460"/>
      <c r="SYG568" s="435"/>
      <c r="SYH568" s="434"/>
      <c r="SYI568" s="437"/>
      <c r="SYJ568" s="438"/>
      <c r="SYK568" s="439"/>
      <c r="SYL568" s="460"/>
      <c r="SYM568" s="435"/>
      <c r="SYN568" s="434"/>
      <c r="SYO568" s="437"/>
      <c r="SYP568" s="438"/>
      <c r="SYQ568" s="439"/>
      <c r="SYR568" s="460"/>
      <c r="SYS568" s="435"/>
      <c r="SYT568" s="434"/>
      <c r="SYU568" s="437"/>
      <c r="SYV568" s="438"/>
      <c r="SYW568" s="439"/>
      <c r="SYX568" s="460"/>
      <c r="SYY568" s="435"/>
      <c r="SYZ568" s="434"/>
      <c r="SZA568" s="437"/>
      <c r="SZB568" s="438"/>
      <c r="SZC568" s="439"/>
      <c r="SZD568" s="460"/>
      <c r="SZE568" s="435"/>
      <c r="SZF568" s="434"/>
      <c r="SZG568" s="437"/>
      <c r="SZH568" s="438"/>
      <c r="SZI568" s="439"/>
      <c r="SZJ568" s="460"/>
      <c r="SZK568" s="435"/>
      <c r="SZL568" s="434"/>
      <c r="SZM568" s="437"/>
      <c r="SZN568" s="438"/>
      <c r="SZO568" s="439"/>
      <c r="SZP568" s="460"/>
      <c r="SZQ568" s="435"/>
      <c r="SZR568" s="434"/>
      <c r="SZS568" s="437"/>
      <c r="SZT568" s="438"/>
      <c r="SZU568" s="439"/>
      <c r="SZV568" s="460"/>
      <c r="SZW568" s="435"/>
      <c r="SZX568" s="434"/>
      <c r="SZY568" s="437"/>
      <c r="SZZ568" s="438"/>
      <c r="TAA568" s="439"/>
      <c r="TAB568" s="460"/>
      <c r="TAC568" s="435"/>
      <c r="TAD568" s="434"/>
      <c r="TAE568" s="437"/>
      <c r="TAF568" s="438"/>
      <c r="TAG568" s="439"/>
      <c r="TAH568" s="460"/>
      <c r="TAI568" s="435"/>
      <c r="TAJ568" s="434"/>
      <c r="TAK568" s="437"/>
      <c r="TAL568" s="438"/>
      <c r="TAM568" s="439"/>
      <c r="TAN568" s="460"/>
      <c r="TAO568" s="435"/>
      <c r="TAP568" s="434"/>
      <c r="TAQ568" s="437"/>
      <c r="TAR568" s="438"/>
      <c r="TAS568" s="439"/>
      <c r="TAT568" s="460"/>
      <c r="TAU568" s="435"/>
      <c r="TAV568" s="434"/>
      <c r="TAW568" s="437"/>
      <c r="TAX568" s="438"/>
      <c r="TAY568" s="439"/>
      <c r="TAZ568" s="460"/>
      <c r="TBA568" s="435"/>
      <c r="TBB568" s="434"/>
      <c r="TBC568" s="437"/>
      <c r="TBD568" s="438"/>
      <c r="TBE568" s="439"/>
      <c r="TBF568" s="460"/>
      <c r="TBG568" s="435"/>
      <c r="TBH568" s="434"/>
      <c r="TBI568" s="437"/>
      <c r="TBJ568" s="438"/>
      <c r="TBK568" s="439"/>
      <c r="TBL568" s="460"/>
      <c r="TBM568" s="435"/>
      <c r="TBN568" s="434"/>
      <c r="TBO568" s="437"/>
      <c r="TBP568" s="438"/>
      <c r="TBQ568" s="439"/>
      <c r="TBR568" s="460"/>
      <c r="TBS568" s="435"/>
      <c r="TBT568" s="434"/>
      <c r="TBU568" s="437"/>
      <c r="TBV568" s="438"/>
      <c r="TBW568" s="439"/>
      <c r="TBX568" s="460"/>
      <c r="TBY568" s="435"/>
      <c r="TBZ568" s="434"/>
      <c r="TCA568" s="437"/>
      <c r="TCB568" s="438"/>
      <c r="TCC568" s="439"/>
      <c r="TCD568" s="460"/>
      <c r="TCE568" s="435"/>
      <c r="TCF568" s="434"/>
      <c r="TCG568" s="437"/>
      <c r="TCH568" s="438"/>
      <c r="TCI568" s="439"/>
      <c r="TCJ568" s="460"/>
      <c r="TCK568" s="435"/>
      <c r="TCL568" s="434"/>
      <c r="TCM568" s="437"/>
      <c r="TCN568" s="438"/>
      <c r="TCO568" s="439"/>
      <c r="TCP568" s="460"/>
      <c r="TCQ568" s="435"/>
      <c r="TCR568" s="434"/>
      <c r="TCS568" s="437"/>
      <c r="TCT568" s="438"/>
      <c r="TCU568" s="439"/>
      <c r="TCV568" s="460"/>
      <c r="TCW568" s="435"/>
      <c r="TCX568" s="434"/>
      <c r="TCY568" s="437"/>
      <c r="TCZ568" s="438"/>
      <c r="TDA568" s="439"/>
      <c r="TDB568" s="460"/>
      <c r="TDC568" s="435"/>
      <c r="TDD568" s="434"/>
      <c r="TDE568" s="437"/>
      <c r="TDF568" s="438"/>
      <c r="TDG568" s="439"/>
      <c r="TDH568" s="460"/>
      <c r="TDI568" s="435"/>
      <c r="TDJ568" s="434"/>
      <c r="TDK568" s="437"/>
      <c r="TDL568" s="438"/>
      <c r="TDM568" s="439"/>
      <c r="TDN568" s="460"/>
      <c r="TDO568" s="435"/>
      <c r="TDP568" s="434"/>
      <c r="TDQ568" s="437"/>
      <c r="TDR568" s="438"/>
      <c r="TDS568" s="439"/>
      <c r="TDT568" s="460"/>
      <c r="TDU568" s="435"/>
      <c r="TDV568" s="434"/>
      <c r="TDW568" s="437"/>
      <c r="TDX568" s="438"/>
      <c r="TDY568" s="439"/>
      <c r="TDZ568" s="460"/>
      <c r="TEA568" s="435"/>
      <c r="TEB568" s="434"/>
      <c r="TEC568" s="437"/>
      <c r="TED568" s="438"/>
      <c r="TEE568" s="439"/>
      <c r="TEF568" s="460"/>
      <c r="TEG568" s="435"/>
      <c r="TEH568" s="434"/>
      <c r="TEI568" s="437"/>
      <c r="TEJ568" s="438"/>
      <c r="TEK568" s="439"/>
      <c r="TEL568" s="460"/>
      <c r="TEM568" s="435"/>
      <c r="TEN568" s="434"/>
      <c r="TEO568" s="437"/>
      <c r="TEP568" s="438"/>
      <c r="TEQ568" s="439"/>
      <c r="TER568" s="460"/>
      <c r="TES568" s="435"/>
      <c r="TET568" s="434"/>
      <c r="TEU568" s="437"/>
      <c r="TEV568" s="438"/>
      <c r="TEW568" s="439"/>
      <c r="TEX568" s="460"/>
      <c r="TEY568" s="435"/>
      <c r="TEZ568" s="434"/>
      <c r="TFA568" s="437"/>
      <c r="TFB568" s="438"/>
      <c r="TFC568" s="439"/>
      <c r="TFD568" s="460"/>
      <c r="TFE568" s="435"/>
      <c r="TFF568" s="434"/>
      <c r="TFG568" s="437"/>
      <c r="TFH568" s="438"/>
      <c r="TFI568" s="439"/>
      <c r="TFJ568" s="460"/>
      <c r="TFK568" s="435"/>
      <c r="TFL568" s="434"/>
      <c r="TFM568" s="437"/>
      <c r="TFN568" s="438"/>
      <c r="TFO568" s="439"/>
      <c r="TFP568" s="460"/>
      <c r="TFQ568" s="435"/>
      <c r="TFR568" s="434"/>
      <c r="TFS568" s="437"/>
      <c r="TFT568" s="438"/>
      <c r="TFU568" s="439"/>
      <c r="TFV568" s="460"/>
      <c r="TFW568" s="435"/>
      <c r="TFX568" s="434"/>
      <c r="TFY568" s="437"/>
      <c r="TFZ568" s="438"/>
      <c r="TGA568" s="439"/>
      <c r="TGB568" s="460"/>
      <c r="TGC568" s="435"/>
      <c r="TGD568" s="434"/>
      <c r="TGE568" s="437"/>
      <c r="TGF568" s="438"/>
      <c r="TGG568" s="439"/>
      <c r="TGH568" s="460"/>
      <c r="TGI568" s="435"/>
      <c r="TGJ568" s="434"/>
      <c r="TGK568" s="437"/>
      <c r="TGL568" s="438"/>
      <c r="TGM568" s="439"/>
      <c r="TGN568" s="460"/>
      <c r="TGO568" s="435"/>
      <c r="TGP568" s="434"/>
      <c r="TGQ568" s="437"/>
      <c r="TGR568" s="438"/>
      <c r="TGS568" s="439"/>
      <c r="TGT568" s="460"/>
      <c r="TGU568" s="435"/>
      <c r="TGV568" s="434"/>
      <c r="TGW568" s="437"/>
      <c r="TGX568" s="438"/>
      <c r="TGY568" s="439"/>
      <c r="TGZ568" s="460"/>
      <c r="THA568" s="435"/>
      <c r="THB568" s="434"/>
      <c r="THC568" s="437"/>
      <c r="THD568" s="438"/>
      <c r="THE568" s="439"/>
      <c r="THF568" s="460"/>
      <c r="THG568" s="435"/>
      <c r="THH568" s="434"/>
      <c r="THI568" s="437"/>
      <c r="THJ568" s="438"/>
      <c r="THK568" s="439"/>
      <c r="THL568" s="460"/>
      <c r="THM568" s="435"/>
      <c r="THN568" s="434"/>
      <c r="THO568" s="437"/>
      <c r="THP568" s="438"/>
      <c r="THQ568" s="439"/>
      <c r="THR568" s="460"/>
      <c r="THS568" s="435"/>
      <c r="THT568" s="434"/>
      <c r="THU568" s="437"/>
      <c r="THV568" s="438"/>
      <c r="THW568" s="439"/>
      <c r="THX568" s="460"/>
      <c r="THY568" s="435"/>
      <c r="THZ568" s="434"/>
      <c r="TIA568" s="437"/>
      <c r="TIB568" s="438"/>
      <c r="TIC568" s="439"/>
      <c r="TID568" s="460"/>
      <c r="TIE568" s="435"/>
      <c r="TIF568" s="434"/>
      <c r="TIG568" s="437"/>
      <c r="TIH568" s="438"/>
      <c r="TII568" s="439"/>
      <c r="TIJ568" s="460"/>
      <c r="TIK568" s="435"/>
      <c r="TIL568" s="434"/>
      <c r="TIM568" s="437"/>
      <c r="TIN568" s="438"/>
      <c r="TIO568" s="439"/>
      <c r="TIP568" s="460"/>
      <c r="TIQ568" s="435"/>
      <c r="TIR568" s="434"/>
      <c r="TIS568" s="437"/>
      <c r="TIT568" s="438"/>
      <c r="TIU568" s="439"/>
      <c r="TIV568" s="460"/>
      <c r="TIW568" s="435"/>
      <c r="TIX568" s="434"/>
      <c r="TIY568" s="437"/>
      <c r="TIZ568" s="438"/>
      <c r="TJA568" s="439"/>
      <c r="TJB568" s="460"/>
      <c r="TJC568" s="435"/>
      <c r="TJD568" s="434"/>
      <c r="TJE568" s="437"/>
      <c r="TJF568" s="438"/>
      <c r="TJG568" s="439"/>
      <c r="TJH568" s="460"/>
      <c r="TJI568" s="435"/>
      <c r="TJJ568" s="434"/>
      <c r="TJK568" s="437"/>
      <c r="TJL568" s="438"/>
      <c r="TJM568" s="439"/>
      <c r="TJN568" s="460"/>
      <c r="TJO568" s="435"/>
      <c r="TJP568" s="434"/>
      <c r="TJQ568" s="437"/>
      <c r="TJR568" s="438"/>
      <c r="TJS568" s="439"/>
      <c r="TJT568" s="460"/>
      <c r="TJU568" s="435"/>
      <c r="TJV568" s="434"/>
      <c r="TJW568" s="437"/>
      <c r="TJX568" s="438"/>
      <c r="TJY568" s="439"/>
      <c r="TJZ568" s="460"/>
      <c r="TKA568" s="435"/>
      <c r="TKB568" s="434"/>
      <c r="TKC568" s="437"/>
      <c r="TKD568" s="438"/>
      <c r="TKE568" s="439"/>
      <c r="TKF568" s="460"/>
      <c r="TKG568" s="435"/>
      <c r="TKH568" s="434"/>
      <c r="TKI568" s="437"/>
      <c r="TKJ568" s="438"/>
      <c r="TKK568" s="439"/>
      <c r="TKL568" s="460"/>
      <c r="TKM568" s="435"/>
      <c r="TKN568" s="434"/>
      <c r="TKO568" s="437"/>
      <c r="TKP568" s="438"/>
      <c r="TKQ568" s="439"/>
      <c r="TKR568" s="460"/>
      <c r="TKS568" s="435"/>
      <c r="TKT568" s="434"/>
      <c r="TKU568" s="437"/>
      <c r="TKV568" s="438"/>
      <c r="TKW568" s="439"/>
      <c r="TKX568" s="460"/>
      <c r="TKY568" s="435"/>
      <c r="TKZ568" s="434"/>
      <c r="TLA568" s="437"/>
      <c r="TLB568" s="438"/>
      <c r="TLC568" s="439"/>
      <c r="TLD568" s="460"/>
      <c r="TLE568" s="435"/>
      <c r="TLF568" s="434"/>
      <c r="TLG568" s="437"/>
      <c r="TLH568" s="438"/>
      <c r="TLI568" s="439"/>
      <c r="TLJ568" s="460"/>
      <c r="TLK568" s="435"/>
      <c r="TLL568" s="434"/>
      <c r="TLM568" s="437"/>
      <c r="TLN568" s="438"/>
      <c r="TLO568" s="439"/>
      <c r="TLP568" s="460"/>
      <c r="TLQ568" s="435"/>
      <c r="TLR568" s="434"/>
      <c r="TLS568" s="437"/>
      <c r="TLT568" s="438"/>
      <c r="TLU568" s="439"/>
      <c r="TLV568" s="460"/>
      <c r="TLW568" s="435"/>
      <c r="TLX568" s="434"/>
      <c r="TLY568" s="437"/>
      <c r="TLZ568" s="438"/>
      <c r="TMA568" s="439"/>
      <c r="TMB568" s="460"/>
      <c r="TMC568" s="435"/>
      <c r="TMD568" s="434"/>
      <c r="TME568" s="437"/>
      <c r="TMF568" s="438"/>
      <c r="TMG568" s="439"/>
      <c r="TMH568" s="460"/>
      <c r="TMI568" s="435"/>
      <c r="TMJ568" s="434"/>
      <c r="TMK568" s="437"/>
      <c r="TML568" s="438"/>
      <c r="TMM568" s="439"/>
      <c r="TMN568" s="460"/>
      <c r="TMO568" s="435"/>
      <c r="TMP568" s="434"/>
      <c r="TMQ568" s="437"/>
      <c r="TMR568" s="438"/>
      <c r="TMS568" s="439"/>
      <c r="TMT568" s="460"/>
      <c r="TMU568" s="435"/>
      <c r="TMV568" s="434"/>
      <c r="TMW568" s="437"/>
      <c r="TMX568" s="438"/>
      <c r="TMY568" s="439"/>
      <c r="TMZ568" s="460"/>
      <c r="TNA568" s="435"/>
      <c r="TNB568" s="434"/>
      <c r="TNC568" s="437"/>
      <c r="TND568" s="438"/>
      <c r="TNE568" s="439"/>
      <c r="TNF568" s="460"/>
      <c r="TNG568" s="435"/>
      <c r="TNH568" s="434"/>
      <c r="TNI568" s="437"/>
      <c r="TNJ568" s="438"/>
      <c r="TNK568" s="439"/>
      <c r="TNL568" s="460"/>
      <c r="TNM568" s="435"/>
      <c r="TNN568" s="434"/>
      <c r="TNO568" s="437"/>
      <c r="TNP568" s="438"/>
      <c r="TNQ568" s="439"/>
      <c r="TNR568" s="460"/>
      <c r="TNS568" s="435"/>
      <c r="TNT568" s="434"/>
      <c r="TNU568" s="437"/>
      <c r="TNV568" s="438"/>
      <c r="TNW568" s="439"/>
      <c r="TNX568" s="460"/>
      <c r="TNY568" s="435"/>
      <c r="TNZ568" s="434"/>
      <c r="TOA568" s="437"/>
      <c r="TOB568" s="438"/>
      <c r="TOC568" s="439"/>
      <c r="TOD568" s="460"/>
      <c r="TOE568" s="435"/>
      <c r="TOF568" s="434"/>
      <c r="TOG568" s="437"/>
      <c r="TOH568" s="438"/>
      <c r="TOI568" s="439"/>
      <c r="TOJ568" s="460"/>
      <c r="TOK568" s="435"/>
      <c r="TOL568" s="434"/>
      <c r="TOM568" s="437"/>
      <c r="TON568" s="438"/>
      <c r="TOO568" s="439"/>
      <c r="TOP568" s="460"/>
      <c r="TOQ568" s="435"/>
      <c r="TOR568" s="434"/>
      <c r="TOS568" s="437"/>
      <c r="TOT568" s="438"/>
      <c r="TOU568" s="439"/>
      <c r="TOV568" s="460"/>
      <c r="TOW568" s="435"/>
      <c r="TOX568" s="434"/>
      <c r="TOY568" s="437"/>
      <c r="TOZ568" s="438"/>
      <c r="TPA568" s="439"/>
      <c r="TPB568" s="460"/>
      <c r="TPC568" s="435"/>
      <c r="TPD568" s="434"/>
      <c r="TPE568" s="437"/>
      <c r="TPF568" s="438"/>
      <c r="TPG568" s="439"/>
      <c r="TPH568" s="460"/>
      <c r="TPI568" s="435"/>
      <c r="TPJ568" s="434"/>
      <c r="TPK568" s="437"/>
      <c r="TPL568" s="438"/>
      <c r="TPM568" s="439"/>
      <c r="TPN568" s="460"/>
      <c r="TPO568" s="435"/>
      <c r="TPP568" s="434"/>
      <c r="TPQ568" s="437"/>
      <c r="TPR568" s="438"/>
      <c r="TPS568" s="439"/>
      <c r="TPT568" s="460"/>
      <c r="TPU568" s="435"/>
      <c r="TPV568" s="434"/>
      <c r="TPW568" s="437"/>
      <c r="TPX568" s="438"/>
      <c r="TPY568" s="439"/>
      <c r="TPZ568" s="460"/>
      <c r="TQA568" s="435"/>
      <c r="TQB568" s="434"/>
      <c r="TQC568" s="437"/>
      <c r="TQD568" s="438"/>
      <c r="TQE568" s="439"/>
      <c r="TQF568" s="460"/>
      <c r="TQG568" s="435"/>
      <c r="TQH568" s="434"/>
      <c r="TQI568" s="437"/>
      <c r="TQJ568" s="438"/>
      <c r="TQK568" s="439"/>
      <c r="TQL568" s="460"/>
      <c r="TQM568" s="435"/>
      <c r="TQN568" s="434"/>
      <c r="TQO568" s="437"/>
      <c r="TQP568" s="438"/>
      <c r="TQQ568" s="439"/>
      <c r="TQR568" s="460"/>
      <c r="TQS568" s="435"/>
      <c r="TQT568" s="434"/>
      <c r="TQU568" s="437"/>
      <c r="TQV568" s="438"/>
      <c r="TQW568" s="439"/>
      <c r="TQX568" s="460"/>
      <c r="TQY568" s="435"/>
      <c r="TQZ568" s="434"/>
      <c r="TRA568" s="437"/>
      <c r="TRB568" s="438"/>
      <c r="TRC568" s="439"/>
      <c r="TRD568" s="460"/>
      <c r="TRE568" s="435"/>
      <c r="TRF568" s="434"/>
      <c r="TRG568" s="437"/>
      <c r="TRH568" s="438"/>
      <c r="TRI568" s="439"/>
      <c r="TRJ568" s="460"/>
      <c r="TRK568" s="435"/>
      <c r="TRL568" s="434"/>
      <c r="TRM568" s="437"/>
      <c r="TRN568" s="438"/>
      <c r="TRO568" s="439"/>
      <c r="TRP568" s="460"/>
      <c r="TRQ568" s="435"/>
      <c r="TRR568" s="434"/>
      <c r="TRS568" s="437"/>
      <c r="TRT568" s="438"/>
      <c r="TRU568" s="439"/>
      <c r="TRV568" s="460"/>
      <c r="TRW568" s="435"/>
      <c r="TRX568" s="434"/>
      <c r="TRY568" s="437"/>
      <c r="TRZ568" s="438"/>
      <c r="TSA568" s="439"/>
      <c r="TSB568" s="460"/>
      <c r="TSC568" s="435"/>
      <c r="TSD568" s="434"/>
      <c r="TSE568" s="437"/>
      <c r="TSF568" s="438"/>
      <c r="TSG568" s="439"/>
      <c r="TSH568" s="460"/>
      <c r="TSI568" s="435"/>
      <c r="TSJ568" s="434"/>
      <c r="TSK568" s="437"/>
      <c r="TSL568" s="438"/>
      <c r="TSM568" s="439"/>
      <c r="TSN568" s="460"/>
      <c r="TSO568" s="435"/>
      <c r="TSP568" s="434"/>
      <c r="TSQ568" s="437"/>
      <c r="TSR568" s="438"/>
      <c r="TSS568" s="439"/>
      <c r="TST568" s="460"/>
      <c r="TSU568" s="435"/>
      <c r="TSV568" s="434"/>
      <c r="TSW568" s="437"/>
      <c r="TSX568" s="438"/>
      <c r="TSY568" s="439"/>
      <c r="TSZ568" s="460"/>
      <c r="TTA568" s="435"/>
      <c r="TTB568" s="434"/>
      <c r="TTC568" s="437"/>
      <c r="TTD568" s="438"/>
      <c r="TTE568" s="439"/>
      <c r="TTF568" s="460"/>
      <c r="TTG568" s="435"/>
      <c r="TTH568" s="434"/>
      <c r="TTI568" s="437"/>
      <c r="TTJ568" s="438"/>
      <c r="TTK568" s="439"/>
      <c r="TTL568" s="460"/>
      <c r="TTM568" s="435"/>
      <c r="TTN568" s="434"/>
      <c r="TTO568" s="437"/>
      <c r="TTP568" s="438"/>
      <c r="TTQ568" s="439"/>
      <c r="TTR568" s="460"/>
      <c r="TTS568" s="435"/>
      <c r="TTT568" s="434"/>
      <c r="TTU568" s="437"/>
      <c r="TTV568" s="438"/>
      <c r="TTW568" s="439"/>
      <c r="TTX568" s="460"/>
      <c r="TTY568" s="435"/>
      <c r="TTZ568" s="434"/>
      <c r="TUA568" s="437"/>
      <c r="TUB568" s="438"/>
      <c r="TUC568" s="439"/>
      <c r="TUD568" s="460"/>
      <c r="TUE568" s="435"/>
      <c r="TUF568" s="434"/>
      <c r="TUG568" s="437"/>
      <c r="TUH568" s="438"/>
      <c r="TUI568" s="439"/>
      <c r="TUJ568" s="460"/>
      <c r="TUK568" s="435"/>
      <c r="TUL568" s="434"/>
      <c r="TUM568" s="437"/>
      <c r="TUN568" s="438"/>
      <c r="TUO568" s="439"/>
      <c r="TUP568" s="460"/>
      <c r="TUQ568" s="435"/>
      <c r="TUR568" s="434"/>
      <c r="TUS568" s="437"/>
      <c r="TUT568" s="438"/>
      <c r="TUU568" s="439"/>
      <c r="TUV568" s="460"/>
      <c r="TUW568" s="435"/>
      <c r="TUX568" s="434"/>
      <c r="TUY568" s="437"/>
      <c r="TUZ568" s="438"/>
      <c r="TVA568" s="439"/>
      <c r="TVB568" s="460"/>
      <c r="TVC568" s="435"/>
      <c r="TVD568" s="434"/>
      <c r="TVE568" s="437"/>
      <c r="TVF568" s="438"/>
      <c r="TVG568" s="439"/>
      <c r="TVH568" s="460"/>
      <c r="TVI568" s="435"/>
      <c r="TVJ568" s="434"/>
      <c r="TVK568" s="437"/>
      <c r="TVL568" s="438"/>
      <c r="TVM568" s="439"/>
      <c r="TVN568" s="460"/>
      <c r="TVO568" s="435"/>
      <c r="TVP568" s="434"/>
      <c r="TVQ568" s="437"/>
      <c r="TVR568" s="438"/>
      <c r="TVS568" s="439"/>
      <c r="TVT568" s="460"/>
      <c r="TVU568" s="435"/>
      <c r="TVV568" s="434"/>
      <c r="TVW568" s="437"/>
      <c r="TVX568" s="438"/>
      <c r="TVY568" s="439"/>
      <c r="TVZ568" s="460"/>
      <c r="TWA568" s="435"/>
      <c r="TWB568" s="434"/>
      <c r="TWC568" s="437"/>
      <c r="TWD568" s="438"/>
      <c r="TWE568" s="439"/>
      <c r="TWF568" s="460"/>
      <c r="TWG568" s="435"/>
      <c r="TWH568" s="434"/>
      <c r="TWI568" s="437"/>
      <c r="TWJ568" s="438"/>
      <c r="TWK568" s="439"/>
      <c r="TWL568" s="460"/>
      <c r="TWM568" s="435"/>
      <c r="TWN568" s="434"/>
      <c r="TWO568" s="437"/>
      <c r="TWP568" s="438"/>
      <c r="TWQ568" s="439"/>
      <c r="TWR568" s="460"/>
      <c r="TWS568" s="435"/>
      <c r="TWT568" s="434"/>
      <c r="TWU568" s="437"/>
      <c r="TWV568" s="438"/>
      <c r="TWW568" s="439"/>
      <c r="TWX568" s="460"/>
      <c r="TWY568" s="435"/>
      <c r="TWZ568" s="434"/>
      <c r="TXA568" s="437"/>
      <c r="TXB568" s="438"/>
      <c r="TXC568" s="439"/>
      <c r="TXD568" s="460"/>
      <c r="TXE568" s="435"/>
      <c r="TXF568" s="434"/>
      <c r="TXG568" s="437"/>
      <c r="TXH568" s="438"/>
      <c r="TXI568" s="439"/>
      <c r="TXJ568" s="460"/>
      <c r="TXK568" s="435"/>
      <c r="TXL568" s="434"/>
      <c r="TXM568" s="437"/>
      <c r="TXN568" s="438"/>
      <c r="TXO568" s="439"/>
      <c r="TXP568" s="460"/>
      <c r="TXQ568" s="435"/>
      <c r="TXR568" s="434"/>
      <c r="TXS568" s="437"/>
      <c r="TXT568" s="438"/>
      <c r="TXU568" s="439"/>
      <c r="TXV568" s="460"/>
      <c r="TXW568" s="435"/>
      <c r="TXX568" s="434"/>
      <c r="TXY568" s="437"/>
      <c r="TXZ568" s="438"/>
      <c r="TYA568" s="439"/>
      <c r="TYB568" s="460"/>
      <c r="TYC568" s="435"/>
      <c r="TYD568" s="434"/>
      <c r="TYE568" s="437"/>
      <c r="TYF568" s="438"/>
      <c r="TYG568" s="439"/>
      <c r="TYH568" s="460"/>
      <c r="TYI568" s="435"/>
      <c r="TYJ568" s="434"/>
      <c r="TYK568" s="437"/>
      <c r="TYL568" s="438"/>
      <c r="TYM568" s="439"/>
      <c r="TYN568" s="460"/>
      <c r="TYO568" s="435"/>
      <c r="TYP568" s="434"/>
      <c r="TYQ568" s="437"/>
      <c r="TYR568" s="438"/>
      <c r="TYS568" s="439"/>
      <c r="TYT568" s="460"/>
      <c r="TYU568" s="435"/>
      <c r="TYV568" s="434"/>
      <c r="TYW568" s="437"/>
      <c r="TYX568" s="438"/>
      <c r="TYY568" s="439"/>
      <c r="TYZ568" s="460"/>
      <c r="TZA568" s="435"/>
      <c r="TZB568" s="434"/>
      <c r="TZC568" s="437"/>
      <c r="TZD568" s="438"/>
      <c r="TZE568" s="439"/>
      <c r="TZF568" s="460"/>
      <c r="TZG568" s="435"/>
      <c r="TZH568" s="434"/>
      <c r="TZI568" s="437"/>
      <c r="TZJ568" s="438"/>
      <c r="TZK568" s="439"/>
      <c r="TZL568" s="460"/>
      <c r="TZM568" s="435"/>
      <c r="TZN568" s="434"/>
      <c r="TZO568" s="437"/>
      <c r="TZP568" s="438"/>
      <c r="TZQ568" s="439"/>
      <c r="TZR568" s="460"/>
      <c r="TZS568" s="435"/>
      <c r="TZT568" s="434"/>
      <c r="TZU568" s="437"/>
      <c r="TZV568" s="438"/>
      <c r="TZW568" s="439"/>
      <c r="TZX568" s="460"/>
      <c r="TZY568" s="435"/>
      <c r="TZZ568" s="434"/>
      <c r="UAA568" s="437"/>
      <c r="UAB568" s="438"/>
      <c r="UAC568" s="439"/>
      <c r="UAD568" s="460"/>
      <c r="UAE568" s="435"/>
      <c r="UAF568" s="434"/>
      <c r="UAG568" s="437"/>
      <c r="UAH568" s="438"/>
      <c r="UAI568" s="439"/>
      <c r="UAJ568" s="460"/>
      <c r="UAK568" s="435"/>
      <c r="UAL568" s="434"/>
      <c r="UAM568" s="437"/>
      <c r="UAN568" s="438"/>
      <c r="UAO568" s="439"/>
      <c r="UAP568" s="460"/>
      <c r="UAQ568" s="435"/>
      <c r="UAR568" s="434"/>
      <c r="UAS568" s="437"/>
      <c r="UAT568" s="438"/>
      <c r="UAU568" s="439"/>
      <c r="UAV568" s="460"/>
      <c r="UAW568" s="435"/>
      <c r="UAX568" s="434"/>
      <c r="UAY568" s="437"/>
      <c r="UAZ568" s="438"/>
      <c r="UBA568" s="439"/>
      <c r="UBB568" s="460"/>
      <c r="UBC568" s="435"/>
      <c r="UBD568" s="434"/>
      <c r="UBE568" s="437"/>
      <c r="UBF568" s="438"/>
      <c r="UBG568" s="439"/>
      <c r="UBH568" s="460"/>
      <c r="UBI568" s="435"/>
      <c r="UBJ568" s="434"/>
      <c r="UBK568" s="437"/>
      <c r="UBL568" s="438"/>
      <c r="UBM568" s="439"/>
      <c r="UBN568" s="460"/>
      <c r="UBO568" s="435"/>
      <c r="UBP568" s="434"/>
      <c r="UBQ568" s="437"/>
      <c r="UBR568" s="438"/>
      <c r="UBS568" s="439"/>
      <c r="UBT568" s="460"/>
      <c r="UBU568" s="435"/>
      <c r="UBV568" s="434"/>
      <c r="UBW568" s="437"/>
      <c r="UBX568" s="438"/>
      <c r="UBY568" s="439"/>
      <c r="UBZ568" s="460"/>
      <c r="UCA568" s="435"/>
      <c r="UCB568" s="434"/>
      <c r="UCC568" s="437"/>
      <c r="UCD568" s="438"/>
      <c r="UCE568" s="439"/>
      <c r="UCF568" s="460"/>
      <c r="UCG568" s="435"/>
      <c r="UCH568" s="434"/>
      <c r="UCI568" s="437"/>
      <c r="UCJ568" s="438"/>
      <c r="UCK568" s="439"/>
      <c r="UCL568" s="460"/>
      <c r="UCM568" s="435"/>
      <c r="UCN568" s="434"/>
      <c r="UCO568" s="437"/>
      <c r="UCP568" s="438"/>
      <c r="UCQ568" s="439"/>
      <c r="UCR568" s="460"/>
      <c r="UCS568" s="435"/>
      <c r="UCT568" s="434"/>
      <c r="UCU568" s="437"/>
      <c r="UCV568" s="438"/>
      <c r="UCW568" s="439"/>
      <c r="UCX568" s="460"/>
      <c r="UCY568" s="435"/>
      <c r="UCZ568" s="434"/>
      <c r="UDA568" s="437"/>
      <c r="UDB568" s="438"/>
      <c r="UDC568" s="439"/>
      <c r="UDD568" s="460"/>
      <c r="UDE568" s="435"/>
      <c r="UDF568" s="434"/>
      <c r="UDG568" s="437"/>
      <c r="UDH568" s="438"/>
      <c r="UDI568" s="439"/>
      <c r="UDJ568" s="460"/>
      <c r="UDK568" s="435"/>
      <c r="UDL568" s="434"/>
      <c r="UDM568" s="437"/>
      <c r="UDN568" s="438"/>
      <c r="UDO568" s="439"/>
      <c r="UDP568" s="460"/>
      <c r="UDQ568" s="435"/>
      <c r="UDR568" s="434"/>
      <c r="UDS568" s="437"/>
      <c r="UDT568" s="438"/>
      <c r="UDU568" s="439"/>
      <c r="UDV568" s="460"/>
      <c r="UDW568" s="435"/>
      <c r="UDX568" s="434"/>
      <c r="UDY568" s="437"/>
      <c r="UDZ568" s="438"/>
      <c r="UEA568" s="439"/>
      <c r="UEB568" s="460"/>
      <c r="UEC568" s="435"/>
      <c r="UED568" s="434"/>
      <c r="UEE568" s="437"/>
      <c r="UEF568" s="438"/>
      <c r="UEG568" s="439"/>
      <c r="UEH568" s="460"/>
      <c r="UEI568" s="435"/>
      <c r="UEJ568" s="434"/>
      <c r="UEK568" s="437"/>
      <c r="UEL568" s="438"/>
      <c r="UEM568" s="439"/>
      <c r="UEN568" s="460"/>
      <c r="UEO568" s="435"/>
      <c r="UEP568" s="434"/>
      <c r="UEQ568" s="437"/>
      <c r="UER568" s="438"/>
      <c r="UES568" s="439"/>
      <c r="UET568" s="460"/>
      <c r="UEU568" s="435"/>
      <c r="UEV568" s="434"/>
      <c r="UEW568" s="437"/>
      <c r="UEX568" s="438"/>
      <c r="UEY568" s="439"/>
      <c r="UEZ568" s="460"/>
      <c r="UFA568" s="435"/>
      <c r="UFB568" s="434"/>
      <c r="UFC568" s="437"/>
      <c r="UFD568" s="438"/>
      <c r="UFE568" s="439"/>
      <c r="UFF568" s="460"/>
      <c r="UFG568" s="435"/>
      <c r="UFH568" s="434"/>
      <c r="UFI568" s="437"/>
      <c r="UFJ568" s="438"/>
      <c r="UFK568" s="439"/>
      <c r="UFL568" s="460"/>
      <c r="UFM568" s="435"/>
      <c r="UFN568" s="434"/>
      <c r="UFO568" s="437"/>
      <c r="UFP568" s="438"/>
      <c r="UFQ568" s="439"/>
      <c r="UFR568" s="460"/>
      <c r="UFS568" s="435"/>
      <c r="UFT568" s="434"/>
      <c r="UFU568" s="437"/>
      <c r="UFV568" s="438"/>
      <c r="UFW568" s="439"/>
      <c r="UFX568" s="460"/>
      <c r="UFY568" s="435"/>
      <c r="UFZ568" s="434"/>
      <c r="UGA568" s="437"/>
      <c r="UGB568" s="438"/>
      <c r="UGC568" s="439"/>
      <c r="UGD568" s="460"/>
      <c r="UGE568" s="435"/>
      <c r="UGF568" s="434"/>
      <c r="UGG568" s="437"/>
      <c r="UGH568" s="438"/>
      <c r="UGI568" s="439"/>
      <c r="UGJ568" s="460"/>
      <c r="UGK568" s="435"/>
      <c r="UGL568" s="434"/>
      <c r="UGM568" s="437"/>
      <c r="UGN568" s="438"/>
      <c r="UGO568" s="439"/>
      <c r="UGP568" s="460"/>
      <c r="UGQ568" s="435"/>
      <c r="UGR568" s="434"/>
      <c r="UGS568" s="437"/>
      <c r="UGT568" s="438"/>
      <c r="UGU568" s="439"/>
      <c r="UGV568" s="460"/>
      <c r="UGW568" s="435"/>
      <c r="UGX568" s="434"/>
      <c r="UGY568" s="437"/>
      <c r="UGZ568" s="438"/>
      <c r="UHA568" s="439"/>
      <c r="UHB568" s="460"/>
      <c r="UHC568" s="435"/>
      <c r="UHD568" s="434"/>
      <c r="UHE568" s="437"/>
      <c r="UHF568" s="438"/>
      <c r="UHG568" s="439"/>
      <c r="UHH568" s="460"/>
      <c r="UHI568" s="435"/>
      <c r="UHJ568" s="434"/>
      <c r="UHK568" s="437"/>
      <c r="UHL568" s="438"/>
      <c r="UHM568" s="439"/>
      <c r="UHN568" s="460"/>
      <c r="UHO568" s="435"/>
      <c r="UHP568" s="434"/>
      <c r="UHQ568" s="437"/>
      <c r="UHR568" s="438"/>
      <c r="UHS568" s="439"/>
      <c r="UHT568" s="460"/>
      <c r="UHU568" s="435"/>
      <c r="UHV568" s="434"/>
      <c r="UHW568" s="437"/>
      <c r="UHX568" s="438"/>
      <c r="UHY568" s="439"/>
      <c r="UHZ568" s="460"/>
      <c r="UIA568" s="435"/>
      <c r="UIB568" s="434"/>
      <c r="UIC568" s="437"/>
      <c r="UID568" s="438"/>
      <c r="UIE568" s="439"/>
      <c r="UIF568" s="460"/>
      <c r="UIG568" s="435"/>
      <c r="UIH568" s="434"/>
      <c r="UII568" s="437"/>
      <c r="UIJ568" s="438"/>
      <c r="UIK568" s="439"/>
      <c r="UIL568" s="460"/>
      <c r="UIM568" s="435"/>
      <c r="UIN568" s="434"/>
      <c r="UIO568" s="437"/>
      <c r="UIP568" s="438"/>
      <c r="UIQ568" s="439"/>
      <c r="UIR568" s="460"/>
      <c r="UIS568" s="435"/>
      <c r="UIT568" s="434"/>
      <c r="UIU568" s="437"/>
      <c r="UIV568" s="438"/>
      <c r="UIW568" s="439"/>
      <c r="UIX568" s="460"/>
      <c r="UIY568" s="435"/>
      <c r="UIZ568" s="434"/>
      <c r="UJA568" s="437"/>
      <c r="UJB568" s="438"/>
      <c r="UJC568" s="439"/>
      <c r="UJD568" s="460"/>
      <c r="UJE568" s="435"/>
      <c r="UJF568" s="434"/>
      <c r="UJG568" s="437"/>
      <c r="UJH568" s="438"/>
      <c r="UJI568" s="439"/>
      <c r="UJJ568" s="460"/>
      <c r="UJK568" s="435"/>
      <c r="UJL568" s="434"/>
      <c r="UJM568" s="437"/>
      <c r="UJN568" s="438"/>
      <c r="UJO568" s="439"/>
      <c r="UJP568" s="460"/>
      <c r="UJQ568" s="435"/>
      <c r="UJR568" s="434"/>
      <c r="UJS568" s="437"/>
      <c r="UJT568" s="438"/>
      <c r="UJU568" s="439"/>
      <c r="UJV568" s="460"/>
      <c r="UJW568" s="435"/>
      <c r="UJX568" s="434"/>
      <c r="UJY568" s="437"/>
      <c r="UJZ568" s="438"/>
      <c r="UKA568" s="439"/>
      <c r="UKB568" s="460"/>
      <c r="UKC568" s="435"/>
      <c r="UKD568" s="434"/>
      <c r="UKE568" s="437"/>
      <c r="UKF568" s="438"/>
      <c r="UKG568" s="439"/>
      <c r="UKH568" s="460"/>
      <c r="UKI568" s="435"/>
      <c r="UKJ568" s="434"/>
      <c r="UKK568" s="437"/>
      <c r="UKL568" s="438"/>
      <c r="UKM568" s="439"/>
      <c r="UKN568" s="460"/>
      <c r="UKO568" s="435"/>
      <c r="UKP568" s="434"/>
      <c r="UKQ568" s="437"/>
      <c r="UKR568" s="438"/>
      <c r="UKS568" s="439"/>
      <c r="UKT568" s="460"/>
      <c r="UKU568" s="435"/>
      <c r="UKV568" s="434"/>
      <c r="UKW568" s="437"/>
      <c r="UKX568" s="438"/>
      <c r="UKY568" s="439"/>
      <c r="UKZ568" s="460"/>
      <c r="ULA568" s="435"/>
      <c r="ULB568" s="434"/>
      <c r="ULC568" s="437"/>
      <c r="ULD568" s="438"/>
      <c r="ULE568" s="439"/>
      <c r="ULF568" s="460"/>
      <c r="ULG568" s="435"/>
      <c r="ULH568" s="434"/>
      <c r="ULI568" s="437"/>
      <c r="ULJ568" s="438"/>
      <c r="ULK568" s="439"/>
      <c r="ULL568" s="460"/>
      <c r="ULM568" s="435"/>
      <c r="ULN568" s="434"/>
      <c r="ULO568" s="437"/>
      <c r="ULP568" s="438"/>
      <c r="ULQ568" s="439"/>
      <c r="ULR568" s="460"/>
      <c r="ULS568" s="435"/>
      <c r="ULT568" s="434"/>
      <c r="ULU568" s="437"/>
      <c r="ULV568" s="438"/>
      <c r="ULW568" s="439"/>
      <c r="ULX568" s="460"/>
      <c r="ULY568" s="435"/>
      <c r="ULZ568" s="434"/>
      <c r="UMA568" s="437"/>
      <c r="UMB568" s="438"/>
      <c r="UMC568" s="439"/>
      <c r="UMD568" s="460"/>
      <c r="UME568" s="435"/>
      <c r="UMF568" s="434"/>
      <c r="UMG568" s="437"/>
      <c r="UMH568" s="438"/>
      <c r="UMI568" s="439"/>
      <c r="UMJ568" s="460"/>
      <c r="UMK568" s="435"/>
      <c r="UML568" s="434"/>
      <c r="UMM568" s="437"/>
      <c r="UMN568" s="438"/>
      <c r="UMO568" s="439"/>
      <c r="UMP568" s="460"/>
      <c r="UMQ568" s="435"/>
      <c r="UMR568" s="434"/>
      <c r="UMS568" s="437"/>
      <c r="UMT568" s="438"/>
      <c r="UMU568" s="439"/>
      <c r="UMV568" s="460"/>
      <c r="UMW568" s="435"/>
      <c r="UMX568" s="434"/>
      <c r="UMY568" s="437"/>
      <c r="UMZ568" s="438"/>
      <c r="UNA568" s="439"/>
      <c r="UNB568" s="460"/>
      <c r="UNC568" s="435"/>
      <c r="UND568" s="434"/>
      <c r="UNE568" s="437"/>
      <c r="UNF568" s="438"/>
      <c r="UNG568" s="439"/>
      <c r="UNH568" s="460"/>
      <c r="UNI568" s="435"/>
      <c r="UNJ568" s="434"/>
      <c r="UNK568" s="437"/>
      <c r="UNL568" s="438"/>
      <c r="UNM568" s="439"/>
      <c r="UNN568" s="460"/>
      <c r="UNO568" s="435"/>
      <c r="UNP568" s="434"/>
      <c r="UNQ568" s="437"/>
      <c r="UNR568" s="438"/>
      <c r="UNS568" s="439"/>
      <c r="UNT568" s="460"/>
      <c r="UNU568" s="435"/>
      <c r="UNV568" s="434"/>
      <c r="UNW568" s="437"/>
      <c r="UNX568" s="438"/>
      <c r="UNY568" s="439"/>
      <c r="UNZ568" s="460"/>
      <c r="UOA568" s="435"/>
      <c r="UOB568" s="434"/>
      <c r="UOC568" s="437"/>
      <c r="UOD568" s="438"/>
      <c r="UOE568" s="439"/>
      <c r="UOF568" s="460"/>
      <c r="UOG568" s="435"/>
      <c r="UOH568" s="434"/>
      <c r="UOI568" s="437"/>
      <c r="UOJ568" s="438"/>
      <c r="UOK568" s="439"/>
      <c r="UOL568" s="460"/>
      <c r="UOM568" s="435"/>
      <c r="UON568" s="434"/>
      <c r="UOO568" s="437"/>
      <c r="UOP568" s="438"/>
      <c r="UOQ568" s="439"/>
      <c r="UOR568" s="460"/>
      <c r="UOS568" s="435"/>
      <c r="UOT568" s="434"/>
      <c r="UOU568" s="437"/>
      <c r="UOV568" s="438"/>
      <c r="UOW568" s="439"/>
      <c r="UOX568" s="460"/>
      <c r="UOY568" s="435"/>
      <c r="UOZ568" s="434"/>
      <c r="UPA568" s="437"/>
      <c r="UPB568" s="438"/>
      <c r="UPC568" s="439"/>
      <c r="UPD568" s="460"/>
      <c r="UPE568" s="435"/>
      <c r="UPF568" s="434"/>
      <c r="UPG568" s="437"/>
      <c r="UPH568" s="438"/>
      <c r="UPI568" s="439"/>
      <c r="UPJ568" s="460"/>
      <c r="UPK568" s="435"/>
      <c r="UPL568" s="434"/>
      <c r="UPM568" s="437"/>
      <c r="UPN568" s="438"/>
      <c r="UPO568" s="439"/>
      <c r="UPP568" s="460"/>
      <c r="UPQ568" s="435"/>
      <c r="UPR568" s="434"/>
      <c r="UPS568" s="437"/>
      <c r="UPT568" s="438"/>
      <c r="UPU568" s="439"/>
      <c r="UPV568" s="460"/>
      <c r="UPW568" s="435"/>
      <c r="UPX568" s="434"/>
      <c r="UPY568" s="437"/>
      <c r="UPZ568" s="438"/>
      <c r="UQA568" s="439"/>
      <c r="UQB568" s="460"/>
      <c r="UQC568" s="435"/>
      <c r="UQD568" s="434"/>
      <c r="UQE568" s="437"/>
      <c r="UQF568" s="438"/>
      <c r="UQG568" s="439"/>
      <c r="UQH568" s="460"/>
      <c r="UQI568" s="435"/>
      <c r="UQJ568" s="434"/>
      <c r="UQK568" s="437"/>
      <c r="UQL568" s="438"/>
      <c r="UQM568" s="439"/>
      <c r="UQN568" s="460"/>
      <c r="UQO568" s="435"/>
      <c r="UQP568" s="434"/>
      <c r="UQQ568" s="437"/>
      <c r="UQR568" s="438"/>
      <c r="UQS568" s="439"/>
      <c r="UQT568" s="460"/>
      <c r="UQU568" s="435"/>
      <c r="UQV568" s="434"/>
      <c r="UQW568" s="437"/>
      <c r="UQX568" s="438"/>
      <c r="UQY568" s="439"/>
      <c r="UQZ568" s="460"/>
      <c r="URA568" s="435"/>
      <c r="URB568" s="434"/>
      <c r="URC568" s="437"/>
      <c r="URD568" s="438"/>
      <c r="URE568" s="439"/>
      <c r="URF568" s="460"/>
      <c r="URG568" s="435"/>
      <c r="URH568" s="434"/>
      <c r="URI568" s="437"/>
      <c r="URJ568" s="438"/>
      <c r="URK568" s="439"/>
      <c r="URL568" s="460"/>
      <c r="URM568" s="435"/>
      <c r="URN568" s="434"/>
      <c r="URO568" s="437"/>
      <c r="URP568" s="438"/>
      <c r="URQ568" s="439"/>
      <c r="URR568" s="460"/>
      <c r="URS568" s="435"/>
      <c r="URT568" s="434"/>
      <c r="URU568" s="437"/>
      <c r="URV568" s="438"/>
      <c r="URW568" s="439"/>
      <c r="URX568" s="460"/>
      <c r="URY568" s="435"/>
      <c r="URZ568" s="434"/>
      <c r="USA568" s="437"/>
      <c r="USB568" s="438"/>
      <c r="USC568" s="439"/>
      <c r="USD568" s="460"/>
      <c r="USE568" s="435"/>
      <c r="USF568" s="434"/>
      <c r="USG568" s="437"/>
      <c r="USH568" s="438"/>
      <c r="USI568" s="439"/>
      <c r="USJ568" s="460"/>
      <c r="USK568" s="435"/>
      <c r="USL568" s="434"/>
      <c r="USM568" s="437"/>
      <c r="USN568" s="438"/>
      <c r="USO568" s="439"/>
      <c r="USP568" s="460"/>
      <c r="USQ568" s="435"/>
      <c r="USR568" s="434"/>
      <c r="USS568" s="437"/>
      <c r="UST568" s="438"/>
      <c r="USU568" s="439"/>
      <c r="USV568" s="460"/>
      <c r="USW568" s="435"/>
      <c r="USX568" s="434"/>
      <c r="USY568" s="437"/>
      <c r="USZ568" s="438"/>
      <c r="UTA568" s="439"/>
      <c r="UTB568" s="460"/>
      <c r="UTC568" s="435"/>
      <c r="UTD568" s="434"/>
      <c r="UTE568" s="437"/>
      <c r="UTF568" s="438"/>
      <c r="UTG568" s="439"/>
      <c r="UTH568" s="460"/>
      <c r="UTI568" s="435"/>
      <c r="UTJ568" s="434"/>
      <c r="UTK568" s="437"/>
      <c r="UTL568" s="438"/>
      <c r="UTM568" s="439"/>
      <c r="UTN568" s="460"/>
      <c r="UTO568" s="435"/>
      <c r="UTP568" s="434"/>
      <c r="UTQ568" s="437"/>
      <c r="UTR568" s="438"/>
      <c r="UTS568" s="439"/>
      <c r="UTT568" s="460"/>
      <c r="UTU568" s="435"/>
      <c r="UTV568" s="434"/>
      <c r="UTW568" s="437"/>
      <c r="UTX568" s="438"/>
      <c r="UTY568" s="439"/>
      <c r="UTZ568" s="460"/>
      <c r="UUA568" s="435"/>
      <c r="UUB568" s="434"/>
      <c r="UUC568" s="437"/>
      <c r="UUD568" s="438"/>
      <c r="UUE568" s="439"/>
      <c r="UUF568" s="460"/>
      <c r="UUG568" s="435"/>
      <c r="UUH568" s="434"/>
      <c r="UUI568" s="437"/>
      <c r="UUJ568" s="438"/>
      <c r="UUK568" s="439"/>
      <c r="UUL568" s="460"/>
      <c r="UUM568" s="435"/>
      <c r="UUN568" s="434"/>
      <c r="UUO568" s="437"/>
      <c r="UUP568" s="438"/>
      <c r="UUQ568" s="439"/>
      <c r="UUR568" s="460"/>
      <c r="UUS568" s="435"/>
      <c r="UUT568" s="434"/>
      <c r="UUU568" s="437"/>
      <c r="UUV568" s="438"/>
      <c r="UUW568" s="439"/>
      <c r="UUX568" s="460"/>
      <c r="UUY568" s="435"/>
      <c r="UUZ568" s="434"/>
      <c r="UVA568" s="437"/>
      <c r="UVB568" s="438"/>
      <c r="UVC568" s="439"/>
      <c r="UVD568" s="460"/>
      <c r="UVE568" s="435"/>
      <c r="UVF568" s="434"/>
      <c r="UVG568" s="437"/>
      <c r="UVH568" s="438"/>
      <c r="UVI568" s="439"/>
      <c r="UVJ568" s="460"/>
      <c r="UVK568" s="435"/>
      <c r="UVL568" s="434"/>
      <c r="UVM568" s="437"/>
      <c r="UVN568" s="438"/>
      <c r="UVO568" s="439"/>
      <c r="UVP568" s="460"/>
      <c r="UVQ568" s="435"/>
      <c r="UVR568" s="434"/>
      <c r="UVS568" s="437"/>
      <c r="UVT568" s="438"/>
      <c r="UVU568" s="439"/>
      <c r="UVV568" s="460"/>
      <c r="UVW568" s="435"/>
      <c r="UVX568" s="434"/>
      <c r="UVY568" s="437"/>
      <c r="UVZ568" s="438"/>
      <c r="UWA568" s="439"/>
      <c r="UWB568" s="460"/>
      <c r="UWC568" s="435"/>
      <c r="UWD568" s="434"/>
      <c r="UWE568" s="437"/>
      <c r="UWF568" s="438"/>
      <c r="UWG568" s="439"/>
      <c r="UWH568" s="460"/>
      <c r="UWI568" s="435"/>
      <c r="UWJ568" s="434"/>
      <c r="UWK568" s="437"/>
      <c r="UWL568" s="438"/>
      <c r="UWM568" s="439"/>
      <c r="UWN568" s="460"/>
      <c r="UWO568" s="435"/>
      <c r="UWP568" s="434"/>
      <c r="UWQ568" s="437"/>
      <c r="UWR568" s="438"/>
      <c r="UWS568" s="439"/>
      <c r="UWT568" s="460"/>
      <c r="UWU568" s="435"/>
      <c r="UWV568" s="434"/>
      <c r="UWW568" s="437"/>
      <c r="UWX568" s="438"/>
      <c r="UWY568" s="439"/>
      <c r="UWZ568" s="460"/>
      <c r="UXA568" s="435"/>
      <c r="UXB568" s="434"/>
      <c r="UXC568" s="437"/>
      <c r="UXD568" s="438"/>
      <c r="UXE568" s="439"/>
      <c r="UXF568" s="460"/>
      <c r="UXG568" s="435"/>
      <c r="UXH568" s="434"/>
      <c r="UXI568" s="437"/>
      <c r="UXJ568" s="438"/>
      <c r="UXK568" s="439"/>
      <c r="UXL568" s="460"/>
      <c r="UXM568" s="435"/>
      <c r="UXN568" s="434"/>
      <c r="UXO568" s="437"/>
      <c r="UXP568" s="438"/>
      <c r="UXQ568" s="439"/>
      <c r="UXR568" s="460"/>
      <c r="UXS568" s="435"/>
      <c r="UXT568" s="434"/>
      <c r="UXU568" s="437"/>
      <c r="UXV568" s="438"/>
      <c r="UXW568" s="439"/>
      <c r="UXX568" s="460"/>
      <c r="UXY568" s="435"/>
      <c r="UXZ568" s="434"/>
      <c r="UYA568" s="437"/>
      <c r="UYB568" s="438"/>
      <c r="UYC568" s="439"/>
      <c r="UYD568" s="460"/>
      <c r="UYE568" s="435"/>
      <c r="UYF568" s="434"/>
      <c r="UYG568" s="437"/>
      <c r="UYH568" s="438"/>
      <c r="UYI568" s="439"/>
      <c r="UYJ568" s="460"/>
      <c r="UYK568" s="435"/>
      <c r="UYL568" s="434"/>
      <c r="UYM568" s="437"/>
      <c r="UYN568" s="438"/>
      <c r="UYO568" s="439"/>
      <c r="UYP568" s="460"/>
      <c r="UYQ568" s="435"/>
      <c r="UYR568" s="434"/>
      <c r="UYS568" s="437"/>
      <c r="UYT568" s="438"/>
      <c r="UYU568" s="439"/>
      <c r="UYV568" s="460"/>
      <c r="UYW568" s="435"/>
      <c r="UYX568" s="434"/>
      <c r="UYY568" s="437"/>
      <c r="UYZ568" s="438"/>
      <c r="UZA568" s="439"/>
      <c r="UZB568" s="460"/>
      <c r="UZC568" s="435"/>
      <c r="UZD568" s="434"/>
      <c r="UZE568" s="437"/>
      <c r="UZF568" s="438"/>
      <c r="UZG568" s="439"/>
      <c r="UZH568" s="460"/>
      <c r="UZI568" s="435"/>
      <c r="UZJ568" s="434"/>
      <c r="UZK568" s="437"/>
      <c r="UZL568" s="438"/>
      <c r="UZM568" s="439"/>
      <c r="UZN568" s="460"/>
      <c r="UZO568" s="435"/>
      <c r="UZP568" s="434"/>
      <c r="UZQ568" s="437"/>
      <c r="UZR568" s="438"/>
      <c r="UZS568" s="439"/>
      <c r="UZT568" s="460"/>
      <c r="UZU568" s="435"/>
      <c r="UZV568" s="434"/>
      <c r="UZW568" s="437"/>
      <c r="UZX568" s="438"/>
      <c r="UZY568" s="439"/>
      <c r="UZZ568" s="460"/>
      <c r="VAA568" s="435"/>
      <c r="VAB568" s="434"/>
      <c r="VAC568" s="437"/>
      <c r="VAD568" s="438"/>
      <c r="VAE568" s="439"/>
      <c r="VAF568" s="460"/>
      <c r="VAG568" s="435"/>
      <c r="VAH568" s="434"/>
      <c r="VAI568" s="437"/>
      <c r="VAJ568" s="438"/>
      <c r="VAK568" s="439"/>
      <c r="VAL568" s="460"/>
      <c r="VAM568" s="435"/>
      <c r="VAN568" s="434"/>
      <c r="VAO568" s="437"/>
      <c r="VAP568" s="438"/>
      <c r="VAQ568" s="439"/>
      <c r="VAR568" s="460"/>
      <c r="VAS568" s="435"/>
      <c r="VAT568" s="434"/>
      <c r="VAU568" s="437"/>
      <c r="VAV568" s="438"/>
      <c r="VAW568" s="439"/>
      <c r="VAX568" s="460"/>
      <c r="VAY568" s="435"/>
      <c r="VAZ568" s="434"/>
      <c r="VBA568" s="437"/>
      <c r="VBB568" s="438"/>
      <c r="VBC568" s="439"/>
      <c r="VBD568" s="460"/>
      <c r="VBE568" s="435"/>
      <c r="VBF568" s="434"/>
      <c r="VBG568" s="437"/>
      <c r="VBH568" s="438"/>
      <c r="VBI568" s="439"/>
      <c r="VBJ568" s="460"/>
      <c r="VBK568" s="435"/>
      <c r="VBL568" s="434"/>
      <c r="VBM568" s="437"/>
      <c r="VBN568" s="438"/>
      <c r="VBO568" s="439"/>
      <c r="VBP568" s="460"/>
      <c r="VBQ568" s="435"/>
      <c r="VBR568" s="434"/>
      <c r="VBS568" s="437"/>
      <c r="VBT568" s="438"/>
      <c r="VBU568" s="439"/>
      <c r="VBV568" s="460"/>
      <c r="VBW568" s="435"/>
      <c r="VBX568" s="434"/>
      <c r="VBY568" s="437"/>
      <c r="VBZ568" s="438"/>
      <c r="VCA568" s="439"/>
      <c r="VCB568" s="460"/>
      <c r="VCC568" s="435"/>
      <c r="VCD568" s="434"/>
      <c r="VCE568" s="437"/>
      <c r="VCF568" s="438"/>
      <c r="VCG568" s="439"/>
      <c r="VCH568" s="460"/>
      <c r="VCI568" s="435"/>
      <c r="VCJ568" s="434"/>
      <c r="VCK568" s="437"/>
      <c r="VCL568" s="438"/>
      <c r="VCM568" s="439"/>
      <c r="VCN568" s="460"/>
      <c r="VCO568" s="435"/>
      <c r="VCP568" s="434"/>
      <c r="VCQ568" s="437"/>
      <c r="VCR568" s="438"/>
      <c r="VCS568" s="439"/>
      <c r="VCT568" s="460"/>
      <c r="VCU568" s="435"/>
      <c r="VCV568" s="434"/>
      <c r="VCW568" s="437"/>
      <c r="VCX568" s="438"/>
      <c r="VCY568" s="439"/>
      <c r="VCZ568" s="460"/>
      <c r="VDA568" s="435"/>
      <c r="VDB568" s="434"/>
      <c r="VDC568" s="437"/>
      <c r="VDD568" s="438"/>
      <c r="VDE568" s="439"/>
      <c r="VDF568" s="460"/>
      <c r="VDG568" s="435"/>
      <c r="VDH568" s="434"/>
      <c r="VDI568" s="437"/>
      <c r="VDJ568" s="438"/>
      <c r="VDK568" s="439"/>
      <c r="VDL568" s="460"/>
      <c r="VDM568" s="435"/>
      <c r="VDN568" s="434"/>
      <c r="VDO568" s="437"/>
      <c r="VDP568" s="438"/>
      <c r="VDQ568" s="439"/>
      <c r="VDR568" s="460"/>
      <c r="VDS568" s="435"/>
      <c r="VDT568" s="434"/>
      <c r="VDU568" s="437"/>
      <c r="VDV568" s="438"/>
      <c r="VDW568" s="439"/>
      <c r="VDX568" s="460"/>
      <c r="VDY568" s="435"/>
      <c r="VDZ568" s="434"/>
      <c r="VEA568" s="437"/>
      <c r="VEB568" s="438"/>
      <c r="VEC568" s="439"/>
      <c r="VED568" s="460"/>
      <c r="VEE568" s="435"/>
      <c r="VEF568" s="434"/>
      <c r="VEG568" s="437"/>
      <c r="VEH568" s="438"/>
      <c r="VEI568" s="439"/>
      <c r="VEJ568" s="460"/>
      <c r="VEK568" s="435"/>
      <c r="VEL568" s="434"/>
      <c r="VEM568" s="437"/>
      <c r="VEN568" s="438"/>
      <c r="VEO568" s="439"/>
      <c r="VEP568" s="460"/>
      <c r="VEQ568" s="435"/>
      <c r="VER568" s="434"/>
      <c r="VES568" s="437"/>
      <c r="VET568" s="438"/>
      <c r="VEU568" s="439"/>
      <c r="VEV568" s="460"/>
      <c r="VEW568" s="435"/>
      <c r="VEX568" s="434"/>
      <c r="VEY568" s="437"/>
      <c r="VEZ568" s="438"/>
      <c r="VFA568" s="439"/>
      <c r="VFB568" s="460"/>
      <c r="VFC568" s="435"/>
      <c r="VFD568" s="434"/>
      <c r="VFE568" s="437"/>
      <c r="VFF568" s="438"/>
      <c r="VFG568" s="439"/>
      <c r="VFH568" s="460"/>
      <c r="VFI568" s="435"/>
      <c r="VFJ568" s="434"/>
      <c r="VFK568" s="437"/>
      <c r="VFL568" s="438"/>
      <c r="VFM568" s="439"/>
      <c r="VFN568" s="460"/>
      <c r="VFO568" s="435"/>
      <c r="VFP568" s="434"/>
      <c r="VFQ568" s="437"/>
      <c r="VFR568" s="438"/>
      <c r="VFS568" s="439"/>
      <c r="VFT568" s="460"/>
      <c r="VFU568" s="435"/>
      <c r="VFV568" s="434"/>
      <c r="VFW568" s="437"/>
      <c r="VFX568" s="438"/>
      <c r="VFY568" s="439"/>
      <c r="VFZ568" s="460"/>
      <c r="VGA568" s="435"/>
      <c r="VGB568" s="434"/>
      <c r="VGC568" s="437"/>
      <c r="VGD568" s="438"/>
      <c r="VGE568" s="439"/>
      <c r="VGF568" s="460"/>
      <c r="VGG568" s="435"/>
      <c r="VGH568" s="434"/>
      <c r="VGI568" s="437"/>
      <c r="VGJ568" s="438"/>
      <c r="VGK568" s="439"/>
      <c r="VGL568" s="460"/>
      <c r="VGM568" s="435"/>
      <c r="VGN568" s="434"/>
      <c r="VGO568" s="437"/>
      <c r="VGP568" s="438"/>
      <c r="VGQ568" s="439"/>
      <c r="VGR568" s="460"/>
      <c r="VGS568" s="435"/>
      <c r="VGT568" s="434"/>
      <c r="VGU568" s="437"/>
      <c r="VGV568" s="438"/>
      <c r="VGW568" s="439"/>
      <c r="VGX568" s="460"/>
      <c r="VGY568" s="435"/>
      <c r="VGZ568" s="434"/>
      <c r="VHA568" s="437"/>
      <c r="VHB568" s="438"/>
      <c r="VHC568" s="439"/>
      <c r="VHD568" s="460"/>
      <c r="VHE568" s="435"/>
      <c r="VHF568" s="434"/>
      <c r="VHG568" s="437"/>
      <c r="VHH568" s="438"/>
      <c r="VHI568" s="439"/>
      <c r="VHJ568" s="460"/>
      <c r="VHK568" s="435"/>
      <c r="VHL568" s="434"/>
      <c r="VHM568" s="437"/>
      <c r="VHN568" s="438"/>
      <c r="VHO568" s="439"/>
      <c r="VHP568" s="460"/>
      <c r="VHQ568" s="435"/>
      <c r="VHR568" s="434"/>
      <c r="VHS568" s="437"/>
      <c r="VHT568" s="438"/>
      <c r="VHU568" s="439"/>
      <c r="VHV568" s="460"/>
      <c r="VHW568" s="435"/>
      <c r="VHX568" s="434"/>
      <c r="VHY568" s="437"/>
      <c r="VHZ568" s="438"/>
      <c r="VIA568" s="439"/>
      <c r="VIB568" s="460"/>
      <c r="VIC568" s="435"/>
      <c r="VID568" s="434"/>
      <c r="VIE568" s="437"/>
      <c r="VIF568" s="438"/>
      <c r="VIG568" s="439"/>
      <c r="VIH568" s="460"/>
      <c r="VII568" s="435"/>
      <c r="VIJ568" s="434"/>
      <c r="VIK568" s="437"/>
      <c r="VIL568" s="438"/>
      <c r="VIM568" s="439"/>
      <c r="VIN568" s="460"/>
      <c r="VIO568" s="435"/>
      <c r="VIP568" s="434"/>
      <c r="VIQ568" s="437"/>
      <c r="VIR568" s="438"/>
      <c r="VIS568" s="439"/>
      <c r="VIT568" s="460"/>
      <c r="VIU568" s="435"/>
      <c r="VIV568" s="434"/>
      <c r="VIW568" s="437"/>
      <c r="VIX568" s="438"/>
      <c r="VIY568" s="439"/>
      <c r="VIZ568" s="460"/>
      <c r="VJA568" s="435"/>
      <c r="VJB568" s="434"/>
      <c r="VJC568" s="437"/>
      <c r="VJD568" s="438"/>
      <c r="VJE568" s="439"/>
      <c r="VJF568" s="460"/>
      <c r="VJG568" s="435"/>
      <c r="VJH568" s="434"/>
      <c r="VJI568" s="437"/>
      <c r="VJJ568" s="438"/>
      <c r="VJK568" s="439"/>
      <c r="VJL568" s="460"/>
      <c r="VJM568" s="435"/>
      <c r="VJN568" s="434"/>
      <c r="VJO568" s="437"/>
      <c r="VJP568" s="438"/>
      <c r="VJQ568" s="439"/>
      <c r="VJR568" s="460"/>
      <c r="VJS568" s="435"/>
      <c r="VJT568" s="434"/>
      <c r="VJU568" s="437"/>
      <c r="VJV568" s="438"/>
      <c r="VJW568" s="439"/>
      <c r="VJX568" s="460"/>
      <c r="VJY568" s="435"/>
      <c r="VJZ568" s="434"/>
      <c r="VKA568" s="437"/>
      <c r="VKB568" s="438"/>
      <c r="VKC568" s="439"/>
      <c r="VKD568" s="460"/>
      <c r="VKE568" s="435"/>
      <c r="VKF568" s="434"/>
      <c r="VKG568" s="437"/>
      <c r="VKH568" s="438"/>
      <c r="VKI568" s="439"/>
      <c r="VKJ568" s="460"/>
      <c r="VKK568" s="435"/>
      <c r="VKL568" s="434"/>
      <c r="VKM568" s="437"/>
      <c r="VKN568" s="438"/>
      <c r="VKO568" s="439"/>
      <c r="VKP568" s="460"/>
      <c r="VKQ568" s="435"/>
      <c r="VKR568" s="434"/>
      <c r="VKS568" s="437"/>
      <c r="VKT568" s="438"/>
      <c r="VKU568" s="439"/>
      <c r="VKV568" s="460"/>
      <c r="VKW568" s="435"/>
      <c r="VKX568" s="434"/>
      <c r="VKY568" s="437"/>
      <c r="VKZ568" s="438"/>
      <c r="VLA568" s="439"/>
      <c r="VLB568" s="460"/>
      <c r="VLC568" s="435"/>
      <c r="VLD568" s="434"/>
      <c r="VLE568" s="437"/>
      <c r="VLF568" s="438"/>
      <c r="VLG568" s="439"/>
      <c r="VLH568" s="460"/>
      <c r="VLI568" s="435"/>
      <c r="VLJ568" s="434"/>
      <c r="VLK568" s="437"/>
      <c r="VLL568" s="438"/>
      <c r="VLM568" s="439"/>
      <c r="VLN568" s="460"/>
      <c r="VLO568" s="435"/>
      <c r="VLP568" s="434"/>
      <c r="VLQ568" s="437"/>
      <c r="VLR568" s="438"/>
      <c r="VLS568" s="439"/>
      <c r="VLT568" s="460"/>
      <c r="VLU568" s="435"/>
      <c r="VLV568" s="434"/>
      <c r="VLW568" s="437"/>
      <c r="VLX568" s="438"/>
      <c r="VLY568" s="439"/>
      <c r="VLZ568" s="460"/>
      <c r="VMA568" s="435"/>
      <c r="VMB568" s="434"/>
      <c r="VMC568" s="437"/>
      <c r="VMD568" s="438"/>
      <c r="VME568" s="439"/>
      <c r="VMF568" s="460"/>
      <c r="VMG568" s="435"/>
      <c r="VMH568" s="434"/>
      <c r="VMI568" s="437"/>
      <c r="VMJ568" s="438"/>
      <c r="VMK568" s="439"/>
      <c r="VML568" s="460"/>
      <c r="VMM568" s="435"/>
      <c r="VMN568" s="434"/>
      <c r="VMO568" s="437"/>
      <c r="VMP568" s="438"/>
      <c r="VMQ568" s="439"/>
      <c r="VMR568" s="460"/>
      <c r="VMS568" s="435"/>
      <c r="VMT568" s="434"/>
      <c r="VMU568" s="437"/>
      <c r="VMV568" s="438"/>
      <c r="VMW568" s="439"/>
      <c r="VMX568" s="460"/>
      <c r="VMY568" s="435"/>
      <c r="VMZ568" s="434"/>
      <c r="VNA568" s="437"/>
      <c r="VNB568" s="438"/>
      <c r="VNC568" s="439"/>
      <c r="VND568" s="460"/>
      <c r="VNE568" s="435"/>
      <c r="VNF568" s="434"/>
      <c r="VNG568" s="437"/>
      <c r="VNH568" s="438"/>
      <c r="VNI568" s="439"/>
      <c r="VNJ568" s="460"/>
      <c r="VNK568" s="435"/>
      <c r="VNL568" s="434"/>
      <c r="VNM568" s="437"/>
      <c r="VNN568" s="438"/>
      <c r="VNO568" s="439"/>
      <c r="VNP568" s="460"/>
      <c r="VNQ568" s="435"/>
      <c r="VNR568" s="434"/>
      <c r="VNS568" s="437"/>
      <c r="VNT568" s="438"/>
      <c r="VNU568" s="439"/>
      <c r="VNV568" s="460"/>
      <c r="VNW568" s="435"/>
      <c r="VNX568" s="434"/>
      <c r="VNY568" s="437"/>
      <c r="VNZ568" s="438"/>
      <c r="VOA568" s="439"/>
      <c r="VOB568" s="460"/>
      <c r="VOC568" s="435"/>
      <c r="VOD568" s="434"/>
      <c r="VOE568" s="437"/>
      <c r="VOF568" s="438"/>
      <c r="VOG568" s="439"/>
      <c r="VOH568" s="460"/>
      <c r="VOI568" s="435"/>
      <c r="VOJ568" s="434"/>
      <c r="VOK568" s="437"/>
      <c r="VOL568" s="438"/>
      <c r="VOM568" s="439"/>
      <c r="VON568" s="460"/>
      <c r="VOO568" s="435"/>
      <c r="VOP568" s="434"/>
      <c r="VOQ568" s="437"/>
      <c r="VOR568" s="438"/>
      <c r="VOS568" s="439"/>
      <c r="VOT568" s="460"/>
      <c r="VOU568" s="435"/>
      <c r="VOV568" s="434"/>
      <c r="VOW568" s="437"/>
      <c r="VOX568" s="438"/>
      <c r="VOY568" s="439"/>
      <c r="VOZ568" s="460"/>
      <c r="VPA568" s="435"/>
      <c r="VPB568" s="434"/>
      <c r="VPC568" s="437"/>
      <c r="VPD568" s="438"/>
      <c r="VPE568" s="439"/>
      <c r="VPF568" s="460"/>
      <c r="VPG568" s="435"/>
      <c r="VPH568" s="434"/>
      <c r="VPI568" s="437"/>
      <c r="VPJ568" s="438"/>
      <c r="VPK568" s="439"/>
      <c r="VPL568" s="460"/>
      <c r="VPM568" s="435"/>
      <c r="VPN568" s="434"/>
      <c r="VPO568" s="437"/>
      <c r="VPP568" s="438"/>
      <c r="VPQ568" s="439"/>
      <c r="VPR568" s="460"/>
      <c r="VPS568" s="435"/>
      <c r="VPT568" s="434"/>
      <c r="VPU568" s="437"/>
      <c r="VPV568" s="438"/>
      <c r="VPW568" s="439"/>
      <c r="VPX568" s="460"/>
      <c r="VPY568" s="435"/>
      <c r="VPZ568" s="434"/>
      <c r="VQA568" s="437"/>
      <c r="VQB568" s="438"/>
      <c r="VQC568" s="439"/>
      <c r="VQD568" s="460"/>
      <c r="VQE568" s="435"/>
      <c r="VQF568" s="434"/>
      <c r="VQG568" s="437"/>
      <c r="VQH568" s="438"/>
      <c r="VQI568" s="439"/>
      <c r="VQJ568" s="460"/>
      <c r="VQK568" s="435"/>
      <c r="VQL568" s="434"/>
      <c r="VQM568" s="437"/>
      <c r="VQN568" s="438"/>
      <c r="VQO568" s="439"/>
      <c r="VQP568" s="460"/>
      <c r="VQQ568" s="435"/>
      <c r="VQR568" s="434"/>
      <c r="VQS568" s="437"/>
      <c r="VQT568" s="438"/>
      <c r="VQU568" s="439"/>
      <c r="VQV568" s="460"/>
      <c r="VQW568" s="435"/>
      <c r="VQX568" s="434"/>
      <c r="VQY568" s="437"/>
      <c r="VQZ568" s="438"/>
      <c r="VRA568" s="439"/>
      <c r="VRB568" s="460"/>
      <c r="VRC568" s="435"/>
      <c r="VRD568" s="434"/>
      <c r="VRE568" s="437"/>
      <c r="VRF568" s="438"/>
      <c r="VRG568" s="439"/>
      <c r="VRH568" s="460"/>
      <c r="VRI568" s="435"/>
      <c r="VRJ568" s="434"/>
      <c r="VRK568" s="437"/>
      <c r="VRL568" s="438"/>
      <c r="VRM568" s="439"/>
      <c r="VRN568" s="460"/>
      <c r="VRO568" s="435"/>
      <c r="VRP568" s="434"/>
      <c r="VRQ568" s="437"/>
      <c r="VRR568" s="438"/>
      <c r="VRS568" s="439"/>
      <c r="VRT568" s="460"/>
      <c r="VRU568" s="435"/>
      <c r="VRV568" s="434"/>
      <c r="VRW568" s="437"/>
      <c r="VRX568" s="438"/>
      <c r="VRY568" s="439"/>
      <c r="VRZ568" s="460"/>
      <c r="VSA568" s="435"/>
      <c r="VSB568" s="434"/>
      <c r="VSC568" s="437"/>
      <c r="VSD568" s="438"/>
      <c r="VSE568" s="439"/>
      <c r="VSF568" s="460"/>
      <c r="VSG568" s="435"/>
      <c r="VSH568" s="434"/>
      <c r="VSI568" s="437"/>
      <c r="VSJ568" s="438"/>
      <c r="VSK568" s="439"/>
      <c r="VSL568" s="460"/>
      <c r="VSM568" s="435"/>
      <c r="VSN568" s="434"/>
      <c r="VSO568" s="437"/>
      <c r="VSP568" s="438"/>
      <c r="VSQ568" s="439"/>
      <c r="VSR568" s="460"/>
      <c r="VSS568" s="435"/>
      <c r="VST568" s="434"/>
      <c r="VSU568" s="437"/>
      <c r="VSV568" s="438"/>
      <c r="VSW568" s="439"/>
      <c r="VSX568" s="460"/>
      <c r="VSY568" s="435"/>
      <c r="VSZ568" s="434"/>
      <c r="VTA568" s="437"/>
      <c r="VTB568" s="438"/>
      <c r="VTC568" s="439"/>
      <c r="VTD568" s="460"/>
      <c r="VTE568" s="435"/>
      <c r="VTF568" s="434"/>
      <c r="VTG568" s="437"/>
      <c r="VTH568" s="438"/>
      <c r="VTI568" s="439"/>
      <c r="VTJ568" s="460"/>
      <c r="VTK568" s="435"/>
      <c r="VTL568" s="434"/>
      <c r="VTM568" s="437"/>
      <c r="VTN568" s="438"/>
      <c r="VTO568" s="439"/>
      <c r="VTP568" s="460"/>
      <c r="VTQ568" s="435"/>
      <c r="VTR568" s="434"/>
      <c r="VTS568" s="437"/>
      <c r="VTT568" s="438"/>
      <c r="VTU568" s="439"/>
      <c r="VTV568" s="460"/>
      <c r="VTW568" s="435"/>
      <c r="VTX568" s="434"/>
      <c r="VTY568" s="437"/>
      <c r="VTZ568" s="438"/>
      <c r="VUA568" s="439"/>
      <c r="VUB568" s="460"/>
      <c r="VUC568" s="435"/>
      <c r="VUD568" s="434"/>
      <c r="VUE568" s="437"/>
      <c r="VUF568" s="438"/>
      <c r="VUG568" s="439"/>
      <c r="VUH568" s="460"/>
      <c r="VUI568" s="435"/>
      <c r="VUJ568" s="434"/>
      <c r="VUK568" s="437"/>
      <c r="VUL568" s="438"/>
      <c r="VUM568" s="439"/>
      <c r="VUN568" s="460"/>
      <c r="VUO568" s="435"/>
      <c r="VUP568" s="434"/>
      <c r="VUQ568" s="437"/>
      <c r="VUR568" s="438"/>
      <c r="VUS568" s="439"/>
      <c r="VUT568" s="460"/>
      <c r="VUU568" s="435"/>
      <c r="VUV568" s="434"/>
      <c r="VUW568" s="437"/>
      <c r="VUX568" s="438"/>
      <c r="VUY568" s="439"/>
      <c r="VUZ568" s="460"/>
      <c r="VVA568" s="435"/>
      <c r="VVB568" s="434"/>
      <c r="VVC568" s="437"/>
      <c r="VVD568" s="438"/>
      <c r="VVE568" s="439"/>
      <c r="VVF568" s="460"/>
      <c r="VVG568" s="435"/>
      <c r="VVH568" s="434"/>
      <c r="VVI568" s="437"/>
      <c r="VVJ568" s="438"/>
      <c r="VVK568" s="439"/>
      <c r="VVL568" s="460"/>
      <c r="VVM568" s="435"/>
      <c r="VVN568" s="434"/>
      <c r="VVO568" s="437"/>
      <c r="VVP568" s="438"/>
      <c r="VVQ568" s="439"/>
      <c r="VVR568" s="460"/>
      <c r="VVS568" s="435"/>
      <c r="VVT568" s="434"/>
      <c r="VVU568" s="437"/>
      <c r="VVV568" s="438"/>
      <c r="VVW568" s="439"/>
      <c r="VVX568" s="460"/>
      <c r="VVY568" s="435"/>
      <c r="VVZ568" s="434"/>
      <c r="VWA568" s="437"/>
      <c r="VWB568" s="438"/>
      <c r="VWC568" s="439"/>
      <c r="VWD568" s="460"/>
      <c r="VWE568" s="435"/>
      <c r="VWF568" s="434"/>
      <c r="VWG568" s="437"/>
      <c r="VWH568" s="438"/>
      <c r="VWI568" s="439"/>
      <c r="VWJ568" s="460"/>
      <c r="VWK568" s="435"/>
      <c r="VWL568" s="434"/>
      <c r="VWM568" s="437"/>
      <c r="VWN568" s="438"/>
      <c r="VWO568" s="439"/>
      <c r="VWP568" s="460"/>
      <c r="VWQ568" s="435"/>
      <c r="VWR568" s="434"/>
      <c r="VWS568" s="437"/>
      <c r="VWT568" s="438"/>
      <c r="VWU568" s="439"/>
      <c r="VWV568" s="460"/>
      <c r="VWW568" s="435"/>
      <c r="VWX568" s="434"/>
      <c r="VWY568" s="437"/>
      <c r="VWZ568" s="438"/>
      <c r="VXA568" s="439"/>
      <c r="VXB568" s="460"/>
      <c r="VXC568" s="435"/>
      <c r="VXD568" s="434"/>
      <c r="VXE568" s="437"/>
      <c r="VXF568" s="438"/>
      <c r="VXG568" s="439"/>
      <c r="VXH568" s="460"/>
      <c r="VXI568" s="435"/>
      <c r="VXJ568" s="434"/>
      <c r="VXK568" s="437"/>
      <c r="VXL568" s="438"/>
      <c r="VXM568" s="439"/>
      <c r="VXN568" s="460"/>
      <c r="VXO568" s="435"/>
      <c r="VXP568" s="434"/>
      <c r="VXQ568" s="437"/>
      <c r="VXR568" s="438"/>
      <c r="VXS568" s="439"/>
      <c r="VXT568" s="460"/>
      <c r="VXU568" s="435"/>
      <c r="VXV568" s="434"/>
      <c r="VXW568" s="437"/>
      <c r="VXX568" s="438"/>
      <c r="VXY568" s="439"/>
      <c r="VXZ568" s="460"/>
      <c r="VYA568" s="435"/>
      <c r="VYB568" s="434"/>
      <c r="VYC568" s="437"/>
      <c r="VYD568" s="438"/>
      <c r="VYE568" s="439"/>
      <c r="VYF568" s="460"/>
      <c r="VYG568" s="435"/>
      <c r="VYH568" s="434"/>
      <c r="VYI568" s="437"/>
      <c r="VYJ568" s="438"/>
      <c r="VYK568" s="439"/>
      <c r="VYL568" s="460"/>
      <c r="VYM568" s="435"/>
      <c r="VYN568" s="434"/>
      <c r="VYO568" s="437"/>
      <c r="VYP568" s="438"/>
      <c r="VYQ568" s="439"/>
      <c r="VYR568" s="460"/>
      <c r="VYS568" s="435"/>
      <c r="VYT568" s="434"/>
      <c r="VYU568" s="437"/>
      <c r="VYV568" s="438"/>
      <c r="VYW568" s="439"/>
      <c r="VYX568" s="460"/>
      <c r="VYY568" s="435"/>
      <c r="VYZ568" s="434"/>
      <c r="VZA568" s="437"/>
      <c r="VZB568" s="438"/>
      <c r="VZC568" s="439"/>
      <c r="VZD568" s="460"/>
      <c r="VZE568" s="435"/>
      <c r="VZF568" s="434"/>
      <c r="VZG568" s="437"/>
      <c r="VZH568" s="438"/>
      <c r="VZI568" s="439"/>
      <c r="VZJ568" s="460"/>
      <c r="VZK568" s="435"/>
      <c r="VZL568" s="434"/>
      <c r="VZM568" s="437"/>
      <c r="VZN568" s="438"/>
      <c r="VZO568" s="439"/>
      <c r="VZP568" s="460"/>
      <c r="VZQ568" s="435"/>
      <c r="VZR568" s="434"/>
      <c r="VZS568" s="437"/>
      <c r="VZT568" s="438"/>
      <c r="VZU568" s="439"/>
      <c r="VZV568" s="460"/>
      <c r="VZW568" s="435"/>
      <c r="VZX568" s="434"/>
      <c r="VZY568" s="437"/>
      <c r="VZZ568" s="438"/>
      <c r="WAA568" s="439"/>
      <c r="WAB568" s="460"/>
      <c r="WAC568" s="435"/>
      <c r="WAD568" s="434"/>
      <c r="WAE568" s="437"/>
      <c r="WAF568" s="438"/>
      <c r="WAG568" s="439"/>
      <c r="WAH568" s="460"/>
      <c r="WAI568" s="435"/>
      <c r="WAJ568" s="434"/>
      <c r="WAK568" s="437"/>
      <c r="WAL568" s="438"/>
      <c r="WAM568" s="439"/>
      <c r="WAN568" s="460"/>
      <c r="WAO568" s="435"/>
      <c r="WAP568" s="434"/>
      <c r="WAQ568" s="437"/>
      <c r="WAR568" s="438"/>
      <c r="WAS568" s="439"/>
      <c r="WAT568" s="460"/>
      <c r="WAU568" s="435"/>
      <c r="WAV568" s="434"/>
      <c r="WAW568" s="437"/>
      <c r="WAX568" s="438"/>
      <c r="WAY568" s="439"/>
      <c r="WAZ568" s="460"/>
      <c r="WBA568" s="435"/>
      <c r="WBB568" s="434"/>
      <c r="WBC568" s="437"/>
      <c r="WBD568" s="438"/>
      <c r="WBE568" s="439"/>
      <c r="WBF568" s="460"/>
      <c r="WBG568" s="435"/>
      <c r="WBH568" s="434"/>
      <c r="WBI568" s="437"/>
      <c r="WBJ568" s="438"/>
      <c r="WBK568" s="439"/>
      <c r="WBL568" s="460"/>
      <c r="WBM568" s="435"/>
      <c r="WBN568" s="434"/>
      <c r="WBO568" s="437"/>
      <c r="WBP568" s="438"/>
      <c r="WBQ568" s="439"/>
      <c r="WBR568" s="460"/>
      <c r="WBS568" s="435"/>
      <c r="WBT568" s="434"/>
      <c r="WBU568" s="437"/>
      <c r="WBV568" s="438"/>
      <c r="WBW568" s="439"/>
      <c r="WBX568" s="460"/>
      <c r="WBY568" s="435"/>
      <c r="WBZ568" s="434"/>
      <c r="WCA568" s="437"/>
      <c r="WCB568" s="438"/>
      <c r="WCC568" s="439"/>
      <c r="WCD568" s="460"/>
      <c r="WCE568" s="435"/>
      <c r="WCF568" s="434"/>
      <c r="WCG568" s="437"/>
      <c r="WCH568" s="438"/>
      <c r="WCI568" s="439"/>
      <c r="WCJ568" s="460"/>
      <c r="WCK568" s="435"/>
      <c r="WCL568" s="434"/>
      <c r="WCM568" s="437"/>
      <c r="WCN568" s="438"/>
      <c r="WCO568" s="439"/>
      <c r="WCP568" s="460"/>
      <c r="WCQ568" s="435"/>
      <c r="WCR568" s="434"/>
      <c r="WCS568" s="437"/>
      <c r="WCT568" s="438"/>
      <c r="WCU568" s="439"/>
      <c r="WCV568" s="460"/>
      <c r="WCW568" s="435"/>
      <c r="WCX568" s="434"/>
      <c r="WCY568" s="437"/>
      <c r="WCZ568" s="438"/>
      <c r="WDA568" s="439"/>
      <c r="WDB568" s="460"/>
      <c r="WDC568" s="435"/>
      <c r="WDD568" s="434"/>
      <c r="WDE568" s="437"/>
      <c r="WDF568" s="438"/>
      <c r="WDG568" s="439"/>
      <c r="WDH568" s="460"/>
      <c r="WDI568" s="435"/>
      <c r="WDJ568" s="434"/>
      <c r="WDK568" s="437"/>
      <c r="WDL568" s="438"/>
      <c r="WDM568" s="439"/>
      <c r="WDN568" s="460"/>
      <c r="WDO568" s="435"/>
      <c r="WDP568" s="434"/>
      <c r="WDQ568" s="437"/>
      <c r="WDR568" s="438"/>
      <c r="WDS568" s="439"/>
      <c r="WDT568" s="460"/>
      <c r="WDU568" s="435"/>
      <c r="WDV568" s="434"/>
      <c r="WDW568" s="437"/>
      <c r="WDX568" s="438"/>
      <c r="WDY568" s="439"/>
      <c r="WDZ568" s="460"/>
      <c r="WEA568" s="435"/>
      <c r="WEB568" s="434"/>
      <c r="WEC568" s="437"/>
      <c r="WED568" s="438"/>
      <c r="WEE568" s="439"/>
      <c r="WEF568" s="460"/>
      <c r="WEG568" s="435"/>
      <c r="WEH568" s="434"/>
      <c r="WEI568" s="437"/>
      <c r="WEJ568" s="438"/>
      <c r="WEK568" s="439"/>
      <c r="WEL568" s="460"/>
      <c r="WEM568" s="435"/>
      <c r="WEN568" s="434"/>
      <c r="WEO568" s="437"/>
      <c r="WEP568" s="438"/>
      <c r="WEQ568" s="439"/>
      <c r="WER568" s="460"/>
      <c r="WES568" s="435"/>
      <c r="WET568" s="434"/>
      <c r="WEU568" s="437"/>
      <c r="WEV568" s="438"/>
      <c r="WEW568" s="439"/>
      <c r="WEX568" s="460"/>
      <c r="WEY568" s="435"/>
      <c r="WEZ568" s="434"/>
      <c r="WFA568" s="437"/>
      <c r="WFB568" s="438"/>
      <c r="WFC568" s="439"/>
      <c r="WFD568" s="460"/>
      <c r="WFE568" s="435"/>
      <c r="WFF568" s="434"/>
      <c r="WFG568" s="437"/>
      <c r="WFH568" s="438"/>
      <c r="WFI568" s="439"/>
      <c r="WFJ568" s="460"/>
      <c r="WFK568" s="435"/>
      <c r="WFL568" s="434"/>
      <c r="WFM568" s="437"/>
      <c r="WFN568" s="438"/>
      <c r="WFO568" s="439"/>
      <c r="WFP568" s="460"/>
      <c r="WFQ568" s="435"/>
      <c r="WFR568" s="434"/>
      <c r="WFS568" s="437"/>
      <c r="WFT568" s="438"/>
      <c r="WFU568" s="439"/>
      <c r="WFV568" s="460"/>
      <c r="WFW568" s="435"/>
      <c r="WFX568" s="434"/>
      <c r="WFY568" s="437"/>
      <c r="WFZ568" s="438"/>
      <c r="WGA568" s="439"/>
      <c r="WGB568" s="460"/>
      <c r="WGC568" s="435"/>
      <c r="WGD568" s="434"/>
      <c r="WGE568" s="437"/>
      <c r="WGF568" s="438"/>
      <c r="WGG568" s="439"/>
      <c r="WGH568" s="460"/>
      <c r="WGI568" s="435"/>
      <c r="WGJ568" s="434"/>
      <c r="WGK568" s="437"/>
      <c r="WGL568" s="438"/>
      <c r="WGM568" s="439"/>
      <c r="WGN568" s="460"/>
      <c r="WGO568" s="435"/>
      <c r="WGP568" s="434"/>
      <c r="WGQ568" s="437"/>
      <c r="WGR568" s="438"/>
      <c r="WGS568" s="439"/>
      <c r="WGT568" s="460"/>
      <c r="WGU568" s="435"/>
      <c r="WGV568" s="434"/>
      <c r="WGW568" s="437"/>
      <c r="WGX568" s="438"/>
      <c r="WGY568" s="439"/>
      <c r="WGZ568" s="460"/>
      <c r="WHA568" s="435"/>
      <c r="WHB568" s="434"/>
      <c r="WHC568" s="437"/>
      <c r="WHD568" s="438"/>
      <c r="WHE568" s="439"/>
      <c r="WHF568" s="460"/>
      <c r="WHG568" s="435"/>
      <c r="WHH568" s="434"/>
      <c r="WHI568" s="437"/>
      <c r="WHJ568" s="438"/>
      <c r="WHK568" s="439"/>
      <c r="WHL568" s="460"/>
      <c r="WHM568" s="435"/>
      <c r="WHN568" s="434"/>
      <c r="WHO568" s="437"/>
      <c r="WHP568" s="438"/>
      <c r="WHQ568" s="439"/>
      <c r="WHR568" s="460"/>
      <c r="WHS568" s="435"/>
      <c r="WHT568" s="434"/>
      <c r="WHU568" s="437"/>
      <c r="WHV568" s="438"/>
      <c r="WHW568" s="439"/>
      <c r="WHX568" s="460"/>
      <c r="WHY568" s="435"/>
      <c r="WHZ568" s="434"/>
      <c r="WIA568" s="437"/>
      <c r="WIB568" s="438"/>
      <c r="WIC568" s="439"/>
      <c r="WID568" s="460"/>
      <c r="WIE568" s="435"/>
      <c r="WIF568" s="434"/>
      <c r="WIG568" s="437"/>
      <c r="WIH568" s="438"/>
      <c r="WII568" s="439"/>
      <c r="WIJ568" s="460"/>
      <c r="WIK568" s="435"/>
      <c r="WIL568" s="434"/>
      <c r="WIM568" s="437"/>
      <c r="WIN568" s="438"/>
      <c r="WIO568" s="439"/>
      <c r="WIP568" s="460"/>
      <c r="WIQ568" s="435"/>
      <c r="WIR568" s="434"/>
      <c r="WIS568" s="437"/>
      <c r="WIT568" s="438"/>
      <c r="WIU568" s="439"/>
      <c r="WIV568" s="460"/>
      <c r="WIW568" s="435"/>
      <c r="WIX568" s="434"/>
      <c r="WIY568" s="437"/>
      <c r="WIZ568" s="438"/>
      <c r="WJA568" s="439"/>
      <c r="WJB568" s="460"/>
      <c r="WJC568" s="435"/>
      <c r="WJD568" s="434"/>
      <c r="WJE568" s="437"/>
      <c r="WJF568" s="438"/>
      <c r="WJG568" s="439"/>
      <c r="WJH568" s="460"/>
      <c r="WJI568" s="435"/>
      <c r="WJJ568" s="434"/>
      <c r="WJK568" s="437"/>
      <c r="WJL568" s="438"/>
      <c r="WJM568" s="439"/>
      <c r="WJN568" s="460"/>
      <c r="WJO568" s="435"/>
      <c r="WJP568" s="434"/>
      <c r="WJQ568" s="437"/>
      <c r="WJR568" s="438"/>
      <c r="WJS568" s="439"/>
      <c r="WJT568" s="460"/>
      <c r="WJU568" s="435"/>
      <c r="WJV568" s="434"/>
      <c r="WJW568" s="437"/>
      <c r="WJX568" s="438"/>
      <c r="WJY568" s="439"/>
      <c r="WJZ568" s="460"/>
      <c r="WKA568" s="435"/>
      <c r="WKB568" s="434"/>
      <c r="WKC568" s="437"/>
      <c r="WKD568" s="438"/>
      <c r="WKE568" s="439"/>
      <c r="WKF568" s="460"/>
      <c r="WKG568" s="435"/>
      <c r="WKH568" s="434"/>
      <c r="WKI568" s="437"/>
      <c r="WKJ568" s="438"/>
      <c r="WKK568" s="439"/>
      <c r="WKL568" s="460"/>
      <c r="WKM568" s="435"/>
      <c r="WKN568" s="434"/>
      <c r="WKO568" s="437"/>
      <c r="WKP568" s="438"/>
      <c r="WKQ568" s="439"/>
      <c r="WKR568" s="460"/>
      <c r="WKS568" s="435"/>
      <c r="WKT568" s="434"/>
      <c r="WKU568" s="437"/>
      <c r="WKV568" s="438"/>
      <c r="WKW568" s="439"/>
      <c r="WKX568" s="460"/>
      <c r="WKY568" s="435"/>
      <c r="WKZ568" s="434"/>
      <c r="WLA568" s="437"/>
      <c r="WLB568" s="438"/>
      <c r="WLC568" s="439"/>
      <c r="WLD568" s="460"/>
      <c r="WLE568" s="435"/>
      <c r="WLF568" s="434"/>
      <c r="WLG568" s="437"/>
      <c r="WLH568" s="438"/>
      <c r="WLI568" s="439"/>
      <c r="WLJ568" s="460"/>
      <c r="WLK568" s="435"/>
      <c r="WLL568" s="434"/>
      <c r="WLM568" s="437"/>
      <c r="WLN568" s="438"/>
      <c r="WLO568" s="439"/>
      <c r="WLP568" s="460"/>
      <c r="WLQ568" s="435"/>
      <c r="WLR568" s="434"/>
      <c r="WLS568" s="437"/>
      <c r="WLT568" s="438"/>
      <c r="WLU568" s="439"/>
      <c r="WLV568" s="460"/>
      <c r="WLW568" s="435"/>
      <c r="WLX568" s="434"/>
      <c r="WLY568" s="437"/>
      <c r="WLZ568" s="438"/>
      <c r="WMA568" s="439"/>
      <c r="WMB568" s="460"/>
      <c r="WMC568" s="435"/>
      <c r="WMD568" s="434"/>
      <c r="WME568" s="437"/>
      <c r="WMF568" s="438"/>
      <c r="WMG568" s="439"/>
      <c r="WMH568" s="460"/>
      <c r="WMI568" s="435"/>
      <c r="WMJ568" s="434"/>
      <c r="WMK568" s="437"/>
      <c r="WML568" s="438"/>
      <c r="WMM568" s="439"/>
      <c r="WMN568" s="460"/>
      <c r="WMO568" s="435"/>
      <c r="WMP568" s="434"/>
      <c r="WMQ568" s="437"/>
      <c r="WMR568" s="438"/>
      <c r="WMS568" s="439"/>
      <c r="WMT568" s="460"/>
      <c r="WMU568" s="435"/>
      <c r="WMV568" s="434"/>
      <c r="WMW568" s="437"/>
      <c r="WMX568" s="438"/>
      <c r="WMY568" s="439"/>
      <c r="WMZ568" s="460"/>
      <c r="WNA568" s="435"/>
      <c r="WNB568" s="434"/>
      <c r="WNC568" s="437"/>
      <c r="WND568" s="438"/>
      <c r="WNE568" s="439"/>
      <c r="WNF568" s="460"/>
      <c r="WNG568" s="435"/>
      <c r="WNH568" s="434"/>
      <c r="WNI568" s="437"/>
      <c r="WNJ568" s="438"/>
      <c r="WNK568" s="439"/>
      <c r="WNL568" s="460"/>
      <c r="WNM568" s="435"/>
      <c r="WNN568" s="434"/>
      <c r="WNO568" s="437"/>
      <c r="WNP568" s="438"/>
      <c r="WNQ568" s="439"/>
      <c r="WNR568" s="460"/>
      <c r="WNS568" s="435"/>
      <c r="WNT568" s="434"/>
      <c r="WNU568" s="437"/>
      <c r="WNV568" s="438"/>
      <c r="WNW568" s="439"/>
      <c r="WNX568" s="460"/>
      <c r="WNY568" s="435"/>
      <c r="WNZ568" s="434"/>
      <c r="WOA568" s="437"/>
      <c r="WOB568" s="438"/>
      <c r="WOC568" s="439"/>
      <c r="WOD568" s="460"/>
      <c r="WOE568" s="435"/>
      <c r="WOF568" s="434"/>
      <c r="WOG568" s="437"/>
      <c r="WOH568" s="438"/>
      <c r="WOI568" s="439"/>
      <c r="WOJ568" s="460"/>
      <c r="WOK568" s="435"/>
      <c r="WOL568" s="434"/>
      <c r="WOM568" s="437"/>
      <c r="WON568" s="438"/>
      <c r="WOO568" s="439"/>
      <c r="WOP568" s="460"/>
      <c r="WOQ568" s="435"/>
      <c r="WOR568" s="434"/>
      <c r="WOS568" s="437"/>
      <c r="WOT568" s="438"/>
      <c r="WOU568" s="439"/>
      <c r="WOV568" s="460"/>
      <c r="WOW568" s="435"/>
      <c r="WOX568" s="434"/>
      <c r="WOY568" s="437"/>
      <c r="WOZ568" s="438"/>
      <c r="WPA568" s="439"/>
      <c r="WPB568" s="460"/>
      <c r="WPC568" s="435"/>
      <c r="WPD568" s="434"/>
      <c r="WPE568" s="437"/>
      <c r="WPF568" s="438"/>
      <c r="WPG568" s="439"/>
      <c r="WPH568" s="460"/>
      <c r="WPI568" s="435"/>
      <c r="WPJ568" s="434"/>
      <c r="WPK568" s="437"/>
      <c r="WPL568" s="438"/>
      <c r="WPM568" s="439"/>
      <c r="WPN568" s="460"/>
      <c r="WPO568" s="435"/>
      <c r="WPP568" s="434"/>
      <c r="WPQ568" s="437"/>
      <c r="WPR568" s="438"/>
      <c r="WPS568" s="439"/>
      <c r="WPT568" s="460"/>
      <c r="WPU568" s="435"/>
      <c r="WPV568" s="434"/>
      <c r="WPW568" s="437"/>
      <c r="WPX568" s="438"/>
      <c r="WPY568" s="439"/>
      <c r="WPZ568" s="460"/>
      <c r="WQA568" s="435"/>
      <c r="WQB568" s="434"/>
      <c r="WQC568" s="437"/>
      <c r="WQD568" s="438"/>
      <c r="WQE568" s="439"/>
      <c r="WQF568" s="460"/>
      <c r="WQG568" s="435"/>
      <c r="WQH568" s="434"/>
      <c r="WQI568" s="437"/>
      <c r="WQJ568" s="438"/>
      <c r="WQK568" s="439"/>
      <c r="WQL568" s="460"/>
      <c r="WQM568" s="435"/>
      <c r="WQN568" s="434"/>
      <c r="WQO568" s="437"/>
      <c r="WQP568" s="438"/>
      <c r="WQQ568" s="439"/>
      <c r="WQR568" s="460"/>
      <c r="WQS568" s="435"/>
      <c r="WQT568" s="434"/>
      <c r="WQU568" s="437"/>
      <c r="WQV568" s="438"/>
      <c r="WQW568" s="439"/>
      <c r="WQX568" s="460"/>
      <c r="WQY568" s="435"/>
      <c r="WQZ568" s="434"/>
      <c r="WRA568" s="437"/>
      <c r="WRB568" s="438"/>
      <c r="WRC568" s="439"/>
      <c r="WRD568" s="460"/>
      <c r="WRE568" s="435"/>
      <c r="WRF568" s="434"/>
      <c r="WRG568" s="437"/>
      <c r="WRH568" s="438"/>
      <c r="WRI568" s="439"/>
      <c r="WRJ568" s="460"/>
      <c r="WRK568" s="435"/>
      <c r="WRL568" s="434"/>
      <c r="WRM568" s="437"/>
      <c r="WRN568" s="438"/>
      <c r="WRO568" s="439"/>
      <c r="WRP568" s="460"/>
      <c r="WRQ568" s="435"/>
      <c r="WRR568" s="434"/>
      <c r="WRS568" s="437"/>
      <c r="WRT568" s="438"/>
      <c r="WRU568" s="439"/>
      <c r="WRV568" s="460"/>
      <c r="WRW568" s="435"/>
      <c r="WRX568" s="434"/>
      <c r="WRY568" s="437"/>
      <c r="WRZ568" s="438"/>
      <c r="WSA568" s="439"/>
      <c r="WSB568" s="460"/>
      <c r="WSC568" s="435"/>
      <c r="WSD568" s="434"/>
      <c r="WSE568" s="437"/>
      <c r="WSF568" s="438"/>
      <c r="WSG568" s="439"/>
      <c r="WSH568" s="460"/>
      <c r="WSI568" s="435"/>
      <c r="WSJ568" s="434"/>
      <c r="WSK568" s="437"/>
      <c r="WSL568" s="438"/>
      <c r="WSM568" s="439"/>
      <c r="WSN568" s="460"/>
      <c r="WSO568" s="435"/>
      <c r="WSP568" s="434"/>
      <c r="WSQ568" s="437"/>
      <c r="WSR568" s="438"/>
      <c r="WSS568" s="439"/>
      <c r="WST568" s="460"/>
      <c r="WSU568" s="435"/>
      <c r="WSV568" s="434"/>
      <c r="WSW568" s="437"/>
      <c r="WSX568" s="438"/>
      <c r="WSY568" s="439"/>
      <c r="WSZ568" s="460"/>
      <c r="WTA568" s="435"/>
      <c r="WTB568" s="434"/>
      <c r="WTC568" s="437"/>
      <c r="WTD568" s="438"/>
      <c r="WTE568" s="439"/>
      <c r="WTF568" s="460"/>
      <c r="WTG568" s="435"/>
      <c r="WTH568" s="434"/>
      <c r="WTI568" s="437"/>
      <c r="WTJ568" s="438"/>
      <c r="WTK568" s="439"/>
      <c r="WTL568" s="460"/>
      <c r="WTM568" s="435"/>
      <c r="WTN568" s="434"/>
      <c r="WTO568" s="437"/>
      <c r="WTP568" s="438"/>
      <c r="WTQ568" s="439"/>
      <c r="WTR568" s="460"/>
      <c r="WTS568" s="435"/>
      <c r="WTT568" s="434"/>
      <c r="WTU568" s="437"/>
      <c r="WTV568" s="438"/>
      <c r="WTW568" s="439"/>
      <c r="WTX568" s="460"/>
      <c r="WTY568" s="435"/>
      <c r="WTZ568" s="434"/>
      <c r="WUA568" s="437"/>
      <c r="WUB568" s="438"/>
      <c r="WUC568" s="439"/>
      <c r="WUD568" s="460"/>
      <c r="WUE568" s="435"/>
      <c r="WUF568" s="434"/>
      <c r="WUG568" s="437"/>
      <c r="WUH568" s="438"/>
      <c r="WUI568" s="439"/>
      <c r="WUJ568" s="460"/>
      <c r="WUK568" s="435"/>
      <c r="WUL568" s="434"/>
      <c r="WUM568" s="437"/>
      <c r="WUN568" s="438"/>
      <c r="WUO568" s="439"/>
      <c r="WUP568" s="460"/>
      <c r="WUQ568" s="435"/>
      <c r="WUR568" s="434"/>
      <c r="WUS568" s="437"/>
      <c r="WUT568" s="438"/>
      <c r="WUU568" s="439"/>
      <c r="WUV568" s="460"/>
      <c r="WUW568" s="435"/>
      <c r="WUX568" s="434"/>
      <c r="WUY568" s="437"/>
      <c r="WUZ568" s="438"/>
      <c r="WVA568" s="439"/>
      <c r="WVB568" s="460"/>
      <c r="WVC568" s="435"/>
      <c r="WVD568" s="434"/>
      <c r="WVE568" s="437"/>
      <c r="WVF568" s="438"/>
      <c r="WVG568" s="439"/>
      <c r="WVH568" s="460"/>
      <c r="WVI568" s="435"/>
      <c r="WVJ568" s="434"/>
      <c r="WVK568" s="437"/>
      <c r="WVL568" s="438"/>
      <c r="WVM568" s="439"/>
      <c r="WVN568" s="460"/>
      <c r="WVO568" s="435"/>
      <c r="WVP568" s="434"/>
      <c r="WVQ568" s="437"/>
      <c r="WVR568" s="438"/>
      <c r="WVS568" s="439"/>
      <c r="WVT568" s="460"/>
      <c r="WVU568" s="435"/>
      <c r="WVV568" s="434"/>
      <c r="WVW568" s="437"/>
      <c r="WVX568" s="438"/>
      <c r="WVY568" s="439"/>
      <c r="WVZ568" s="460"/>
      <c r="WWA568" s="435"/>
      <c r="WWB568" s="434"/>
      <c r="WWC568" s="437"/>
      <c r="WWD568" s="438"/>
      <c r="WWE568" s="439"/>
      <c r="WWF568" s="460"/>
      <c r="WWG568" s="435"/>
      <c r="WWH568" s="434"/>
      <c r="WWI568" s="437"/>
      <c r="WWJ568" s="438"/>
      <c r="WWK568" s="439"/>
      <c r="WWL568" s="460"/>
      <c r="WWM568" s="435"/>
      <c r="WWN568" s="434"/>
      <c r="WWO568" s="437"/>
      <c r="WWP568" s="438"/>
      <c r="WWQ568" s="439"/>
      <c r="WWR568" s="460"/>
      <c r="WWS568" s="435"/>
      <c r="WWT568" s="434"/>
      <c r="WWU568" s="437"/>
      <c r="WWV568" s="438"/>
      <c r="WWW568" s="439"/>
      <c r="WWX568" s="460"/>
      <c r="WWY568" s="435"/>
      <c r="WWZ568" s="434"/>
      <c r="WXA568" s="437"/>
      <c r="WXB568" s="438"/>
      <c r="WXC568" s="439"/>
      <c r="WXD568" s="460"/>
      <c r="WXE568" s="435"/>
      <c r="WXF568" s="434"/>
      <c r="WXG568" s="437"/>
      <c r="WXH568" s="438"/>
      <c r="WXI568" s="439"/>
      <c r="WXJ568" s="460"/>
      <c r="WXK568" s="435"/>
      <c r="WXL568" s="434"/>
      <c r="WXM568" s="437"/>
      <c r="WXN568" s="438"/>
      <c r="WXO568" s="439"/>
      <c r="WXP568" s="460"/>
      <c r="WXQ568" s="435"/>
      <c r="WXR568" s="434"/>
      <c r="WXS568" s="437"/>
      <c r="WXT568" s="438"/>
      <c r="WXU568" s="439"/>
      <c r="WXV568" s="460"/>
      <c r="WXW568" s="435"/>
      <c r="WXX568" s="434"/>
      <c r="WXY568" s="437"/>
      <c r="WXZ568" s="438"/>
      <c r="WYA568" s="439"/>
      <c r="WYB568" s="460"/>
      <c r="WYC568" s="435"/>
      <c r="WYD568" s="434"/>
      <c r="WYE568" s="437"/>
      <c r="WYF568" s="438"/>
      <c r="WYG568" s="439"/>
      <c r="WYH568" s="460"/>
      <c r="WYI568" s="435"/>
      <c r="WYJ568" s="434"/>
      <c r="WYK568" s="437"/>
      <c r="WYL568" s="438"/>
      <c r="WYM568" s="439"/>
      <c r="WYN568" s="460"/>
      <c r="WYO568" s="435"/>
      <c r="WYP568" s="434"/>
      <c r="WYQ568" s="437"/>
      <c r="WYR568" s="438"/>
      <c r="WYS568" s="439"/>
      <c r="WYT568" s="460"/>
      <c r="WYU568" s="435"/>
      <c r="WYV568" s="434"/>
      <c r="WYW568" s="437"/>
      <c r="WYX568" s="438"/>
      <c r="WYY568" s="439"/>
      <c r="WYZ568" s="460"/>
      <c r="WZA568" s="435"/>
      <c r="WZB568" s="434"/>
      <c r="WZC568" s="437"/>
      <c r="WZD568" s="438"/>
      <c r="WZE568" s="439"/>
      <c r="WZF568" s="460"/>
      <c r="WZG568" s="435"/>
      <c r="WZH568" s="434"/>
      <c r="WZI568" s="437"/>
      <c r="WZJ568" s="438"/>
      <c r="WZK568" s="439"/>
      <c r="WZL568" s="460"/>
      <c r="WZM568" s="435"/>
      <c r="WZN568" s="434"/>
      <c r="WZO568" s="437"/>
      <c r="WZP568" s="438"/>
      <c r="WZQ568" s="439"/>
      <c r="WZR568" s="460"/>
      <c r="WZS568" s="435"/>
      <c r="WZT568" s="434"/>
      <c r="WZU568" s="437"/>
      <c r="WZV568" s="438"/>
      <c r="WZW568" s="439"/>
      <c r="WZX568" s="460"/>
      <c r="WZY568" s="435"/>
      <c r="WZZ568" s="434"/>
      <c r="XAA568" s="437"/>
      <c r="XAB568" s="438"/>
      <c r="XAC568" s="439"/>
      <c r="XAD568" s="460"/>
      <c r="XAE568" s="435"/>
      <c r="XAF568" s="434"/>
      <c r="XAG568" s="437"/>
      <c r="XAH568" s="438"/>
      <c r="XAI568" s="439"/>
      <c r="XAJ568" s="460"/>
      <c r="XAK568" s="435"/>
      <c r="XAL568" s="434"/>
      <c r="XAM568" s="437"/>
      <c r="XAN568" s="438"/>
      <c r="XAO568" s="439"/>
      <c r="XAP568" s="460"/>
      <c r="XAQ568" s="435"/>
      <c r="XAR568" s="434"/>
      <c r="XAS568" s="437"/>
      <c r="XAT568" s="438"/>
      <c r="XAU568" s="439"/>
      <c r="XAV568" s="460"/>
      <c r="XAW568" s="435"/>
      <c r="XAX568" s="434"/>
      <c r="XAY568" s="437"/>
      <c r="XAZ568" s="438"/>
      <c r="XBA568" s="439"/>
      <c r="XBB568" s="460"/>
      <c r="XBC568" s="435"/>
      <c r="XBD568" s="434"/>
      <c r="XBE568" s="437"/>
      <c r="XBF568" s="438"/>
      <c r="XBG568" s="439"/>
      <c r="XBH568" s="460"/>
      <c r="XBI568" s="435"/>
      <c r="XBJ568" s="434"/>
      <c r="XBK568" s="437"/>
      <c r="XBL568" s="438"/>
      <c r="XBM568" s="439"/>
      <c r="XBN568" s="460"/>
      <c r="XBO568" s="435"/>
      <c r="XBP568" s="434"/>
      <c r="XBQ568" s="437"/>
      <c r="XBR568" s="438"/>
      <c r="XBS568" s="439"/>
      <c r="XBT568" s="460"/>
      <c r="XBU568" s="435"/>
      <c r="XBV568" s="434"/>
      <c r="XBW568" s="437"/>
      <c r="XBX568" s="438"/>
      <c r="XBY568" s="439"/>
      <c r="XBZ568" s="460"/>
      <c r="XCA568" s="435"/>
      <c r="XCB568" s="434"/>
      <c r="XCC568" s="437"/>
      <c r="XCD568" s="438"/>
      <c r="XCE568" s="439"/>
      <c r="XCF568" s="460"/>
      <c r="XCG568" s="435"/>
      <c r="XCH568" s="434"/>
      <c r="XCI568" s="437"/>
      <c r="XCJ568" s="438"/>
      <c r="XCK568" s="439"/>
      <c r="XCL568" s="460"/>
      <c r="XCM568" s="435"/>
      <c r="XCN568" s="434"/>
      <c r="XCO568" s="437"/>
      <c r="XCP568" s="438"/>
      <c r="XCQ568" s="439"/>
      <c r="XCR568" s="460"/>
      <c r="XCS568" s="435"/>
      <c r="XCT568" s="434"/>
      <c r="XCU568" s="437"/>
      <c r="XCV568" s="438"/>
      <c r="XCW568" s="439"/>
      <c r="XCX568" s="460"/>
      <c r="XCY568" s="435"/>
      <c r="XCZ568" s="434"/>
      <c r="XDA568" s="437"/>
      <c r="XDB568" s="438"/>
      <c r="XDC568" s="439"/>
      <c r="XDD568" s="460"/>
      <c r="XDE568" s="435"/>
      <c r="XDF568" s="434"/>
      <c r="XDG568" s="437"/>
      <c r="XDH568" s="438"/>
      <c r="XDI568" s="439"/>
      <c r="XDJ568" s="460"/>
      <c r="XDK568" s="435"/>
      <c r="XDL568" s="434"/>
      <c r="XDM568" s="437"/>
      <c r="XDN568" s="438"/>
      <c r="XDO568" s="439"/>
      <c r="XDP568" s="460"/>
      <c r="XDQ568" s="435"/>
      <c r="XDR568" s="434"/>
      <c r="XDS568" s="437"/>
      <c r="XDT568" s="438"/>
      <c r="XDU568" s="439"/>
      <c r="XDV568" s="460"/>
      <c r="XDW568" s="435"/>
      <c r="XDX568" s="434"/>
      <c r="XDY568" s="437"/>
      <c r="XDZ568" s="438"/>
      <c r="XEA568" s="439"/>
      <c r="XEB568" s="460"/>
      <c r="XEC568" s="435"/>
      <c r="XED568" s="434"/>
      <c r="XEE568" s="437"/>
      <c r="XEF568" s="438"/>
      <c r="XEG568" s="439"/>
      <c r="XEH568" s="460"/>
      <c r="XEI568" s="435"/>
      <c r="XEJ568" s="434"/>
      <c r="XEK568" s="437"/>
      <c r="XEL568" s="438"/>
      <c r="XEM568" s="439"/>
      <c r="XEN568" s="460"/>
      <c r="XEO568" s="435"/>
      <c r="XEP568" s="434"/>
      <c r="XEQ568" s="437"/>
      <c r="XER568" s="438"/>
      <c r="XES568" s="439"/>
      <c r="XET568" s="460"/>
      <c r="XEU568" s="435"/>
      <c r="XEV568" s="434"/>
      <c r="XEW568" s="437"/>
      <c r="XEX568" s="438"/>
      <c r="XEY568" s="439"/>
      <c r="XEZ568" s="460"/>
      <c r="XFA568" s="435"/>
      <c r="XFB568" s="434"/>
      <c r="XFC568" s="437"/>
      <c r="XFD568" s="438"/>
    </row>
    <row r="569" spans="1:16384" ht="15" customHeight="1" x14ac:dyDescent="0.25">
      <c r="A569" s="397"/>
      <c r="B569" s="387"/>
      <c r="C569" s="387"/>
      <c r="D569" s="387"/>
      <c r="E569" s="666" t="s">
        <v>340</v>
      </c>
      <c r="F569" s="667" t="s">
        <v>324</v>
      </c>
      <c r="G569" s="667"/>
      <c r="H569" s="667"/>
      <c r="I569" s="667"/>
      <c r="J569" s="625"/>
      <c r="K569" s="569" t="s">
        <v>2</v>
      </c>
      <c r="L569" s="545">
        <v>4</v>
      </c>
      <c r="M569" s="433">
        <v>1</v>
      </c>
      <c r="N569" s="409">
        <f t="shared" ref="N569:N570" si="47">+L569*M569</f>
        <v>4</v>
      </c>
      <c r="O569" s="409">
        <v>1</v>
      </c>
      <c r="P569" s="466">
        <f t="shared" ref="P569:P570" si="48">+L569*O569</f>
        <v>4</v>
      </c>
      <c r="Q569" s="467"/>
      <c r="R569" s="387"/>
      <c r="S569" s="791"/>
      <c r="T569" s="424"/>
      <c r="U569" s="424"/>
      <c r="V569" s="424"/>
      <c r="W569" s="424"/>
      <c r="X569" s="424"/>
      <c r="Y569" s="424"/>
      <c r="Z569" s="424"/>
      <c r="AA569" s="424"/>
      <c r="AB569" s="424"/>
      <c r="AC569" s="424"/>
      <c r="AD569" s="424"/>
      <c r="AE569" s="424"/>
      <c r="AF569" s="424"/>
      <c r="AG569" s="424"/>
      <c r="AH569" s="424"/>
      <c r="AI569" s="424"/>
      <c r="AJ569" s="424"/>
      <c r="AK569" s="424"/>
      <c r="AL569" s="424"/>
      <c r="AM569" s="424"/>
      <c r="AN569" s="424"/>
      <c r="AO569" s="424"/>
      <c r="AP569" s="424"/>
      <c r="AQ569" s="424"/>
      <c r="AR569" s="424"/>
      <c r="AS569" s="424"/>
      <c r="CJ569" s="424"/>
      <c r="CK569" s="424"/>
      <c r="CL569" s="424"/>
      <c r="CM569" s="424"/>
      <c r="CN569" s="424"/>
      <c r="CO569" s="424"/>
      <c r="CP569" s="424"/>
      <c r="CQ569" s="424"/>
      <c r="CR569" s="424"/>
      <c r="CS569" s="424"/>
      <c r="CT569" s="424"/>
      <c r="CU569" s="424"/>
      <c r="CV569" s="424"/>
      <c r="CW569" s="424"/>
      <c r="CX569" s="424"/>
      <c r="CY569" s="424"/>
      <c r="CZ569" s="424"/>
      <c r="DA569" s="424"/>
      <c r="DB569" s="424"/>
      <c r="DC569" s="424"/>
      <c r="DD569" s="424"/>
      <c r="DE569" s="424"/>
      <c r="DF569" s="424"/>
      <c r="DG569" s="424"/>
      <c r="DH569" s="424"/>
      <c r="DI569" s="424"/>
      <c r="DJ569" s="424"/>
      <c r="DK569" s="424"/>
      <c r="DL569" s="424"/>
      <c r="DM569" s="424"/>
      <c r="DN569" s="424"/>
      <c r="DO569" s="424"/>
      <c r="DP569" s="424"/>
      <c r="DQ569" s="424"/>
      <c r="DR569" s="424"/>
      <c r="DS569" s="424"/>
      <c r="DT569" s="424"/>
      <c r="DU569" s="424"/>
      <c r="DV569" s="424"/>
      <c r="DW569" s="424"/>
      <c r="DX569" s="424"/>
      <c r="DY569" s="424"/>
      <c r="DZ569" s="424"/>
      <c r="EA569" s="424"/>
      <c r="EB569" s="424"/>
      <c r="EC569" s="424"/>
      <c r="ED569" s="424"/>
      <c r="EE569" s="424"/>
      <c r="EF569" s="424"/>
      <c r="EG569" s="424"/>
      <c r="EH569" s="424"/>
      <c r="EI569" s="424"/>
      <c r="EJ569" s="424"/>
      <c r="EK569" s="424"/>
      <c r="EL569" s="424"/>
      <c r="EM569" s="424"/>
      <c r="EN569" s="424"/>
      <c r="EO569" s="424"/>
      <c r="EP569" s="424"/>
      <c r="EQ569" s="424"/>
      <c r="ER569" s="424"/>
      <c r="ES569" s="424"/>
      <c r="ET569" s="424"/>
      <c r="EU569" s="424"/>
      <c r="EV569" s="424"/>
      <c r="EW569" s="424"/>
      <c r="EX569" s="424"/>
      <c r="EY569" s="424"/>
      <c r="EZ569" s="424"/>
      <c r="FA569" s="424"/>
      <c r="FB569" s="424"/>
      <c r="FC569" s="424"/>
      <c r="FD569" s="424"/>
      <c r="FE569" s="424"/>
      <c r="FF569" s="424"/>
      <c r="FG569" s="424"/>
      <c r="FH569" s="424"/>
      <c r="FI569" s="424"/>
      <c r="FJ569" s="424"/>
      <c r="FK569" s="424"/>
      <c r="FL569" s="424"/>
      <c r="FM569" s="424"/>
      <c r="FN569" s="424"/>
      <c r="FO569" s="424"/>
      <c r="FP569" s="424"/>
      <c r="FQ569" s="424"/>
      <c r="FR569" s="424"/>
      <c r="FS569" s="424"/>
      <c r="FT569" s="424"/>
      <c r="FU569" s="424"/>
      <c r="FV569" s="424"/>
      <c r="FW569" s="424"/>
      <c r="FX569" s="424"/>
      <c r="FY569" s="424"/>
      <c r="FZ569" s="424"/>
      <c r="GA569" s="424"/>
      <c r="GB569" s="424"/>
      <c r="GC569" s="424"/>
      <c r="GD569" s="424"/>
      <c r="GE569" s="424"/>
      <c r="GF569" s="424"/>
      <c r="GG569" s="424"/>
      <c r="GH569" s="424"/>
      <c r="GI569" s="424"/>
      <c r="GJ569" s="424"/>
      <c r="GK569" s="424"/>
      <c r="GL569" s="424"/>
      <c r="GM569" s="424"/>
      <c r="GN569" s="424"/>
      <c r="GO569" s="424"/>
      <c r="GP569" s="424"/>
      <c r="GQ569" s="424"/>
      <c r="GR569" s="424"/>
      <c r="GS569" s="424"/>
      <c r="GT569" s="424"/>
      <c r="GU569" s="424"/>
      <c r="GV569" s="424"/>
      <c r="GW569" s="424"/>
      <c r="GX569" s="424"/>
      <c r="GY569" s="424"/>
      <c r="GZ569" s="424"/>
      <c r="HA569" s="424"/>
      <c r="HB569" s="424"/>
      <c r="HC569" s="424"/>
      <c r="HD569" s="424"/>
      <c r="HE569" s="424"/>
      <c r="HF569" s="424"/>
      <c r="HG569" s="424"/>
      <c r="HH569" s="424"/>
      <c r="HI569" s="424"/>
      <c r="HJ569" s="424"/>
      <c r="HK569" s="424"/>
      <c r="HL569" s="424"/>
      <c r="HM569" s="424"/>
      <c r="HN569" s="424"/>
      <c r="HO569" s="424"/>
      <c r="HP569" s="424"/>
      <c r="HQ569" s="424"/>
      <c r="HR569" s="424"/>
      <c r="HS569" s="424"/>
      <c r="HT569" s="424"/>
      <c r="HU569" s="424"/>
      <c r="HV569" s="424"/>
      <c r="HW569" s="424"/>
      <c r="HX569" s="424"/>
      <c r="HY569" s="424"/>
      <c r="HZ569" s="424"/>
      <c r="IA569" s="424"/>
      <c r="IB569" s="424"/>
      <c r="IC569" s="424"/>
      <c r="ID569" s="424"/>
      <c r="IE569" s="424"/>
      <c r="IF569" s="424"/>
      <c r="IG569" s="424"/>
      <c r="IH569" s="424"/>
      <c r="II569" s="424"/>
      <c r="IJ569" s="424"/>
      <c r="IK569" s="424"/>
      <c r="IL569" s="424"/>
      <c r="IM569" s="424"/>
      <c r="IN569" s="424"/>
      <c r="IO569" s="424"/>
      <c r="IP569" s="424"/>
      <c r="IQ569" s="424"/>
      <c r="IR569" s="424"/>
      <c r="IS569" s="424"/>
      <c r="IT569" s="424"/>
      <c r="IU569" s="424"/>
      <c r="IV569" s="424"/>
      <c r="IW569" s="424"/>
      <c r="IX569" s="424"/>
      <c r="IY569" s="424"/>
      <c r="IZ569" s="424"/>
      <c r="JA569" s="424"/>
      <c r="JB569" s="424"/>
      <c r="JC569" s="424"/>
      <c r="JD569" s="424"/>
      <c r="JE569" s="424"/>
      <c r="JF569" s="424"/>
      <c r="JG569" s="424"/>
      <c r="JH569" s="424"/>
      <c r="JI569" s="424"/>
      <c r="JJ569" s="424"/>
      <c r="JK569" s="424"/>
      <c r="JL569" s="424"/>
      <c r="JM569" s="424"/>
      <c r="JN569" s="424"/>
      <c r="JO569" s="424"/>
      <c r="JP569" s="424"/>
      <c r="JQ569" s="424"/>
      <c r="JR569" s="424"/>
      <c r="JS569" s="424"/>
      <c r="JT569" s="424"/>
      <c r="JU569" s="424"/>
      <c r="JV569" s="424"/>
      <c r="JW569" s="424"/>
      <c r="JX569" s="424"/>
      <c r="JY569" s="424"/>
      <c r="JZ569" s="424"/>
      <c r="KA569" s="424"/>
      <c r="KB569" s="424"/>
      <c r="KC569" s="424"/>
      <c r="KD569" s="424"/>
      <c r="KE569" s="424"/>
      <c r="KF569" s="424"/>
      <c r="KG569" s="424"/>
      <c r="KH569" s="424"/>
      <c r="KI569" s="424"/>
      <c r="KJ569" s="424"/>
      <c r="KK569" s="424"/>
      <c r="KL569" s="424"/>
      <c r="KM569" s="424"/>
      <c r="KN569" s="424"/>
      <c r="KO569" s="424"/>
      <c r="KP569" s="424"/>
      <c r="KQ569" s="424"/>
      <c r="KR569" s="424"/>
      <c r="KS569" s="424"/>
      <c r="KT569" s="424"/>
      <c r="KU569" s="424"/>
    </row>
    <row r="570" spans="1:16384" x14ac:dyDescent="0.25">
      <c r="A570" s="397"/>
      <c r="B570" s="387"/>
      <c r="C570" s="387"/>
      <c r="D570" s="387"/>
      <c r="E570" s="665" t="s">
        <v>341</v>
      </c>
      <c r="F570" s="863" t="s">
        <v>140</v>
      </c>
      <c r="G570" s="863"/>
      <c r="H570" s="863"/>
      <c r="I570" s="863"/>
      <c r="J570" s="864"/>
      <c r="K570" s="569" t="s">
        <v>2</v>
      </c>
      <c r="L570" s="545">
        <v>3</v>
      </c>
      <c r="M570" s="433">
        <v>1</v>
      </c>
      <c r="N570" s="409">
        <f t="shared" si="47"/>
        <v>3</v>
      </c>
      <c r="O570" s="409">
        <v>1</v>
      </c>
      <c r="P570" s="466">
        <f t="shared" si="48"/>
        <v>3</v>
      </c>
      <c r="Q570" s="722" t="s">
        <v>219</v>
      </c>
      <c r="R570" s="788"/>
      <c r="S570" s="791"/>
      <c r="T570" s="424"/>
      <c r="U570" s="424"/>
      <c r="V570" s="424"/>
      <c r="W570" s="424"/>
      <c r="X570" s="424"/>
      <c r="Y570" s="424"/>
      <c r="Z570" s="424"/>
      <c r="AA570" s="424"/>
      <c r="AB570" s="424"/>
      <c r="AC570" s="424"/>
      <c r="AD570" s="424"/>
      <c r="AE570" s="424"/>
      <c r="AF570" s="424"/>
      <c r="AG570" s="424"/>
      <c r="AH570" s="424"/>
      <c r="AI570" s="424"/>
      <c r="AJ570" s="424"/>
      <c r="AK570" s="424"/>
      <c r="AL570" s="424"/>
      <c r="AM570" s="424"/>
      <c r="AN570" s="424"/>
      <c r="AO570" s="424"/>
      <c r="AP570" s="424"/>
      <c r="AQ570" s="424"/>
      <c r="AR570" s="424"/>
      <c r="AS570" s="424"/>
      <c r="CJ570" s="424"/>
      <c r="CK570" s="424"/>
      <c r="CL570" s="424"/>
      <c r="CM570" s="424"/>
      <c r="CN570" s="424"/>
      <c r="CO570" s="424"/>
      <c r="CP570" s="424"/>
      <c r="CQ570" s="424"/>
      <c r="CR570" s="424"/>
      <c r="CS570" s="424"/>
      <c r="CT570" s="424"/>
      <c r="CU570" s="424"/>
      <c r="CV570" s="424"/>
      <c r="CW570" s="424"/>
      <c r="CX570" s="424"/>
      <c r="CY570" s="424"/>
      <c r="CZ570" s="424"/>
      <c r="DA570" s="424"/>
      <c r="DB570" s="424"/>
      <c r="DC570" s="424"/>
      <c r="DD570" s="424"/>
      <c r="DE570" s="424"/>
      <c r="DF570" s="424"/>
      <c r="DG570" s="424"/>
      <c r="DH570" s="424"/>
      <c r="DI570" s="424"/>
      <c r="DJ570" s="424"/>
      <c r="DK570" s="424"/>
      <c r="DL570" s="424"/>
      <c r="DM570" s="424"/>
      <c r="DN570" s="424"/>
      <c r="DO570" s="424"/>
      <c r="DP570" s="424"/>
      <c r="DQ570" s="424"/>
      <c r="DR570" s="424"/>
      <c r="DS570" s="424"/>
      <c r="DT570" s="424"/>
      <c r="DU570" s="424"/>
      <c r="DV570" s="424"/>
      <c r="DW570" s="424"/>
      <c r="DX570" s="424"/>
      <c r="DY570" s="424"/>
      <c r="DZ570" s="424"/>
      <c r="EA570" s="424"/>
      <c r="EB570" s="424"/>
      <c r="EC570" s="424"/>
      <c r="ED570" s="424"/>
      <c r="EE570" s="424"/>
      <c r="EF570" s="424"/>
      <c r="EG570" s="424"/>
      <c r="EH570" s="424"/>
      <c r="EI570" s="424"/>
      <c r="EJ570" s="424"/>
      <c r="EK570" s="424"/>
      <c r="EL570" s="424"/>
      <c r="EM570" s="424"/>
      <c r="EN570" s="424"/>
      <c r="EO570" s="424"/>
      <c r="EP570" s="424"/>
      <c r="EQ570" s="424"/>
      <c r="ER570" s="424"/>
      <c r="ES570" s="424"/>
      <c r="ET570" s="424"/>
      <c r="EU570" s="424"/>
      <c r="EV570" s="424"/>
      <c r="EW570" s="424"/>
      <c r="EX570" s="424"/>
      <c r="EY570" s="424"/>
      <c r="EZ570" s="424"/>
      <c r="FA570" s="424"/>
      <c r="FB570" s="424"/>
      <c r="FC570" s="424"/>
      <c r="FD570" s="424"/>
      <c r="FE570" s="424"/>
      <c r="FF570" s="424"/>
      <c r="FG570" s="424"/>
      <c r="FH570" s="424"/>
      <c r="FI570" s="424"/>
      <c r="FJ570" s="424"/>
      <c r="FK570" s="424"/>
      <c r="FL570" s="424"/>
      <c r="FM570" s="424"/>
      <c r="FN570" s="424"/>
      <c r="FO570" s="424"/>
      <c r="FP570" s="424"/>
      <c r="FQ570" s="424"/>
      <c r="FR570" s="424"/>
      <c r="FS570" s="424"/>
      <c r="FT570" s="424"/>
      <c r="FU570" s="424"/>
      <c r="FV570" s="424"/>
      <c r="FW570" s="424"/>
      <c r="FX570" s="424"/>
      <c r="FY570" s="424"/>
      <c r="FZ570" s="424"/>
      <c r="GA570" s="424"/>
      <c r="GB570" s="424"/>
      <c r="GC570" s="424"/>
      <c r="GD570" s="424"/>
      <c r="GE570" s="424"/>
      <c r="GF570" s="424"/>
      <c r="GG570" s="424"/>
      <c r="GH570" s="424"/>
      <c r="GI570" s="424"/>
      <c r="GJ570" s="424"/>
      <c r="GK570" s="424"/>
      <c r="GL570" s="424"/>
      <c r="GM570" s="424"/>
      <c r="GN570" s="424"/>
      <c r="GO570" s="424"/>
      <c r="GP570" s="424"/>
      <c r="GQ570" s="424"/>
      <c r="GR570" s="424"/>
      <c r="GS570" s="424"/>
      <c r="GT570" s="424"/>
      <c r="GU570" s="424"/>
      <c r="GV570" s="424"/>
      <c r="GW570" s="424"/>
      <c r="GX570" s="424"/>
      <c r="GY570" s="424"/>
      <c r="GZ570" s="424"/>
      <c r="HA570" s="424"/>
      <c r="HB570" s="424"/>
      <c r="HC570" s="424"/>
      <c r="HD570" s="424"/>
      <c r="HE570" s="424"/>
      <c r="HF570" s="424"/>
      <c r="HG570" s="424"/>
      <c r="HH570" s="424"/>
      <c r="HI570" s="424"/>
      <c r="HJ570" s="424"/>
      <c r="HK570" s="424"/>
      <c r="HL570" s="424"/>
      <c r="HM570" s="424"/>
      <c r="HN570" s="424"/>
      <c r="HO570" s="424"/>
      <c r="HP570" s="424"/>
      <c r="HQ570" s="424"/>
      <c r="HR570" s="424"/>
      <c r="HS570" s="424"/>
      <c r="HT570" s="424"/>
      <c r="HU570" s="424"/>
      <c r="HV570" s="424"/>
      <c r="HW570" s="424"/>
      <c r="HX570" s="424"/>
      <c r="HY570" s="424"/>
      <c r="HZ570" s="424"/>
      <c r="IA570" s="424"/>
      <c r="IB570" s="424"/>
      <c r="IC570" s="424"/>
      <c r="ID570" s="424"/>
      <c r="IE570" s="424"/>
      <c r="IF570" s="424"/>
      <c r="IG570" s="424"/>
      <c r="IH570" s="424"/>
      <c r="II570" s="424"/>
      <c r="IJ570" s="424"/>
      <c r="IK570" s="424"/>
      <c r="IL570" s="424"/>
      <c r="IM570" s="424"/>
      <c r="IN570" s="424"/>
      <c r="IO570" s="424"/>
      <c r="IP570" s="424"/>
      <c r="IQ570" s="424"/>
      <c r="IR570" s="424"/>
      <c r="IS570" s="424"/>
      <c r="IT570" s="424"/>
      <c r="IU570" s="424"/>
      <c r="IV570" s="424"/>
      <c r="IW570" s="424"/>
      <c r="IX570" s="424"/>
      <c r="IY570" s="424"/>
      <c r="IZ570" s="424"/>
      <c r="JA570" s="424"/>
      <c r="JB570" s="424"/>
      <c r="JC570" s="424"/>
      <c r="JD570" s="424"/>
      <c r="JE570" s="424"/>
      <c r="JF570" s="424"/>
      <c r="JG570" s="424"/>
      <c r="JH570" s="424"/>
      <c r="JI570" s="424"/>
      <c r="JJ570" s="424"/>
      <c r="JK570" s="424"/>
      <c r="JL570" s="424"/>
      <c r="JM570" s="424"/>
      <c r="JN570" s="424"/>
      <c r="JO570" s="424"/>
      <c r="JP570" s="424"/>
      <c r="JQ570" s="424"/>
      <c r="JR570" s="424"/>
      <c r="JS570" s="424"/>
      <c r="JT570" s="424"/>
      <c r="JU570" s="424"/>
      <c r="JV570" s="424"/>
      <c r="JW570" s="424"/>
      <c r="JX570" s="424"/>
      <c r="JY570" s="424"/>
      <c r="JZ570" s="424"/>
      <c r="KA570" s="424"/>
      <c r="KB570" s="424"/>
      <c r="KC570" s="424"/>
      <c r="KD570" s="424"/>
      <c r="KE570" s="424"/>
      <c r="KF570" s="424"/>
      <c r="KG570" s="424"/>
      <c r="KH570" s="424"/>
      <c r="KI570" s="424"/>
      <c r="KJ570" s="424"/>
      <c r="KK570" s="424"/>
      <c r="KL570" s="424"/>
      <c r="KM570" s="424"/>
      <c r="KN570" s="424"/>
      <c r="KO570" s="424"/>
      <c r="KP570" s="424"/>
      <c r="KQ570" s="424"/>
      <c r="KR570" s="424"/>
      <c r="KS570" s="424"/>
      <c r="KT570" s="424"/>
      <c r="KU570" s="424"/>
    </row>
    <row r="571" spans="1:16384" ht="15.75" thickBot="1" x14ac:dyDescent="0.3">
      <c r="A571" s="559"/>
      <c r="B571" s="392"/>
      <c r="C571" s="392"/>
      <c r="D571" s="392"/>
      <c r="E571" s="392"/>
      <c r="F571" s="560"/>
      <c r="G571" s="392"/>
      <c r="H571" s="444"/>
      <c r="I571" s="445"/>
      <c r="J571" s="651"/>
      <c r="K571" s="561"/>
      <c r="L571" s="530"/>
      <c r="M571" s="538" t="s">
        <v>174</v>
      </c>
      <c r="N571" s="539">
        <f>SUM(N568:N570)</f>
        <v>12</v>
      </c>
      <c r="O571" s="538" t="s">
        <v>175</v>
      </c>
      <c r="P571" s="540">
        <f>SUM(P568:P570)</f>
        <v>12</v>
      </c>
      <c r="Q571" s="508">
        <f>+N571/P571*10</f>
        <v>10</v>
      </c>
      <c r="R571" s="541" t="str">
        <f>+IF(Q571&lt;7,"INACEPTABLE","ACEPTABLE")</f>
        <v>ACEPTABLE</v>
      </c>
      <c r="S571" s="792"/>
      <c r="T571" s="424"/>
      <c r="U571" s="424"/>
      <c r="V571" s="424"/>
      <c r="W571" s="424"/>
      <c r="AA571" s="424"/>
      <c r="AB571" s="424"/>
      <c r="AC571" s="424"/>
      <c r="AD571" s="424"/>
      <c r="AE571" s="424"/>
      <c r="AF571" s="424"/>
      <c r="AG571" s="424"/>
      <c r="AH571" s="424"/>
      <c r="AI571" s="424"/>
      <c r="AJ571" s="424"/>
      <c r="AK571" s="424"/>
      <c r="AL571" s="424"/>
      <c r="AM571" s="424"/>
      <c r="AN571" s="424"/>
      <c r="AO571" s="424"/>
      <c r="AP571" s="424"/>
      <c r="AQ571" s="424"/>
      <c r="AR571" s="424"/>
      <c r="AS571" s="424"/>
      <c r="CJ571" s="424"/>
      <c r="CK571" s="424"/>
      <c r="CL571" s="424"/>
      <c r="CM571" s="424"/>
      <c r="CN571" s="424"/>
      <c r="CO571" s="424"/>
      <c r="CP571" s="424"/>
      <c r="CQ571" s="424"/>
      <c r="CR571" s="424"/>
      <c r="CS571" s="424"/>
      <c r="CT571" s="424"/>
      <c r="CU571" s="424"/>
      <c r="CV571" s="424"/>
      <c r="CW571" s="424"/>
      <c r="CX571" s="424"/>
      <c r="CY571" s="424"/>
      <c r="CZ571" s="424"/>
      <c r="DA571" s="424"/>
      <c r="DB571" s="424"/>
      <c r="DC571" s="424"/>
      <c r="DD571" s="424"/>
      <c r="DE571" s="424"/>
      <c r="DF571" s="424"/>
      <c r="DG571" s="424"/>
      <c r="DH571" s="424"/>
      <c r="DI571" s="424"/>
      <c r="DJ571" s="424"/>
      <c r="DK571" s="424"/>
      <c r="DL571" s="424"/>
      <c r="DM571" s="424"/>
      <c r="DN571" s="424"/>
      <c r="DO571" s="424"/>
      <c r="DP571" s="424"/>
      <c r="DQ571" s="424"/>
      <c r="DR571" s="424"/>
      <c r="DS571" s="424"/>
      <c r="DT571" s="424"/>
      <c r="DU571" s="424"/>
      <c r="DV571" s="424"/>
      <c r="DW571" s="424"/>
      <c r="DX571" s="424"/>
      <c r="DY571" s="424"/>
      <c r="DZ571" s="424"/>
      <c r="EA571" s="424"/>
      <c r="EB571" s="424"/>
      <c r="EC571" s="424"/>
      <c r="ED571" s="424"/>
      <c r="EE571" s="424"/>
      <c r="EF571" s="424"/>
      <c r="EG571" s="424"/>
      <c r="EH571" s="424"/>
      <c r="EI571" s="424"/>
      <c r="EJ571" s="424"/>
      <c r="EK571" s="424"/>
      <c r="EL571" s="424"/>
      <c r="EM571" s="424"/>
      <c r="EN571" s="424"/>
      <c r="EO571" s="424"/>
      <c r="EP571" s="424"/>
      <c r="EQ571" s="424"/>
      <c r="ER571" s="424"/>
      <c r="ES571" s="424"/>
      <c r="ET571" s="424"/>
      <c r="EU571" s="424"/>
      <c r="EV571" s="424"/>
      <c r="EW571" s="424"/>
      <c r="EX571" s="424"/>
      <c r="EY571" s="424"/>
      <c r="EZ571" s="424"/>
      <c r="FA571" s="424"/>
      <c r="FB571" s="424"/>
      <c r="FC571" s="424"/>
      <c r="FD571" s="424"/>
      <c r="FE571" s="424"/>
      <c r="FF571" s="424"/>
      <c r="FG571" s="424"/>
      <c r="FH571" s="424"/>
      <c r="FI571" s="424"/>
      <c r="FJ571" s="424"/>
      <c r="FK571" s="424"/>
      <c r="FL571" s="424"/>
      <c r="FM571" s="424"/>
      <c r="FN571" s="424"/>
      <c r="FO571" s="424"/>
      <c r="FP571" s="424"/>
      <c r="FQ571" s="424"/>
      <c r="FR571" s="424"/>
      <c r="FS571" s="424"/>
      <c r="FT571" s="424"/>
      <c r="FU571" s="424"/>
      <c r="FV571" s="424"/>
      <c r="FW571" s="424"/>
      <c r="FX571" s="424"/>
      <c r="FY571" s="424"/>
      <c r="FZ571" s="424"/>
      <c r="GA571" s="424"/>
      <c r="GB571" s="424"/>
      <c r="GC571" s="424"/>
      <c r="GD571" s="424"/>
      <c r="GE571" s="424"/>
      <c r="GF571" s="424"/>
      <c r="GG571" s="424"/>
      <c r="GH571" s="424"/>
      <c r="GI571" s="424"/>
      <c r="GJ571" s="424"/>
      <c r="GK571" s="424"/>
      <c r="GL571" s="424"/>
      <c r="GM571" s="424"/>
      <c r="GN571" s="424"/>
      <c r="GO571" s="424"/>
      <c r="GP571" s="424"/>
      <c r="GQ571" s="424"/>
      <c r="GR571" s="424"/>
      <c r="GS571" s="424"/>
      <c r="GT571" s="424"/>
      <c r="GU571" s="424"/>
      <c r="GV571" s="424"/>
      <c r="GW571" s="424"/>
      <c r="GX571" s="424"/>
      <c r="GY571" s="424"/>
      <c r="GZ571" s="424"/>
      <c r="HA571" s="424"/>
      <c r="HB571" s="424"/>
      <c r="HC571" s="424"/>
      <c r="HD571" s="424"/>
      <c r="HE571" s="424"/>
      <c r="HF571" s="424"/>
      <c r="HG571" s="424"/>
      <c r="HH571" s="424"/>
      <c r="HI571" s="424"/>
      <c r="HJ571" s="424"/>
      <c r="HK571" s="424"/>
      <c r="HL571" s="424"/>
      <c r="HM571" s="424"/>
      <c r="HN571" s="424"/>
      <c r="HO571" s="424"/>
      <c r="HP571" s="424"/>
      <c r="HQ571" s="424"/>
      <c r="HR571" s="424"/>
      <c r="HS571" s="424"/>
      <c r="HT571" s="424"/>
      <c r="HU571" s="424"/>
      <c r="HV571" s="424"/>
      <c r="HW571" s="424"/>
      <c r="HX571" s="424"/>
      <c r="HY571" s="424"/>
      <c r="HZ571" s="424"/>
      <c r="IA571" s="424"/>
      <c r="IB571" s="424"/>
      <c r="IC571" s="424"/>
      <c r="ID571" s="424"/>
      <c r="IE571" s="424"/>
      <c r="IF571" s="424"/>
      <c r="IG571" s="424"/>
      <c r="IH571" s="424"/>
      <c r="II571" s="424"/>
      <c r="IJ571" s="424"/>
      <c r="IK571" s="424"/>
      <c r="IL571" s="424"/>
      <c r="IM571" s="424"/>
      <c r="IN571" s="424"/>
      <c r="IO571" s="424"/>
      <c r="IP571" s="424"/>
      <c r="IQ571" s="424"/>
      <c r="IR571" s="424"/>
      <c r="IS571" s="424"/>
      <c r="IT571" s="424"/>
      <c r="IU571" s="424"/>
      <c r="IV571" s="424"/>
      <c r="IW571" s="424"/>
      <c r="IX571" s="424"/>
      <c r="IY571" s="424"/>
      <c r="IZ571" s="424"/>
      <c r="JA571" s="424"/>
      <c r="JB571" s="424"/>
      <c r="JC571" s="424"/>
      <c r="JD571" s="424"/>
      <c r="JE571" s="424"/>
      <c r="JF571" s="424"/>
      <c r="JG571" s="424"/>
      <c r="JH571" s="424"/>
      <c r="JI571" s="424"/>
      <c r="JJ571" s="424"/>
      <c r="JK571" s="424"/>
      <c r="JL571" s="424"/>
      <c r="JM571" s="424"/>
      <c r="JN571" s="424"/>
      <c r="JO571" s="424"/>
      <c r="JP571" s="424"/>
      <c r="JQ571" s="424"/>
      <c r="JR571" s="424"/>
      <c r="JS571" s="424"/>
      <c r="JT571" s="424"/>
      <c r="JU571" s="424"/>
      <c r="JV571" s="424"/>
      <c r="JW571" s="424"/>
      <c r="JX571" s="424"/>
      <c r="JY571" s="424"/>
      <c r="JZ571" s="424"/>
      <c r="KA571" s="424"/>
      <c r="KB571" s="424"/>
      <c r="KC571" s="424"/>
      <c r="KD571" s="424"/>
      <c r="KE571" s="424"/>
      <c r="KF571" s="424"/>
      <c r="KG571" s="424"/>
      <c r="KH571" s="424"/>
      <c r="KI571" s="424"/>
      <c r="KJ571" s="424"/>
      <c r="KK571" s="424"/>
      <c r="KL571" s="424"/>
      <c r="KM571" s="424"/>
      <c r="KN571" s="424"/>
      <c r="KO571" s="424"/>
      <c r="KP571" s="424"/>
      <c r="KQ571" s="424"/>
      <c r="KR571" s="424"/>
      <c r="KS571" s="424"/>
      <c r="KT571" s="424"/>
      <c r="KU571" s="424"/>
    </row>
    <row r="572" spans="1:16384" ht="15.75" thickBot="1" x14ac:dyDescent="0.3"/>
    <row r="573" spans="1:16384" ht="15.75" thickBot="1" x14ac:dyDescent="0.3">
      <c r="L573" s="727" t="s">
        <v>179</v>
      </c>
      <c r="M573" s="728"/>
      <c r="N573" s="728"/>
      <c r="O573" s="503" t="s">
        <v>180</v>
      </c>
      <c r="P573" s="503" t="s">
        <v>181</v>
      </c>
      <c r="Q573" s="503" t="s">
        <v>212</v>
      </c>
      <c r="R573" s="503" t="s">
        <v>219</v>
      </c>
    </row>
    <row r="574" spans="1:16384" x14ac:dyDescent="0.25">
      <c r="L574" s="375" t="s">
        <v>339</v>
      </c>
      <c r="M574" s="370">
        <v>7</v>
      </c>
      <c r="N574" s="492" t="str">
        <f>+IF(AND(M574&lt;7,M574&gt;0),"INACEPTABLE",IF(M574=0,"No Valor","ACEPTABLE"))</f>
        <v>ACEPTABLE</v>
      </c>
      <c r="O574" s="729">
        <f>(COUNTIF(N574:N578,"INACEPTABLE"))</f>
        <v>0</v>
      </c>
      <c r="P574" s="729" t="str">
        <f>+IF(O574=1,"PENALIZACIÓN 1",IF(O574&gt;1,"PENALIZACIÓN 1 + 2","ACEPTABLE"))</f>
        <v>ACEPTABLE</v>
      </c>
      <c r="Q574" s="724">
        <f>+IF(AND(M574&gt;0,M575&gt;0,M576&gt;0,M577&gt;0,M578&gt;0),5,IF(AND(M574&gt;0,M575&gt;0,M576&gt;0,M577&gt;0,M578=0),4,IF(AND(M574&gt;0,M575&gt;0,M576&gt;0,M577=0,M578=0),3,IF(AND(M574&gt;0,M575&gt;0,M576=0,M577=0,M578=0),2,IF(AND(M574&gt;0,M575=0,M576=0,M577=0,M578=0),1,0)))))</f>
        <v>4</v>
      </c>
      <c r="R574" s="732">
        <f>IF(AND(O574=0,Q574&gt;0),(SUM(M574:M578)/Q574),0)</f>
        <v>7.6428571428571423</v>
      </c>
    </row>
    <row r="575" spans="1:16384" x14ac:dyDescent="0.25">
      <c r="L575" s="376" t="s">
        <v>340</v>
      </c>
      <c r="M575" s="371">
        <v>8</v>
      </c>
      <c r="N575" s="492" t="str">
        <f>+IF(AND(M575&lt;7,M575&gt;0),"INACEPTABLE",IF(M575=0,"No Valor","ACEPTABLE"))</f>
        <v>ACEPTABLE</v>
      </c>
      <c r="O575" s="730"/>
      <c r="P575" s="730"/>
      <c r="Q575" s="725"/>
      <c r="R575" s="733"/>
    </row>
    <row r="576" spans="1:16384" x14ac:dyDescent="0.25">
      <c r="L576" s="377" t="s">
        <v>341</v>
      </c>
      <c r="M576" s="371">
        <f>$Q$472</f>
        <v>8.5714285714285712</v>
      </c>
      <c r="N576" s="492" t="str">
        <f>+IF(AND(M576&lt;7,M576&gt;0),"INACEPTABLE",IF(M576=0,"No Valor","ACEPTABLE"))</f>
        <v>ACEPTABLE</v>
      </c>
      <c r="O576" s="730"/>
      <c r="P576" s="730"/>
      <c r="Q576" s="725"/>
      <c r="R576" s="733"/>
    </row>
    <row r="577" spans="1:19" x14ac:dyDescent="0.25">
      <c r="L577" s="376" t="s">
        <v>440</v>
      </c>
      <c r="M577" s="371">
        <v>7</v>
      </c>
      <c r="N577" s="492" t="str">
        <f>+IF(AND(M577&lt;7,M577&gt;0),"INACEPTABLE",IF(M577=0,"No Valor","ACEPTABLE"))</f>
        <v>ACEPTABLE</v>
      </c>
      <c r="O577" s="730"/>
      <c r="P577" s="730"/>
      <c r="Q577" s="725"/>
      <c r="R577" s="733"/>
    </row>
    <row r="578" spans="1:19" ht="15.75" thickBot="1" x14ac:dyDescent="0.3">
      <c r="L578" s="378" t="s">
        <v>441</v>
      </c>
      <c r="M578" s="372"/>
      <c r="N578" s="705" t="str">
        <f>+IF(AND(M578&lt;7,M578&gt;0),"INACEPTABLE",IF(M578=0,"No Valor","ACEPTABLE"))</f>
        <v>No Valor</v>
      </c>
      <c r="O578" s="731"/>
      <c r="P578" s="731"/>
      <c r="Q578" s="726"/>
      <c r="R578" s="734"/>
    </row>
    <row r="579" spans="1:19" x14ac:dyDescent="0.25">
      <c r="M579" s="379" t="s">
        <v>426</v>
      </c>
    </row>
    <row r="580" spans="1:19" ht="15.75" thickBot="1" x14ac:dyDescent="0.3"/>
    <row r="581" spans="1:19" ht="15.75" thickBot="1" x14ac:dyDescent="0.3">
      <c r="C581" s="427"/>
      <c r="D581" s="387"/>
      <c r="E581" s="387"/>
      <c r="F581" s="387"/>
      <c r="G581" s="387"/>
      <c r="H581" s="388"/>
      <c r="I581" s="387"/>
      <c r="J581" s="450"/>
      <c r="K581" s="562"/>
      <c r="L581" s="562"/>
      <c r="M581" s="562"/>
      <c r="N581" s="599" t="s">
        <v>261</v>
      </c>
      <c r="O581" s="600" t="s">
        <v>262</v>
      </c>
      <c r="P581" s="600" t="s">
        <v>265</v>
      </c>
      <c r="Q581" s="601" t="s">
        <v>263</v>
      </c>
      <c r="R581" s="601" t="s">
        <v>214</v>
      </c>
    </row>
    <row r="582" spans="1:19" x14ac:dyDescent="0.25">
      <c r="A582" s="853" t="s">
        <v>260</v>
      </c>
      <c r="B582" s="854"/>
      <c r="C582" s="854"/>
      <c r="D582" s="854"/>
      <c r="E582" s="854"/>
      <c r="F582" s="855"/>
      <c r="G582" s="584"/>
      <c r="H582" s="848" t="s">
        <v>231</v>
      </c>
      <c r="I582" s="849"/>
      <c r="J582" s="849"/>
      <c r="K582" s="849"/>
      <c r="L582" s="585"/>
      <c r="M582" s="593"/>
      <c r="N582" s="596">
        <f>$Q$439</f>
        <v>10</v>
      </c>
      <c r="O582" s="596">
        <f>L161</f>
        <v>8.0066666666666659</v>
      </c>
      <c r="P582" s="581">
        <f>+N582*0.6+O582*0.4</f>
        <v>9.2026666666666657</v>
      </c>
      <c r="Q582" s="850">
        <f>+IF(M158="SI",P589,0)</f>
        <v>8.0215531135531144</v>
      </c>
      <c r="R582" s="838" t="str">
        <f>+IF(Q582&lt;=8,"PENALIZACIÓN","ACEPTABLE")</f>
        <v>ACEPTABLE</v>
      </c>
    </row>
    <row r="583" spans="1:19" x14ac:dyDescent="0.25">
      <c r="A583" s="856"/>
      <c r="B583" s="857"/>
      <c r="C583" s="857"/>
      <c r="D583" s="857"/>
      <c r="E583" s="857"/>
      <c r="F583" s="858"/>
      <c r="G583" s="586"/>
      <c r="H583" s="719" t="s">
        <v>230</v>
      </c>
      <c r="I583" s="720"/>
      <c r="J583" s="720"/>
      <c r="K583" s="720"/>
      <c r="L583" s="461"/>
      <c r="M583" s="594"/>
      <c r="N583" s="597">
        <f>$R$497</f>
        <v>9.4047619047619051</v>
      </c>
      <c r="O583" s="597">
        <f>L162</f>
        <v>6.8</v>
      </c>
      <c r="P583" s="581">
        <f t="shared" ref="P583:P588" si="49">+N583*0.6+O583*0.4</f>
        <v>8.362857142857143</v>
      </c>
      <c r="Q583" s="851"/>
      <c r="R583" s="839"/>
    </row>
    <row r="584" spans="1:19" x14ac:dyDescent="0.25">
      <c r="A584" s="856"/>
      <c r="B584" s="857"/>
      <c r="C584" s="857"/>
      <c r="D584" s="857"/>
      <c r="E584" s="857"/>
      <c r="F584" s="858"/>
      <c r="G584" s="587"/>
      <c r="H584" s="434" t="s">
        <v>419</v>
      </c>
      <c r="I584" s="437"/>
      <c r="J584" s="438"/>
      <c r="K584" s="438"/>
      <c r="L584" s="460"/>
      <c r="M584" s="566"/>
      <c r="N584" s="597">
        <f>$R$511</f>
        <v>7.6428571428571423</v>
      </c>
      <c r="O584" s="597">
        <f>L163</f>
        <v>6.6666666666666661</v>
      </c>
      <c r="P584" s="581">
        <f t="shared" si="49"/>
        <v>7.2523809523809515</v>
      </c>
      <c r="Q584" s="851"/>
      <c r="R584" s="839"/>
    </row>
    <row r="585" spans="1:19" x14ac:dyDescent="0.25">
      <c r="A585" s="856"/>
      <c r="B585" s="857"/>
      <c r="C585" s="857"/>
      <c r="D585" s="857"/>
      <c r="E585" s="857"/>
      <c r="F585" s="858"/>
      <c r="G585" s="586"/>
      <c r="H585" s="719" t="s">
        <v>442</v>
      </c>
      <c r="I585" s="720"/>
      <c r="J585" s="720"/>
      <c r="K585" s="720"/>
      <c r="L585" s="461"/>
      <c r="M585" s="594"/>
      <c r="N585" s="596">
        <f>$R$526</f>
        <v>7.6428571428571423</v>
      </c>
      <c r="O585" s="596">
        <f>L164</f>
        <v>6.1538461538461542</v>
      </c>
      <c r="P585" s="581">
        <f t="shared" si="49"/>
        <v>7.0472527472527471</v>
      </c>
      <c r="Q585" s="851"/>
      <c r="R585" s="839"/>
    </row>
    <row r="586" spans="1:19" x14ac:dyDescent="0.25">
      <c r="A586" s="856"/>
      <c r="B586" s="857"/>
      <c r="C586" s="857"/>
      <c r="D586" s="857"/>
      <c r="E586" s="857"/>
      <c r="F586" s="858"/>
      <c r="G586" s="587"/>
      <c r="H586" s="434" t="s">
        <v>235</v>
      </c>
      <c r="I586" s="437"/>
      <c r="J586" s="438"/>
      <c r="K586" s="438"/>
      <c r="L586" s="460"/>
      <c r="M586" s="566"/>
      <c r="N586" s="597">
        <f>$R$540</f>
        <v>7.6428571428571423</v>
      </c>
      <c r="O586" s="597">
        <f>L165</f>
        <v>7.5</v>
      </c>
      <c r="P586" s="581">
        <f t="shared" si="49"/>
        <v>7.5857142857142854</v>
      </c>
      <c r="Q586" s="851"/>
      <c r="R586" s="839"/>
    </row>
    <row r="587" spans="1:19" x14ac:dyDescent="0.25">
      <c r="A587" s="856"/>
      <c r="B587" s="857"/>
      <c r="C587" s="857"/>
      <c r="D587" s="857"/>
      <c r="E587" s="857"/>
      <c r="F587" s="858"/>
      <c r="G587" s="586"/>
      <c r="H587" s="719" t="s">
        <v>236</v>
      </c>
      <c r="I587" s="720"/>
      <c r="J587" s="720"/>
      <c r="K587" s="720"/>
      <c r="L587" s="461"/>
      <c r="M587" s="594"/>
      <c r="N587" s="597">
        <f>$R$560</f>
        <v>7.6428571428571423</v>
      </c>
      <c r="O587" s="597">
        <f>$R$560</f>
        <v>7.6428571428571423</v>
      </c>
      <c r="P587" s="581">
        <f t="shared" si="49"/>
        <v>7.6428571428571423</v>
      </c>
      <c r="Q587" s="851"/>
      <c r="R587" s="839"/>
    </row>
    <row r="588" spans="1:19" ht="15.75" thickBot="1" x14ac:dyDescent="0.3">
      <c r="A588" s="859"/>
      <c r="B588" s="860"/>
      <c r="C588" s="860"/>
      <c r="D588" s="860"/>
      <c r="E588" s="860"/>
      <c r="F588" s="861"/>
      <c r="G588" s="588"/>
      <c r="H588" s="589" t="s">
        <v>238</v>
      </c>
      <c r="I588" s="590"/>
      <c r="J588" s="591"/>
      <c r="K588" s="591"/>
      <c r="L588" s="592"/>
      <c r="M588" s="595"/>
      <c r="N588" s="598">
        <f>$Q$571</f>
        <v>10</v>
      </c>
      <c r="O588" s="598">
        <f>$R$574</f>
        <v>7.6428571428571423</v>
      </c>
      <c r="P588" s="581">
        <f t="shared" si="49"/>
        <v>9.0571428571428569</v>
      </c>
      <c r="Q588" s="852"/>
      <c r="R588" s="840"/>
    </row>
    <row r="589" spans="1:19" ht="15.75" thickBot="1" x14ac:dyDescent="0.3">
      <c r="C589" s="427"/>
      <c r="D589" s="387"/>
      <c r="E589" s="387"/>
      <c r="F589" s="387"/>
      <c r="G589" s="387"/>
      <c r="H589" s="562"/>
      <c r="I589" s="567"/>
      <c r="J589" s="451"/>
      <c r="K589" s="451"/>
      <c r="L589" s="567"/>
      <c r="M589" s="577"/>
      <c r="N589" s="451"/>
      <c r="O589" s="538" t="s">
        <v>264</v>
      </c>
      <c r="P589" s="578">
        <f>SUM(P582:P588)/7</f>
        <v>8.0215531135531144</v>
      </c>
      <c r="Q589" s="399"/>
      <c r="R589" s="528"/>
      <c r="S589" s="399"/>
    </row>
  </sheetData>
  <mergeCells count="389">
    <mergeCell ref="A1:T1"/>
    <mergeCell ref="A3:T3"/>
    <mergeCell ref="Q11:R11"/>
    <mergeCell ref="S11:X11"/>
    <mergeCell ref="Y12:Y27"/>
    <mergeCell ref="Z12:Z27"/>
    <mergeCell ref="AA12:AA27"/>
    <mergeCell ref="AB12:AB27"/>
    <mergeCell ref="F13:I13"/>
    <mergeCell ref="F15:I15"/>
    <mergeCell ref="F17:I17"/>
    <mergeCell ref="F19:I19"/>
    <mergeCell ref="Q22:R22"/>
    <mergeCell ref="F23:I23"/>
    <mergeCell ref="F26:I26"/>
    <mergeCell ref="X47:X51"/>
    <mergeCell ref="Y47:Y51"/>
    <mergeCell ref="F48:I48"/>
    <mergeCell ref="F50:I50"/>
    <mergeCell ref="K29:P29"/>
    <mergeCell ref="Q30:Q44"/>
    <mergeCell ref="R30:R44"/>
    <mergeCell ref="S30:S44"/>
    <mergeCell ref="T30:T44"/>
    <mergeCell ref="Q46:R46"/>
    <mergeCell ref="S46:U46"/>
    <mergeCell ref="F52:I52"/>
    <mergeCell ref="Q52:R52"/>
    <mergeCell ref="K56:M56"/>
    <mergeCell ref="N57:N61"/>
    <mergeCell ref="O57:O61"/>
    <mergeCell ref="P57:P61"/>
    <mergeCell ref="Q57:Q61"/>
    <mergeCell ref="V47:V51"/>
    <mergeCell ref="W47:W51"/>
    <mergeCell ref="A77:R77"/>
    <mergeCell ref="F82:I82"/>
    <mergeCell ref="F84:I84"/>
    <mergeCell ref="F86:I86"/>
    <mergeCell ref="F88:I88"/>
    <mergeCell ref="F92:I92"/>
    <mergeCell ref="Q63:R63"/>
    <mergeCell ref="S64:S67"/>
    <mergeCell ref="F65:I65"/>
    <mergeCell ref="Q66:R66"/>
    <mergeCell ref="Q70:R70"/>
    <mergeCell ref="S71:S75"/>
    <mergeCell ref="F72:I72"/>
    <mergeCell ref="F74:I74"/>
    <mergeCell ref="Q74:R74"/>
    <mergeCell ref="F89:I89"/>
    <mergeCell ref="F104:I104"/>
    <mergeCell ref="F105:I105"/>
    <mergeCell ref="F106:I106"/>
    <mergeCell ref="L106:R107"/>
    <mergeCell ref="F107:I107"/>
    <mergeCell ref="E108:I108"/>
    <mergeCell ref="L94:R95"/>
    <mergeCell ref="F95:I95"/>
    <mergeCell ref="E96:I96"/>
    <mergeCell ref="F102:I102"/>
    <mergeCell ref="F103:I103"/>
    <mergeCell ref="B130:K132"/>
    <mergeCell ref="M130:N130"/>
    <mergeCell ref="M131:N131"/>
    <mergeCell ref="Q134:R134"/>
    <mergeCell ref="S135:S138"/>
    <mergeCell ref="F136:I136"/>
    <mergeCell ref="Q137:R137"/>
    <mergeCell ref="L110:R111"/>
    <mergeCell ref="F112:I112"/>
    <mergeCell ref="F113:I113"/>
    <mergeCell ref="E114:I114"/>
    <mergeCell ref="A117:R117"/>
    <mergeCell ref="F124:I124"/>
    <mergeCell ref="F149:J149"/>
    <mergeCell ref="Q149:R149"/>
    <mergeCell ref="A152:D152"/>
    <mergeCell ref="Q152:R152"/>
    <mergeCell ref="F153:J153"/>
    <mergeCell ref="S153:S156"/>
    <mergeCell ref="F155:J155"/>
    <mergeCell ref="Q155:R155"/>
    <mergeCell ref="Q140:R140"/>
    <mergeCell ref="F141:J141"/>
    <mergeCell ref="S141:S150"/>
    <mergeCell ref="F142:J142"/>
    <mergeCell ref="F143:J143"/>
    <mergeCell ref="F144:J144"/>
    <mergeCell ref="F145:J145"/>
    <mergeCell ref="F146:J146"/>
    <mergeCell ref="F147:J147"/>
    <mergeCell ref="F148:J148"/>
    <mergeCell ref="F166:K166"/>
    <mergeCell ref="F167:K167"/>
    <mergeCell ref="A172:T172"/>
    <mergeCell ref="A174:T174"/>
    <mergeCell ref="A178:R178"/>
    <mergeCell ref="A180:R180"/>
    <mergeCell ref="D158:K158"/>
    <mergeCell ref="A161:D167"/>
    <mergeCell ref="F161:K161"/>
    <mergeCell ref="O161:O167"/>
    <mergeCell ref="P161:P167"/>
    <mergeCell ref="Q161:Q167"/>
    <mergeCell ref="F162:K162"/>
    <mergeCell ref="F163:K163"/>
    <mergeCell ref="F164:K164"/>
    <mergeCell ref="F165:K165"/>
    <mergeCell ref="A199:H199"/>
    <mergeCell ref="A201:B201"/>
    <mergeCell ref="C201:D201"/>
    <mergeCell ref="E201:E204"/>
    <mergeCell ref="F202:F204"/>
    <mergeCell ref="G202:G204"/>
    <mergeCell ref="A193:F193"/>
    <mergeCell ref="G193:G194"/>
    <mergeCell ref="A194:B194"/>
    <mergeCell ref="A195:B195"/>
    <mergeCell ref="G195:G197"/>
    <mergeCell ref="A196:B196"/>
    <mergeCell ref="A197:B197"/>
    <mergeCell ref="A224:R224"/>
    <mergeCell ref="A226:F226"/>
    <mergeCell ref="D229:D233"/>
    <mergeCell ref="E229:E233"/>
    <mergeCell ref="A235:R235"/>
    <mergeCell ref="A239:C239"/>
    <mergeCell ref="E239:F239"/>
    <mergeCell ref="A207:R207"/>
    <mergeCell ref="A215:E215"/>
    <mergeCell ref="F215:F217"/>
    <mergeCell ref="A216:B217"/>
    <mergeCell ref="C216:E216"/>
    <mergeCell ref="A218:A219"/>
    <mergeCell ref="F218:F220"/>
    <mergeCell ref="A220:B220"/>
    <mergeCell ref="G246:G247"/>
    <mergeCell ref="E247:F247"/>
    <mergeCell ref="A248:B249"/>
    <mergeCell ref="E248:F248"/>
    <mergeCell ref="G248:G249"/>
    <mergeCell ref="E249:F249"/>
    <mergeCell ref="A240:B242"/>
    <mergeCell ref="E240:F240"/>
    <mergeCell ref="G240:G242"/>
    <mergeCell ref="E241:F241"/>
    <mergeCell ref="E242:F242"/>
    <mergeCell ref="A243:B245"/>
    <mergeCell ref="E243:F243"/>
    <mergeCell ref="G243:G245"/>
    <mergeCell ref="E244:F244"/>
    <mergeCell ref="E245:F245"/>
    <mergeCell ref="E250:F250"/>
    <mergeCell ref="A251:C251"/>
    <mergeCell ref="E251:F251"/>
    <mergeCell ref="A252:C252"/>
    <mergeCell ref="E252:F252"/>
    <mergeCell ref="A253:C253"/>
    <mergeCell ref="E253:F253"/>
    <mergeCell ref="A246:B247"/>
    <mergeCell ref="E246:F246"/>
    <mergeCell ref="A276:B276"/>
    <mergeCell ref="C276:D276"/>
    <mergeCell ref="E276:F276"/>
    <mergeCell ref="A277:B277"/>
    <mergeCell ref="C277:D277"/>
    <mergeCell ref="E277:F277"/>
    <mergeCell ref="A254:F254"/>
    <mergeCell ref="A268:E268"/>
    <mergeCell ref="A271:R271"/>
    <mergeCell ref="A275:B275"/>
    <mergeCell ref="C275:D275"/>
    <mergeCell ref="E275:F275"/>
    <mergeCell ref="A280:B280"/>
    <mergeCell ref="C280:D280"/>
    <mergeCell ref="E280:F280"/>
    <mergeCell ref="A283:B283"/>
    <mergeCell ref="A287:D287"/>
    <mergeCell ref="A288:D288"/>
    <mergeCell ref="A278:B278"/>
    <mergeCell ref="C278:D278"/>
    <mergeCell ref="E278:F278"/>
    <mergeCell ref="A279:B279"/>
    <mergeCell ref="C279:D279"/>
    <mergeCell ref="E279:F279"/>
    <mergeCell ref="A304:D304"/>
    <mergeCell ref="A305:D305"/>
    <mergeCell ref="D306:E306"/>
    <mergeCell ref="A310:D310"/>
    <mergeCell ref="A312:D312"/>
    <mergeCell ref="A313:D313"/>
    <mergeCell ref="A289:D289"/>
    <mergeCell ref="A290:D290"/>
    <mergeCell ref="A296:D296"/>
    <mergeCell ref="A300:D300"/>
    <mergeCell ref="A302:D302"/>
    <mergeCell ref="A303:D303"/>
    <mergeCell ref="A325:D325"/>
    <mergeCell ref="A326:D326"/>
    <mergeCell ref="D327:E327"/>
    <mergeCell ref="A331:D331"/>
    <mergeCell ref="A333:D333"/>
    <mergeCell ref="A334:D334"/>
    <mergeCell ref="A314:D314"/>
    <mergeCell ref="A315:D315"/>
    <mergeCell ref="D316:E316"/>
    <mergeCell ref="A321:D321"/>
    <mergeCell ref="A323:D323"/>
    <mergeCell ref="A324:D324"/>
    <mergeCell ref="A368:D368"/>
    <mergeCell ref="A369:D369"/>
    <mergeCell ref="D370:E370"/>
    <mergeCell ref="A374:D374"/>
    <mergeCell ref="A376:D376"/>
    <mergeCell ref="A377:D377"/>
    <mergeCell ref="A335:D335"/>
    <mergeCell ref="A336:D336"/>
    <mergeCell ref="D337:E337"/>
    <mergeCell ref="A342:D342"/>
    <mergeCell ref="A366:D366"/>
    <mergeCell ref="A367:D367"/>
    <mergeCell ref="A352:D352"/>
    <mergeCell ref="A354:D354"/>
    <mergeCell ref="A355:D355"/>
    <mergeCell ref="A356:D356"/>
    <mergeCell ref="A357:D357"/>
    <mergeCell ref="D358:E358"/>
    <mergeCell ref="A363:D363"/>
    <mergeCell ref="A344:D344"/>
    <mergeCell ref="A345:D345"/>
    <mergeCell ref="A346:D346"/>
    <mergeCell ref="A347:D347"/>
    <mergeCell ref="D348:E348"/>
    <mergeCell ref="A389:D389"/>
    <mergeCell ref="A390:D390"/>
    <mergeCell ref="D391:E391"/>
    <mergeCell ref="A395:D395"/>
    <mergeCell ref="A397:D397"/>
    <mergeCell ref="A398:D398"/>
    <mergeCell ref="A378:D378"/>
    <mergeCell ref="A379:D379"/>
    <mergeCell ref="D380:E380"/>
    <mergeCell ref="A385:D385"/>
    <mergeCell ref="A387:D387"/>
    <mergeCell ref="A388:D388"/>
    <mergeCell ref="Q430:R430"/>
    <mergeCell ref="F432:I432"/>
    <mergeCell ref="A410:D410"/>
    <mergeCell ref="A411:D411"/>
    <mergeCell ref="D412:E412"/>
    <mergeCell ref="A416:D416"/>
    <mergeCell ref="A418:D418"/>
    <mergeCell ref="A419:D419"/>
    <mergeCell ref="A399:D399"/>
    <mergeCell ref="A400:D400"/>
    <mergeCell ref="D401:E401"/>
    <mergeCell ref="A406:D406"/>
    <mergeCell ref="A408:D408"/>
    <mergeCell ref="A409:D409"/>
    <mergeCell ref="S445:U445"/>
    <mergeCell ref="V446:V450"/>
    <mergeCell ref="W446:W450"/>
    <mergeCell ref="X446:X450"/>
    <mergeCell ref="Y446:Y450"/>
    <mergeCell ref="F447:I447"/>
    <mergeCell ref="F449:I449"/>
    <mergeCell ref="F434:I434"/>
    <mergeCell ref="F438:I438"/>
    <mergeCell ref="Q438:R438"/>
    <mergeCell ref="F440:I440"/>
    <mergeCell ref="F441:I441"/>
    <mergeCell ref="Q445:R445"/>
    <mergeCell ref="F436:I436"/>
    <mergeCell ref="X456:X460"/>
    <mergeCell ref="Y456:Y460"/>
    <mergeCell ref="F457:I457"/>
    <mergeCell ref="F459:I459"/>
    <mergeCell ref="F461:I461"/>
    <mergeCell ref="Q461:R461"/>
    <mergeCell ref="F451:I451"/>
    <mergeCell ref="Q451:R451"/>
    <mergeCell ref="Q455:R455"/>
    <mergeCell ref="S455:U455"/>
    <mergeCell ref="V456:V460"/>
    <mergeCell ref="W456:W460"/>
    <mergeCell ref="Q471:R471"/>
    <mergeCell ref="Q475:R475"/>
    <mergeCell ref="S475:U475"/>
    <mergeCell ref="Q465:R465"/>
    <mergeCell ref="S465:U465"/>
    <mergeCell ref="V466:V470"/>
    <mergeCell ref="W466:W470"/>
    <mergeCell ref="X466:X470"/>
    <mergeCell ref="Y466:Y470"/>
    <mergeCell ref="Q481:R481"/>
    <mergeCell ref="Q485:R485"/>
    <mergeCell ref="S485:U485"/>
    <mergeCell ref="V486:V490"/>
    <mergeCell ref="W486:W490"/>
    <mergeCell ref="V476:V480"/>
    <mergeCell ref="W476:W480"/>
    <mergeCell ref="X476:X480"/>
    <mergeCell ref="Y476:Y480"/>
    <mergeCell ref="L496:N496"/>
    <mergeCell ref="O497:O501"/>
    <mergeCell ref="P497:P501"/>
    <mergeCell ref="Q497:Q501"/>
    <mergeCell ref="R497:R501"/>
    <mergeCell ref="Q504:R504"/>
    <mergeCell ref="X486:X490"/>
    <mergeCell ref="Y486:Y490"/>
    <mergeCell ref="F487:I487"/>
    <mergeCell ref="F489:I489"/>
    <mergeCell ref="F491:I491"/>
    <mergeCell ref="Q491:R491"/>
    <mergeCell ref="S534:S537"/>
    <mergeCell ref="Q518:R518"/>
    <mergeCell ref="S519:S523"/>
    <mergeCell ref="F520:I520"/>
    <mergeCell ref="F522:I522"/>
    <mergeCell ref="Q522:R522"/>
    <mergeCell ref="L525:N525"/>
    <mergeCell ref="S505:S508"/>
    <mergeCell ref="F506:I506"/>
    <mergeCell ref="Q507:R507"/>
    <mergeCell ref="L510:N510"/>
    <mergeCell ref="O511:O515"/>
    <mergeCell ref="P511:P515"/>
    <mergeCell ref="Q511:Q515"/>
    <mergeCell ref="R511:R515"/>
    <mergeCell ref="Q536:R536"/>
    <mergeCell ref="F507:J507"/>
    <mergeCell ref="L539:N539"/>
    <mergeCell ref="O540:O544"/>
    <mergeCell ref="P540:P544"/>
    <mergeCell ref="Q540:Q544"/>
    <mergeCell ref="R540:R544"/>
    <mergeCell ref="O526:O530"/>
    <mergeCell ref="P526:P530"/>
    <mergeCell ref="Q526:Q530"/>
    <mergeCell ref="R526:R530"/>
    <mergeCell ref="Q533:R533"/>
    <mergeCell ref="Q547:R547"/>
    <mergeCell ref="F548:J548"/>
    <mergeCell ref="S548:S557"/>
    <mergeCell ref="F549:J549"/>
    <mergeCell ref="F550:J550"/>
    <mergeCell ref="F551:J551"/>
    <mergeCell ref="F552:J552"/>
    <mergeCell ref="F553:J553"/>
    <mergeCell ref="F554:J554"/>
    <mergeCell ref="F555:J555"/>
    <mergeCell ref="Q567:R567"/>
    <mergeCell ref="F568:J568"/>
    <mergeCell ref="S568:S571"/>
    <mergeCell ref="F570:J570"/>
    <mergeCell ref="Q570:R570"/>
    <mergeCell ref="F556:J556"/>
    <mergeCell ref="Q556:R556"/>
    <mergeCell ref="L559:N559"/>
    <mergeCell ref="O560:O564"/>
    <mergeCell ref="P560:P564"/>
    <mergeCell ref="Q560:Q564"/>
    <mergeCell ref="R560:R564"/>
    <mergeCell ref="L573:N573"/>
    <mergeCell ref="O574:O578"/>
    <mergeCell ref="P574:P578"/>
    <mergeCell ref="Q574:Q578"/>
    <mergeCell ref="R574:R578"/>
    <mergeCell ref="A582:F588"/>
    <mergeCell ref="H582:K582"/>
    <mergeCell ref="Q582:Q588"/>
    <mergeCell ref="R582:R588"/>
    <mergeCell ref="H583:K583"/>
    <mergeCell ref="H585:K585"/>
    <mergeCell ref="H587:K587"/>
    <mergeCell ref="A567:D567"/>
    <mergeCell ref="F535:I535"/>
    <mergeCell ref="F481:I481"/>
    <mergeCell ref="F477:I477"/>
    <mergeCell ref="F479:I479"/>
    <mergeCell ref="F467:I467"/>
    <mergeCell ref="F469:I469"/>
    <mergeCell ref="F471:I471"/>
    <mergeCell ref="A420:D420"/>
    <mergeCell ref="A421:D421"/>
    <mergeCell ref="D422:E422"/>
    <mergeCell ref="A427:D427"/>
  </mergeCells>
  <conditionalFormatting sqref="U12:U27 X12:X27">
    <cfRule type="cellIs" dxfId="316" priority="316" operator="equal">
      <formula>"INACEPTABLE"</formula>
    </cfRule>
    <cfRule type="cellIs" dxfId="315" priority="321" operator="equal">
      <formula>"PENALIZACIÓN"</formula>
    </cfRule>
    <cfRule type="cellIs" dxfId="314" priority="322" operator="equal">
      <formula>"ACEPTABLE"</formula>
    </cfRule>
  </conditionalFormatting>
  <conditionalFormatting sqref="Y12:AB12">
    <cfRule type="cellIs" dxfId="313" priority="319" operator="equal">
      <formula>"PENALIZACIÓN"</formula>
    </cfRule>
    <cfRule type="cellIs" dxfId="312" priority="320" operator="equal">
      <formula>"ACEPTABLE"</formula>
    </cfRule>
  </conditionalFormatting>
  <conditionalFormatting sqref="R23">
    <cfRule type="cellIs" dxfId="311" priority="317" operator="equal">
      <formula>"INACEPTABLE"</formula>
    </cfRule>
    <cfRule type="cellIs" dxfId="310" priority="318" operator="equal">
      <formula>"ACEPTABLE"</formula>
    </cfRule>
  </conditionalFormatting>
  <conditionalFormatting sqref="Y12:Y27">
    <cfRule type="cellIs" dxfId="309" priority="307" operator="equal">
      <formula>1</formula>
    </cfRule>
    <cfRule type="cellIs" dxfId="308" priority="311" operator="greaterThan">
      <formula>1</formula>
    </cfRule>
    <cfRule type="cellIs" dxfId="307" priority="312" operator="equal">
      <formula>0</formula>
    </cfRule>
  </conditionalFormatting>
  <conditionalFormatting sqref="Z12:AB12 Z13:AA27">
    <cfRule type="cellIs" dxfId="306" priority="308" operator="equal">
      <formula>"PENALIZACIÓN 1 + 2"</formula>
    </cfRule>
    <cfRule type="cellIs" dxfId="305" priority="309" operator="equal">
      <formula>"PENALIZACIÓN 1"</formula>
    </cfRule>
    <cfRule type="cellIs" dxfId="304" priority="310" operator="equal">
      <formula>"ACEPTABLE"</formula>
    </cfRule>
  </conditionalFormatting>
  <conditionalFormatting sqref="R53">
    <cfRule type="cellIs" dxfId="303" priority="305" operator="equal">
      <formula>"INACEPTABLE"</formula>
    </cfRule>
    <cfRule type="cellIs" dxfId="302" priority="306" operator="equal">
      <formula>"ACEPTABLE"</formula>
    </cfRule>
  </conditionalFormatting>
  <conditionalFormatting sqref="U47:U51">
    <cfRule type="cellIs" dxfId="301" priority="302" operator="equal">
      <formula>"INACEPTABLE"</formula>
    </cfRule>
    <cfRule type="cellIs" dxfId="300" priority="303" operator="equal">
      <formula>"PENALIZACIÓN"</formula>
    </cfRule>
    <cfRule type="cellIs" dxfId="299" priority="304" operator="equal">
      <formula>"ACEPTABLE"</formula>
    </cfRule>
  </conditionalFormatting>
  <conditionalFormatting sqref="V47:V51">
    <cfRule type="cellIs" dxfId="298" priority="299" operator="greaterThan">
      <formula>1</formula>
    </cfRule>
    <cfRule type="cellIs" dxfId="297" priority="300" operator="equal">
      <formula>1</formula>
    </cfRule>
    <cfRule type="cellIs" dxfId="296" priority="301" operator="equal">
      <formula>0</formula>
    </cfRule>
  </conditionalFormatting>
  <conditionalFormatting sqref="W47:W51">
    <cfRule type="cellIs" dxfId="295" priority="294" operator="equal">
      <formula>"ACEPTABLE"</formula>
    </cfRule>
    <cfRule type="cellIs" dxfId="294" priority="295" operator="equal">
      <formula>"PENALIZACIÓN 1 + 2"</formula>
    </cfRule>
    <cfRule type="cellIs" dxfId="293" priority="296" operator="equal">
      <formula>"PENALIZACIÓN 1"</formula>
    </cfRule>
    <cfRule type="cellIs" dxfId="292" priority="297" operator="equal">
      <formula>1</formula>
    </cfRule>
    <cfRule type="cellIs" dxfId="291" priority="298" operator="equal">
      <formula>1</formula>
    </cfRule>
  </conditionalFormatting>
  <conditionalFormatting sqref="R67">
    <cfRule type="cellIs" dxfId="290" priority="292" operator="equal">
      <formula>"INACEPTABLE"</formula>
    </cfRule>
    <cfRule type="cellIs" dxfId="289" priority="293" operator="equal">
      <formula>"ACEPTABLE"</formula>
    </cfRule>
  </conditionalFormatting>
  <conditionalFormatting sqref="S64:S67">
    <cfRule type="cellIs" dxfId="288" priority="290" operator="equal">
      <formula>"PENALIZACIÓN"</formula>
    </cfRule>
    <cfRule type="cellIs" dxfId="287" priority="291" operator="equal">
      <formula>"ACEPTABLE"</formula>
    </cfRule>
  </conditionalFormatting>
  <conditionalFormatting sqref="R75">
    <cfRule type="cellIs" dxfId="286" priority="288" operator="equal">
      <formula>"INACEPTABLE"</formula>
    </cfRule>
    <cfRule type="cellIs" dxfId="285" priority="289" operator="equal">
      <formula>"ACEPTABLE"</formula>
    </cfRule>
  </conditionalFormatting>
  <conditionalFormatting sqref="S71:S75">
    <cfRule type="cellIs" dxfId="284" priority="286" operator="equal">
      <formula>"PENALIZACIÓN"</formula>
    </cfRule>
    <cfRule type="cellIs" dxfId="283" priority="287" operator="equal">
      <formula>"ACEPTABLE"</formula>
    </cfRule>
  </conditionalFormatting>
  <conditionalFormatting sqref="Q103">
    <cfRule type="cellIs" dxfId="282" priority="284" operator="equal">
      <formula>"INACEPTABLE"</formula>
    </cfRule>
    <cfRule type="cellIs" dxfId="281" priority="285" operator="equal">
      <formula>"ACEPTABLE"</formula>
    </cfRule>
  </conditionalFormatting>
  <conditionalFormatting sqref="Q113">
    <cfRule type="cellIs" dxfId="280" priority="282" operator="equal">
      <formula>"INACEPTABLE"</formula>
    </cfRule>
    <cfRule type="cellIs" dxfId="279" priority="283" operator="equal">
      <formula>"ACEPTABLE"</formula>
    </cfRule>
  </conditionalFormatting>
  <conditionalFormatting sqref="R138:R139">
    <cfRule type="cellIs" dxfId="278" priority="280" operator="equal">
      <formula>"INACEPTABLE"</formula>
    </cfRule>
    <cfRule type="cellIs" dxfId="277" priority="281" operator="equal">
      <formula>"ACEPTABLE"</formula>
    </cfRule>
  </conditionalFormatting>
  <conditionalFormatting sqref="S135:S139">
    <cfRule type="cellIs" dxfId="276" priority="278" operator="equal">
      <formula>"PENALIZACIÓN"</formula>
    </cfRule>
    <cfRule type="cellIs" dxfId="275" priority="279" operator="equal">
      <formula>"ACEPTABLE"</formula>
    </cfRule>
  </conditionalFormatting>
  <conditionalFormatting sqref="R150">
    <cfRule type="cellIs" dxfId="274" priority="276" operator="equal">
      <formula>"INACEPTABLE"</formula>
    </cfRule>
    <cfRule type="cellIs" dxfId="273" priority="277" operator="equal">
      <formula>"ACEPTABLE"</formula>
    </cfRule>
  </conditionalFormatting>
  <conditionalFormatting sqref="S141">
    <cfRule type="cellIs" dxfId="272" priority="274" operator="equal">
      <formula>"PENALIZACIÓN"</formula>
    </cfRule>
    <cfRule type="cellIs" dxfId="271" priority="275" operator="equal">
      <formula>"ACEPTABLE"</formula>
    </cfRule>
  </conditionalFormatting>
  <conditionalFormatting sqref="R156:R157">
    <cfRule type="cellIs" dxfId="270" priority="272" operator="equal">
      <formula>"INACEPTABLE"</formula>
    </cfRule>
    <cfRule type="cellIs" dxfId="269" priority="273" operator="equal">
      <formula>"ACEPTABLE"</formula>
    </cfRule>
  </conditionalFormatting>
  <conditionalFormatting sqref="S153 S158:S171 S173">
    <cfRule type="cellIs" dxfId="268" priority="270" operator="equal">
      <formula>"PENALIZACIÓN"</formula>
    </cfRule>
    <cfRule type="cellIs" dxfId="267" priority="271" operator="equal">
      <formula>"ACEPTABLE"</formula>
    </cfRule>
  </conditionalFormatting>
  <conditionalFormatting sqref="P123">
    <cfRule type="cellIs" dxfId="266" priority="234" operator="equal">
      <formula>"PENALIZACIÓN"</formula>
    </cfRule>
    <cfRule type="cellIs" dxfId="265" priority="268" operator="equal">
      <formula>"INACEPTABLE"</formula>
    </cfRule>
    <cfRule type="cellIs" dxfId="264" priority="269" operator="equal">
      <formula>"ACEPTABLE"</formula>
    </cfRule>
  </conditionalFormatting>
  <conditionalFormatting sqref="P124">
    <cfRule type="cellIs" dxfId="263" priority="237" operator="equal">
      <formula>"PENALIZACIÓN"</formula>
    </cfRule>
    <cfRule type="cellIs" dxfId="262" priority="266" operator="equal">
      <formula>"INACEPTABLE"</formula>
    </cfRule>
    <cfRule type="cellIs" dxfId="261" priority="267" operator="equal">
      <formula>"ACEPTABLE"</formula>
    </cfRule>
  </conditionalFormatting>
  <conditionalFormatting sqref="P125">
    <cfRule type="cellIs" dxfId="260" priority="233" operator="equal">
      <formula>"PENALIZACIÓN"</formula>
    </cfRule>
    <cfRule type="cellIs" dxfId="259" priority="264" operator="equal">
      <formula>"INACEPTABLE"</formula>
    </cfRule>
    <cfRule type="cellIs" dxfId="258" priority="265" operator="equal">
      <formula>"ACEPTABLE"</formula>
    </cfRule>
  </conditionalFormatting>
  <conditionalFormatting sqref="P161:P167">
    <cfRule type="cellIs" dxfId="257" priority="261" operator="equal">
      <formula>8</formula>
    </cfRule>
    <cfRule type="cellIs" dxfId="256" priority="262" operator="greaterThan">
      <formula>8</formula>
    </cfRule>
    <cfRule type="cellIs" dxfId="255" priority="263" operator="lessThan">
      <formula>8</formula>
    </cfRule>
  </conditionalFormatting>
  <conditionalFormatting sqref="Q161:Q167">
    <cfRule type="cellIs" dxfId="254" priority="256" operator="equal">
      <formula>"ACEPTABLE"</formula>
    </cfRule>
    <cfRule type="cellIs" dxfId="253" priority="257" operator="equal">
      <formula>"PENALIZACIÓN"</formula>
    </cfRule>
    <cfRule type="cellIs" dxfId="252" priority="258" operator="equal">
      <formula>8</formula>
    </cfRule>
    <cfRule type="cellIs" dxfId="251" priority="259" operator="greaterThan">
      <formula>8</formula>
    </cfRule>
    <cfRule type="cellIs" dxfId="250" priority="260" operator="lessThan">
      <formula>8</formula>
    </cfRule>
  </conditionalFormatting>
  <conditionalFormatting sqref="R439">
    <cfRule type="cellIs" dxfId="249" priority="254" operator="equal">
      <formula>"INACEPTABLE"</formula>
    </cfRule>
    <cfRule type="cellIs" dxfId="248" priority="255" operator="equal">
      <formula>"ACEPTABLE"</formula>
    </cfRule>
  </conditionalFormatting>
  <conditionalFormatting sqref="R582:R588">
    <cfRule type="cellIs" dxfId="247" priority="249" operator="equal">
      <formula>"ACEPTABLE"</formula>
    </cfRule>
    <cfRule type="cellIs" dxfId="246" priority="250" operator="equal">
      <formula>"PENALIZACIÓN"</formula>
    </cfRule>
    <cfRule type="cellIs" dxfId="245" priority="251" operator="equal">
      <formula>8</formula>
    </cfRule>
    <cfRule type="cellIs" dxfId="244" priority="252" operator="greaterThan">
      <formula>8</formula>
    </cfRule>
    <cfRule type="cellIs" dxfId="243" priority="253" operator="lessThan">
      <formula>8</formula>
    </cfRule>
  </conditionalFormatting>
  <conditionalFormatting sqref="Q582:Q588">
    <cfRule type="cellIs" dxfId="242" priority="248" operator="lessThan">
      <formula>8</formula>
    </cfRule>
  </conditionalFormatting>
  <conditionalFormatting sqref="Q92">
    <cfRule type="cellIs" dxfId="241" priority="246" operator="equal">
      <formula>"INACEPTABLE"</formula>
    </cfRule>
    <cfRule type="cellIs" dxfId="240" priority="247" operator="equal">
      <formula>"ACEPTABLE"</formula>
    </cfRule>
  </conditionalFormatting>
  <conditionalFormatting sqref="Q86">
    <cfRule type="cellIs" dxfId="239" priority="244" operator="equal">
      <formula>"INACEPTABLE"</formula>
    </cfRule>
    <cfRule type="cellIs" dxfId="238" priority="245" operator="equal">
      <formula>"ACEPTABLE"</formula>
    </cfRule>
  </conditionalFormatting>
  <conditionalFormatting sqref="Q82">
    <cfRule type="cellIs" dxfId="237" priority="242" operator="equal">
      <formula>"INACEPTABLE"</formula>
    </cfRule>
    <cfRule type="cellIs" dxfId="236" priority="243" operator="equal">
      <formula>"ACEPTABLE"</formula>
    </cfRule>
  </conditionalFormatting>
  <conditionalFormatting sqref="R130">
    <cfRule type="cellIs" dxfId="235" priority="236" operator="equal">
      <formula>"Penalización"</formula>
    </cfRule>
    <cfRule type="cellIs" dxfId="234" priority="240" operator="equal">
      <formula>"INACEPTABLE"</formula>
    </cfRule>
    <cfRule type="cellIs" dxfId="233" priority="241" operator="equal">
      <formula>"ACEPTABLE"</formula>
    </cfRule>
  </conditionalFormatting>
  <conditionalFormatting sqref="R131">
    <cfRule type="cellIs" dxfId="232" priority="235" operator="equal">
      <formula>"Penalización"</formula>
    </cfRule>
    <cfRule type="cellIs" dxfId="231" priority="238" operator="equal">
      <formula>"INACEPTABLE"</formula>
    </cfRule>
    <cfRule type="cellIs" dxfId="230" priority="239" operator="equal">
      <formula>"ACEPTABLE"</formula>
    </cfRule>
  </conditionalFormatting>
  <conditionalFormatting sqref="F287:F290 M434:M442">
    <cfRule type="cellIs" dxfId="229" priority="231" operator="equal">
      <formula>0</formula>
    </cfRule>
    <cfRule type="cellIs" dxfId="228" priority="232" operator="equal">
      <formula>1</formula>
    </cfRule>
  </conditionalFormatting>
  <conditionalFormatting sqref="F296">
    <cfRule type="cellIs" dxfId="227" priority="229" operator="equal">
      <formula>0</formula>
    </cfRule>
    <cfRule type="cellIs" dxfId="226" priority="230" operator="equal">
      <formula>1</formula>
    </cfRule>
  </conditionalFormatting>
  <conditionalFormatting sqref="E310">
    <cfRule type="cellIs" dxfId="225" priority="227" operator="equal">
      <formula>0</formula>
    </cfRule>
    <cfRule type="cellIs" dxfId="224" priority="228" operator="equal">
      <formula>1</formula>
    </cfRule>
  </conditionalFormatting>
  <conditionalFormatting sqref="E300">
    <cfRule type="cellIs" dxfId="223" priority="225" operator="equal">
      <formula>0</formula>
    </cfRule>
    <cfRule type="cellIs" dxfId="222" priority="226" operator="equal">
      <formula>1</formula>
    </cfRule>
  </conditionalFormatting>
  <conditionalFormatting sqref="E321">
    <cfRule type="cellIs" dxfId="221" priority="223" operator="equal">
      <formula>0</formula>
    </cfRule>
    <cfRule type="cellIs" dxfId="220" priority="224" operator="equal">
      <formula>1</formula>
    </cfRule>
  </conditionalFormatting>
  <conditionalFormatting sqref="R452">
    <cfRule type="cellIs" dxfId="219" priority="221" operator="equal">
      <formula>"INACEPTABLE"</formula>
    </cfRule>
    <cfRule type="cellIs" dxfId="218" priority="222" operator="equal">
      <formula>"ACEPTABLE"</formula>
    </cfRule>
  </conditionalFormatting>
  <conditionalFormatting sqref="U446:U450">
    <cfRule type="cellIs" dxfId="217" priority="218" operator="equal">
      <formula>"INACEPTABLE"</formula>
    </cfRule>
    <cfRule type="cellIs" dxfId="216" priority="219" operator="equal">
      <formula>"PENALIZACIÓN"</formula>
    </cfRule>
    <cfRule type="cellIs" dxfId="215" priority="220" operator="equal">
      <formula>"ACEPTABLE"</formula>
    </cfRule>
  </conditionalFormatting>
  <conditionalFormatting sqref="V446:V450">
    <cfRule type="cellIs" dxfId="214" priority="215" operator="greaterThan">
      <formula>1</formula>
    </cfRule>
    <cfRule type="cellIs" dxfId="213" priority="216" operator="equal">
      <formula>1</formula>
    </cfRule>
    <cfRule type="cellIs" dxfId="212" priority="217" operator="equal">
      <formula>0</formula>
    </cfRule>
  </conditionalFormatting>
  <conditionalFormatting sqref="W446:W450">
    <cfRule type="cellIs" dxfId="211" priority="210" operator="equal">
      <formula>"ACEPTABLE"</formula>
    </cfRule>
    <cfRule type="cellIs" dxfId="210" priority="211" operator="equal">
      <formula>"PENALIZACIÓN 1 + 2"</formula>
    </cfRule>
    <cfRule type="cellIs" dxfId="209" priority="212" operator="equal">
      <formula>"PENALIZACIÓN 1"</formula>
    </cfRule>
    <cfRule type="cellIs" dxfId="208" priority="213" operator="equal">
      <formula>1</formula>
    </cfRule>
    <cfRule type="cellIs" dxfId="207" priority="214" operator="equal">
      <formula>1</formula>
    </cfRule>
  </conditionalFormatting>
  <conditionalFormatting sqref="R508">
    <cfRule type="cellIs" dxfId="206" priority="208" operator="equal">
      <formula>"INACEPTABLE"</formula>
    </cfRule>
    <cfRule type="cellIs" dxfId="205" priority="209" operator="equal">
      <formula>"ACEPTABLE"</formula>
    </cfRule>
  </conditionalFormatting>
  <conditionalFormatting sqref="S505:S508">
    <cfRule type="cellIs" dxfId="204" priority="206" operator="equal">
      <formula>"PENALIZACIÓN"</formula>
    </cfRule>
    <cfRule type="cellIs" dxfId="203" priority="207" operator="equal">
      <formula>"ACEPTABLE"</formula>
    </cfRule>
  </conditionalFormatting>
  <conditionalFormatting sqref="R523">
    <cfRule type="cellIs" dxfId="202" priority="204" operator="equal">
      <formula>"INACEPTABLE"</formula>
    </cfRule>
    <cfRule type="cellIs" dxfId="201" priority="205" operator="equal">
      <formula>"ACEPTABLE"</formula>
    </cfRule>
  </conditionalFormatting>
  <conditionalFormatting sqref="S519:S523">
    <cfRule type="cellIs" dxfId="200" priority="202" operator="equal">
      <formula>"PENALIZACIÓN"</formula>
    </cfRule>
    <cfRule type="cellIs" dxfId="199" priority="203" operator="equal">
      <formula>"ACEPTABLE"</formula>
    </cfRule>
  </conditionalFormatting>
  <conditionalFormatting sqref="R537:R538">
    <cfRule type="cellIs" dxfId="198" priority="200" operator="equal">
      <formula>"INACEPTABLE"</formula>
    </cfRule>
    <cfRule type="cellIs" dxfId="197" priority="201" operator="equal">
      <formula>"ACEPTABLE"</formula>
    </cfRule>
  </conditionalFormatting>
  <conditionalFormatting sqref="S534:S546">
    <cfRule type="cellIs" dxfId="196" priority="198" operator="equal">
      <formula>"PENALIZACIÓN"</formula>
    </cfRule>
    <cfRule type="cellIs" dxfId="195" priority="199" operator="equal">
      <formula>"ACEPTABLE"</formula>
    </cfRule>
  </conditionalFormatting>
  <conditionalFormatting sqref="R557">
    <cfRule type="cellIs" dxfId="194" priority="196" operator="equal">
      <formula>"INACEPTABLE"</formula>
    </cfRule>
    <cfRule type="cellIs" dxfId="193" priority="197" operator="equal">
      <formula>"ACEPTABLE"</formula>
    </cfRule>
  </conditionalFormatting>
  <conditionalFormatting sqref="S548">
    <cfRule type="cellIs" dxfId="192" priority="194" operator="equal">
      <formula>"PENALIZACIÓN"</formula>
    </cfRule>
    <cfRule type="cellIs" dxfId="191" priority="195" operator="equal">
      <formula>"ACEPTABLE"</formula>
    </cfRule>
  </conditionalFormatting>
  <conditionalFormatting sqref="R571">
    <cfRule type="cellIs" dxfId="190" priority="192" operator="equal">
      <formula>"INACEPTABLE"</formula>
    </cfRule>
    <cfRule type="cellIs" dxfId="189" priority="193" operator="equal">
      <formula>"ACEPTABLE"</formula>
    </cfRule>
  </conditionalFormatting>
  <conditionalFormatting sqref="S568">
    <cfRule type="cellIs" dxfId="188" priority="190" operator="equal">
      <formula>"PENALIZACIÓN"</formula>
    </cfRule>
    <cfRule type="cellIs" dxfId="187" priority="191" operator="equal">
      <formula>"ACEPTABLE"</formula>
    </cfRule>
  </conditionalFormatting>
  <conditionalFormatting sqref="M432">
    <cfRule type="cellIs" dxfId="186" priority="188" operator="equal">
      <formula>0</formula>
    </cfRule>
    <cfRule type="cellIs" dxfId="185" priority="189" operator="equal">
      <formula>1</formula>
    </cfRule>
  </conditionalFormatting>
  <conditionalFormatting sqref="M433">
    <cfRule type="cellIs" dxfId="184" priority="186" operator="equal">
      <formula>0</formula>
    </cfRule>
    <cfRule type="cellIs" dxfId="183" priority="187" operator="equal">
      <formula>1</formula>
    </cfRule>
  </conditionalFormatting>
  <conditionalFormatting sqref="N582:N588">
    <cfRule type="cellIs" dxfId="182" priority="183" operator="equal">
      <formula>7</formula>
    </cfRule>
    <cfRule type="cellIs" dxfId="181" priority="184" operator="greaterThan">
      <formula>7</formula>
    </cfRule>
    <cfRule type="cellIs" dxfId="180" priority="185" operator="lessThan">
      <formula>7</formula>
    </cfRule>
  </conditionalFormatting>
  <conditionalFormatting sqref="O582:O588">
    <cfRule type="cellIs" dxfId="179" priority="180" operator="equal">
      <formula>7</formula>
    </cfRule>
    <cfRule type="cellIs" dxfId="178" priority="181" operator="greaterThan">
      <formula>7</formula>
    </cfRule>
    <cfRule type="cellIs" dxfId="177" priority="182" operator="lessThan">
      <formula>7</formula>
    </cfRule>
  </conditionalFormatting>
  <conditionalFormatting sqref="E331">
    <cfRule type="cellIs" dxfId="176" priority="178" operator="equal">
      <formula>0</formula>
    </cfRule>
    <cfRule type="cellIs" dxfId="175" priority="179" operator="equal">
      <formula>1</formula>
    </cfRule>
  </conditionalFormatting>
  <conditionalFormatting sqref="E395">
    <cfRule type="cellIs" dxfId="174" priority="170" operator="equal">
      <formula>0</formula>
    </cfRule>
    <cfRule type="cellIs" dxfId="173" priority="171" operator="equal">
      <formula>1</formula>
    </cfRule>
  </conditionalFormatting>
  <conditionalFormatting sqref="E342">
    <cfRule type="cellIs" dxfId="172" priority="176" operator="equal">
      <formula>0</formula>
    </cfRule>
    <cfRule type="cellIs" dxfId="171" priority="177" operator="equal">
      <formula>1</formula>
    </cfRule>
  </conditionalFormatting>
  <conditionalFormatting sqref="E374">
    <cfRule type="cellIs" dxfId="170" priority="174" operator="equal">
      <formula>0</formula>
    </cfRule>
    <cfRule type="cellIs" dxfId="169" priority="175" operator="equal">
      <formula>1</formula>
    </cfRule>
  </conditionalFormatting>
  <conditionalFormatting sqref="E385">
    <cfRule type="cellIs" dxfId="168" priority="172" operator="equal">
      <formula>0</formula>
    </cfRule>
    <cfRule type="cellIs" dxfId="167" priority="173" operator="equal">
      <formula>1</formula>
    </cfRule>
  </conditionalFormatting>
  <conditionalFormatting sqref="E406">
    <cfRule type="cellIs" dxfId="166" priority="168" operator="equal">
      <formula>0</formula>
    </cfRule>
    <cfRule type="cellIs" dxfId="165" priority="169" operator="equal">
      <formula>1</formula>
    </cfRule>
  </conditionalFormatting>
  <conditionalFormatting sqref="E416">
    <cfRule type="cellIs" dxfId="164" priority="166" operator="equal">
      <formula>0</formula>
    </cfRule>
    <cfRule type="cellIs" dxfId="163" priority="167" operator="equal">
      <formula>1</formula>
    </cfRule>
  </conditionalFormatting>
  <conditionalFormatting sqref="E427">
    <cfRule type="cellIs" dxfId="162" priority="164" operator="equal">
      <formula>0</formula>
    </cfRule>
    <cfRule type="cellIs" dxfId="161" priority="165" operator="equal">
      <formula>1</formula>
    </cfRule>
  </conditionalFormatting>
  <conditionalFormatting sqref="M431">
    <cfRule type="cellIs" dxfId="160" priority="162" operator="equal">
      <formula>0</formula>
    </cfRule>
    <cfRule type="cellIs" dxfId="159" priority="163" operator="equal">
      <formula>1</formula>
    </cfRule>
  </conditionalFormatting>
  <conditionalFormatting sqref="R462">
    <cfRule type="cellIs" dxfId="158" priority="158" operator="equal">
      <formula>"INACEPTABLE"</formula>
    </cfRule>
    <cfRule type="cellIs" dxfId="157" priority="159" operator="equal">
      <formula>"ACEPTABLE"</formula>
    </cfRule>
  </conditionalFormatting>
  <conditionalFormatting sqref="U456:U460">
    <cfRule type="cellIs" dxfId="156" priority="155" operator="equal">
      <formula>"INACEPTABLE"</formula>
    </cfRule>
    <cfRule type="cellIs" dxfId="155" priority="156" operator="equal">
      <formula>"PENALIZACIÓN"</formula>
    </cfRule>
    <cfRule type="cellIs" dxfId="154" priority="157" operator="equal">
      <formula>"ACEPTABLE"</formula>
    </cfRule>
  </conditionalFormatting>
  <conditionalFormatting sqref="V456:V460">
    <cfRule type="cellIs" dxfId="153" priority="152" operator="greaterThan">
      <formula>1</formula>
    </cfRule>
    <cfRule type="cellIs" dxfId="152" priority="153" operator="equal">
      <formula>1</formula>
    </cfRule>
    <cfRule type="cellIs" dxfId="151" priority="154" operator="equal">
      <formula>0</formula>
    </cfRule>
  </conditionalFormatting>
  <conditionalFormatting sqref="W456:W460">
    <cfRule type="cellIs" dxfId="150" priority="147" operator="equal">
      <formula>"ACEPTABLE"</formula>
    </cfRule>
    <cfRule type="cellIs" dxfId="149" priority="148" operator="equal">
      <formula>"PENALIZACIÓN 1 + 2"</formula>
    </cfRule>
    <cfRule type="cellIs" dxfId="148" priority="149" operator="equal">
      <formula>"PENALIZACIÓN 1"</formula>
    </cfRule>
    <cfRule type="cellIs" dxfId="147" priority="150" operator="equal">
      <formula>1</formula>
    </cfRule>
    <cfRule type="cellIs" dxfId="146" priority="151" operator="equal">
      <formula>1</formula>
    </cfRule>
  </conditionalFormatting>
  <conditionalFormatting sqref="R472">
    <cfRule type="cellIs" dxfId="145" priority="145" operator="equal">
      <formula>"INACEPTABLE"</formula>
    </cfRule>
    <cfRule type="cellIs" dxfId="144" priority="146" operator="equal">
      <formula>"ACEPTABLE"</formula>
    </cfRule>
  </conditionalFormatting>
  <conditionalFormatting sqref="U466:U470">
    <cfRule type="cellIs" dxfId="143" priority="142" operator="equal">
      <formula>"INACEPTABLE"</formula>
    </cfRule>
    <cfRule type="cellIs" dxfId="142" priority="143" operator="equal">
      <formula>"PENALIZACIÓN"</formula>
    </cfRule>
    <cfRule type="cellIs" dxfId="141" priority="144" operator="equal">
      <formula>"ACEPTABLE"</formula>
    </cfRule>
  </conditionalFormatting>
  <conditionalFormatting sqref="V466:V470">
    <cfRule type="cellIs" dxfId="140" priority="139" operator="greaterThan">
      <formula>1</formula>
    </cfRule>
    <cfRule type="cellIs" dxfId="139" priority="140" operator="equal">
      <formula>1</formula>
    </cfRule>
    <cfRule type="cellIs" dxfId="138" priority="141" operator="equal">
      <formula>0</formula>
    </cfRule>
  </conditionalFormatting>
  <conditionalFormatting sqref="W466:W470">
    <cfRule type="cellIs" dxfId="137" priority="134" operator="equal">
      <formula>"ACEPTABLE"</formula>
    </cfRule>
    <cfRule type="cellIs" dxfId="136" priority="135" operator="equal">
      <formula>"PENALIZACIÓN 1 + 2"</formula>
    </cfRule>
    <cfRule type="cellIs" dxfId="135" priority="136" operator="equal">
      <formula>"PENALIZACIÓN 1"</formula>
    </cfRule>
    <cfRule type="cellIs" dxfId="134" priority="137" operator="equal">
      <formula>1</formula>
    </cfRule>
    <cfRule type="cellIs" dxfId="133" priority="138" operator="equal">
      <formula>1</formula>
    </cfRule>
  </conditionalFormatting>
  <conditionalFormatting sqref="R482">
    <cfRule type="cellIs" dxfId="132" priority="132" operator="equal">
      <formula>"INACEPTABLE"</formula>
    </cfRule>
    <cfRule type="cellIs" dxfId="131" priority="133" operator="equal">
      <formula>"ACEPTABLE"</formula>
    </cfRule>
  </conditionalFormatting>
  <conditionalFormatting sqref="U476:U480">
    <cfRule type="cellIs" dxfId="130" priority="129" operator="equal">
      <formula>"INACEPTABLE"</formula>
    </cfRule>
    <cfRule type="cellIs" dxfId="129" priority="130" operator="equal">
      <formula>"PENALIZACIÓN"</formula>
    </cfRule>
    <cfRule type="cellIs" dxfId="128" priority="131" operator="equal">
      <formula>"ACEPTABLE"</formula>
    </cfRule>
  </conditionalFormatting>
  <conditionalFormatting sqref="V476:V480">
    <cfRule type="cellIs" dxfId="127" priority="126" operator="greaterThan">
      <formula>1</formula>
    </cfRule>
    <cfRule type="cellIs" dxfId="126" priority="127" operator="equal">
      <formula>1</formula>
    </cfRule>
    <cfRule type="cellIs" dxfId="125" priority="128" operator="equal">
      <formula>0</formula>
    </cfRule>
  </conditionalFormatting>
  <conditionalFormatting sqref="W476:W480">
    <cfRule type="cellIs" dxfId="124" priority="121" operator="equal">
      <formula>"ACEPTABLE"</formula>
    </cfRule>
    <cfRule type="cellIs" dxfId="123" priority="122" operator="equal">
      <formula>"PENALIZACIÓN 1 + 2"</formula>
    </cfRule>
    <cfRule type="cellIs" dxfId="122" priority="123" operator="equal">
      <formula>"PENALIZACIÓN 1"</formula>
    </cfRule>
    <cfRule type="cellIs" dxfId="121" priority="124" operator="equal">
      <formula>1</formula>
    </cfRule>
    <cfRule type="cellIs" dxfId="120" priority="125" operator="equal">
      <formula>1</formula>
    </cfRule>
  </conditionalFormatting>
  <conditionalFormatting sqref="N497:N501">
    <cfRule type="cellIs" dxfId="119" priority="118" operator="equal">
      <formula>"INACEPTABLE"</formula>
    </cfRule>
    <cfRule type="cellIs" dxfId="118" priority="119" operator="equal">
      <formula>"PENALIZACIÓN"</formula>
    </cfRule>
    <cfRule type="cellIs" dxfId="117" priority="120" operator="equal">
      <formula>"ACEPTABLE"</formula>
    </cfRule>
  </conditionalFormatting>
  <conditionalFormatting sqref="O497:O501">
    <cfRule type="cellIs" dxfId="116" priority="115" operator="greaterThan">
      <formula>1</formula>
    </cfRule>
    <cfRule type="cellIs" dxfId="115" priority="116" operator="equal">
      <formula>1</formula>
    </cfRule>
    <cfRule type="cellIs" dxfId="114" priority="117" operator="equal">
      <formula>0</formula>
    </cfRule>
  </conditionalFormatting>
  <conditionalFormatting sqref="P497:P501">
    <cfRule type="cellIs" dxfId="113" priority="110" operator="equal">
      <formula>"ACEPTABLE"</formula>
    </cfRule>
    <cfRule type="cellIs" dxfId="112" priority="111" operator="equal">
      <formula>"PENALIZACIÓN 1 + 2"</formula>
    </cfRule>
    <cfRule type="cellIs" dxfId="111" priority="112" operator="equal">
      <formula>"PENALIZACIÓN 1"</formula>
    </cfRule>
    <cfRule type="cellIs" dxfId="110" priority="113" operator="equal">
      <formula>1</formula>
    </cfRule>
    <cfRule type="cellIs" dxfId="109" priority="114" operator="equal">
      <formula>1</formula>
    </cfRule>
  </conditionalFormatting>
  <conditionalFormatting sqref="R492">
    <cfRule type="cellIs" dxfId="108" priority="108" operator="equal">
      <formula>"INACEPTABLE"</formula>
    </cfRule>
    <cfRule type="cellIs" dxfId="107" priority="109" operator="equal">
      <formula>"ACEPTABLE"</formula>
    </cfRule>
  </conditionalFormatting>
  <conditionalFormatting sqref="U486:U490">
    <cfRule type="cellIs" dxfId="106" priority="105" operator="equal">
      <formula>"INACEPTABLE"</formula>
    </cfRule>
    <cfRule type="cellIs" dxfId="105" priority="106" operator="equal">
      <formula>"PENALIZACIÓN"</formula>
    </cfRule>
    <cfRule type="cellIs" dxfId="104" priority="107" operator="equal">
      <formula>"ACEPTABLE"</formula>
    </cfRule>
  </conditionalFormatting>
  <conditionalFormatting sqref="V486:V490">
    <cfRule type="cellIs" dxfId="103" priority="102" operator="greaterThan">
      <formula>1</formula>
    </cfRule>
    <cfRule type="cellIs" dxfId="102" priority="103" operator="equal">
      <formula>1</formula>
    </cfRule>
    <cfRule type="cellIs" dxfId="101" priority="104" operator="equal">
      <formula>0</formula>
    </cfRule>
  </conditionalFormatting>
  <conditionalFormatting sqref="W486:W490">
    <cfRule type="cellIs" dxfId="100" priority="97" operator="equal">
      <formula>"ACEPTABLE"</formula>
    </cfRule>
    <cfRule type="cellIs" dxfId="99" priority="98" operator="equal">
      <formula>"PENALIZACIÓN 1 + 2"</formula>
    </cfRule>
    <cfRule type="cellIs" dxfId="98" priority="99" operator="equal">
      <formula>"PENALIZACIÓN 1"</formula>
    </cfRule>
    <cfRule type="cellIs" dxfId="97" priority="100" operator="equal">
      <formula>1</formula>
    </cfRule>
    <cfRule type="cellIs" dxfId="96" priority="101" operator="equal">
      <formula>1</formula>
    </cfRule>
  </conditionalFormatting>
  <conditionalFormatting sqref="R497:R501">
    <cfRule type="cellIs" dxfId="95" priority="95" operator="greaterThan">
      <formula>"&gt;0"</formula>
    </cfRule>
    <cfRule type="cellIs" dxfId="94" priority="96" operator="equal">
      <formula>0</formula>
    </cfRule>
  </conditionalFormatting>
  <conditionalFormatting sqref="M30:M44">
    <cfRule type="cellIs" dxfId="93" priority="90" operator="equal">
      <formula>"INACEPTABLE"</formula>
    </cfRule>
    <cfRule type="cellIs" dxfId="92" priority="93" operator="equal">
      <formula>"PENALIZACIÓN"</formula>
    </cfRule>
    <cfRule type="cellIs" dxfId="91" priority="94" operator="equal">
      <formula>"ACEPTABLE"</formula>
    </cfRule>
  </conditionalFormatting>
  <conditionalFormatting sqref="Q30:T30">
    <cfRule type="cellIs" dxfId="90" priority="91" operator="equal">
      <formula>"PENALIZACIÓN"</formula>
    </cfRule>
    <cfRule type="cellIs" dxfId="89" priority="92" operator="equal">
      <formula>"ACEPTABLE"</formula>
    </cfRule>
  </conditionalFormatting>
  <conditionalFormatting sqref="P30:P44">
    <cfRule type="cellIs" dxfId="88" priority="87" operator="equal">
      <formula>"INACEPTABLE"</formula>
    </cfRule>
    <cfRule type="cellIs" dxfId="87" priority="88" operator="equal">
      <formula>"PENALIZACIÓN"</formula>
    </cfRule>
    <cfRule type="cellIs" dxfId="86" priority="89" operator="equal">
      <formula>"ACEPTABLE"</formula>
    </cfRule>
  </conditionalFormatting>
  <conditionalFormatting sqref="Q30:Q44">
    <cfRule type="cellIs" dxfId="85" priority="81" operator="equal">
      <formula>1</formula>
    </cfRule>
    <cfRule type="cellIs" dxfId="84" priority="85" operator="greaterThan">
      <formula>1</formula>
    </cfRule>
    <cfRule type="cellIs" dxfId="83" priority="86" operator="equal">
      <formula>0</formula>
    </cfRule>
  </conditionalFormatting>
  <conditionalFormatting sqref="R31:S44 R30:T30">
    <cfRule type="cellIs" dxfId="82" priority="82" operator="equal">
      <formula>"PENALIZACIÓN 1 + 2"</formula>
    </cfRule>
    <cfRule type="cellIs" dxfId="81" priority="83" operator="equal">
      <formula>"PENALIZACIÓN 1"</formula>
    </cfRule>
    <cfRule type="cellIs" dxfId="80" priority="84" operator="equal">
      <formula>"ACEPTABLE"</formula>
    </cfRule>
  </conditionalFormatting>
  <conditionalFormatting sqref="M57:M61">
    <cfRule type="cellIs" dxfId="79" priority="78" operator="equal">
      <formula>"INACEPTABLE"</formula>
    </cfRule>
    <cfRule type="cellIs" dxfId="78" priority="79" operator="equal">
      <formula>"PENALIZACIÓN"</formula>
    </cfRule>
    <cfRule type="cellIs" dxfId="77" priority="80" operator="equal">
      <formula>"ACEPTABLE"</formula>
    </cfRule>
  </conditionalFormatting>
  <conditionalFormatting sqref="N57:N61">
    <cfRule type="cellIs" dxfId="76" priority="75" operator="greaterThan">
      <formula>1</formula>
    </cfRule>
    <cfRule type="cellIs" dxfId="75" priority="76" operator="equal">
      <formula>1</formula>
    </cfRule>
    <cfRule type="cellIs" dxfId="74" priority="77" operator="equal">
      <formula>0</formula>
    </cfRule>
  </conditionalFormatting>
  <conditionalFormatting sqref="O57:O61">
    <cfRule type="cellIs" dxfId="73" priority="70" operator="equal">
      <formula>"ACEPTABLE"</formula>
    </cfRule>
    <cfRule type="cellIs" dxfId="72" priority="71" operator="equal">
      <formula>"PENALIZACIÓN 1 + 2"</formula>
    </cfRule>
    <cfRule type="cellIs" dxfId="71" priority="72" operator="equal">
      <formula>"PENALIZACIÓN 1"</formula>
    </cfRule>
    <cfRule type="cellIs" dxfId="70" priority="73" operator="equal">
      <formula>1</formula>
    </cfRule>
    <cfRule type="cellIs" dxfId="69" priority="74" operator="equal">
      <formula>1</formula>
    </cfRule>
  </conditionalFormatting>
  <conditionalFormatting sqref="N511:N515">
    <cfRule type="cellIs" dxfId="68" priority="67" operator="equal">
      <formula>"INACEPTABLE"</formula>
    </cfRule>
    <cfRule type="cellIs" dxfId="67" priority="68" operator="equal">
      <formula>"PENALIZACIÓN"</formula>
    </cfRule>
    <cfRule type="cellIs" dxfId="66" priority="69" operator="equal">
      <formula>"ACEPTABLE"</formula>
    </cfRule>
  </conditionalFormatting>
  <conditionalFormatting sqref="O511:O515">
    <cfRule type="cellIs" dxfId="65" priority="64" operator="greaterThan">
      <formula>1</formula>
    </cfRule>
    <cfRule type="cellIs" dxfId="64" priority="65" operator="equal">
      <formula>1</formula>
    </cfRule>
    <cfRule type="cellIs" dxfId="63" priority="66" operator="equal">
      <formula>0</formula>
    </cfRule>
  </conditionalFormatting>
  <conditionalFormatting sqref="P511:P515">
    <cfRule type="cellIs" dxfId="62" priority="59" operator="equal">
      <formula>"ACEPTABLE"</formula>
    </cfRule>
    <cfRule type="cellIs" dxfId="61" priority="60" operator="equal">
      <formula>"PENALIZACIÓN 1 + 2"</formula>
    </cfRule>
    <cfRule type="cellIs" dxfId="60" priority="61" operator="equal">
      <formula>"PENALIZACIÓN 1"</formula>
    </cfRule>
    <cfRule type="cellIs" dxfId="59" priority="62" operator="equal">
      <formula>1</formula>
    </cfRule>
    <cfRule type="cellIs" dxfId="58" priority="63" operator="equal">
      <formula>1</formula>
    </cfRule>
  </conditionalFormatting>
  <conditionalFormatting sqref="R511:R515">
    <cfRule type="cellIs" dxfId="57" priority="57" operator="greaterThan">
      <formula>"&gt;0"</formula>
    </cfRule>
    <cfRule type="cellIs" dxfId="56" priority="58" operator="equal">
      <formula>0</formula>
    </cfRule>
  </conditionalFormatting>
  <conditionalFormatting sqref="N526:N530">
    <cfRule type="cellIs" dxfId="55" priority="54" operator="equal">
      <formula>"INACEPTABLE"</formula>
    </cfRule>
    <cfRule type="cellIs" dxfId="54" priority="55" operator="equal">
      <formula>"PENALIZACIÓN"</formula>
    </cfRule>
    <cfRule type="cellIs" dxfId="53" priority="56" operator="equal">
      <formula>"ACEPTABLE"</formula>
    </cfRule>
  </conditionalFormatting>
  <conditionalFormatting sqref="O526:O530">
    <cfRule type="cellIs" dxfId="52" priority="51" operator="greaterThan">
      <formula>1</formula>
    </cfRule>
    <cfRule type="cellIs" dxfId="51" priority="52" operator="equal">
      <formula>1</formula>
    </cfRule>
    <cfRule type="cellIs" dxfId="50" priority="53" operator="equal">
      <formula>0</formula>
    </cfRule>
  </conditionalFormatting>
  <conditionalFormatting sqref="P526:P530">
    <cfRule type="cellIs" dxfId="49" priority="46" operator="equal">
      <formula>"ACEPTABLE"</formula>
    </cfRule>
    <cfRule type="cellIs" dxfId="48" priority="47" operator="equal">
      <formula>"PENALIZACIÓN 1 + 2"</formula>
    </cfRule>
    <cfRule type="cellIs" dxfId="47" priority="48" operator="equal">
      <formula>"PENALIZACIÓN 1"</formula>
    </cfRule>
    <cfRule type="cellIs" dxfId="46" priority="49" operator="equal">
      <formula>1</formula>
    </cfRule>
    <cfRule type="cellIs" dxfId="45" priority="50" operator="equal">
      <formula>1</formula>
    </cfRule>
  </conditionalFormatting>
  <conditionalFormatting sqref="R526:R530">
    <cfRule type="cellIs" dxfId="44" priority="44" operator="greaterThan">
      <formula>"&gt;0"</formula>
    </cfRule>
    <cfRule type="cellIs" dxfId="43" priority="45" operator="equal">
      <formula>0</formula>
    </cfRule>
  </conditionalFormatting>
  <conditionalFormatting sqref="N540:N544">
    <cfRule type="cellIs" dxfId="42" priority="41" operator="equal">
      <formula>"INACEPTABLE"</formula>
    </cfRule>
    <cfRule type="cellIs" dxfId="41" priority="42" operator="equal">
      <formula>"PENALIZACIÓN"</formula>
    </cfRule>
    <cfRule type="cellIs" dxfId="40" priority="43" operator="equal">
      <formula>"ACEPTABLE"</formula>
    </cfRule>
  </conditionalFormatting>
  <conditionalFormatting sqref="O540:O544">
    <cfRule type="cellIs" dxfId="39" priority="38" operator="greaterThan">
      <formula>1</formula>
    </cfRule>
    <cfRule type="cellIs" dxfId="38" priority="39" operator="equal">
      <formula>1</formula>
    </cfRule>
    <cfRule type="cellIs" dxfId="37" priority="40" operator="equal">
      <formula>0</formula>
    </cfRule>
  </conditionalFormatting>
  <conditionalFormatting sqref="P540:P544">
    <cfRule type="cellIs" dxfId="36" priority="33" operator="equal">
      <formula>"ACEPTABLE"</formula>
    </cfRule>
    <cfRule type="cellIs" dxfId="35" priority="34" operator="equal">
      <formula>"PENALIZACIÓN 1 + 2"</formula>
    </cfRule>
    <cfRule type="cellIs" dxfId="34" priority="35" operator="equal">
      <formula>"PENALIZACIÓN 1"</formula>
    </cfRule>
    <cfRule type="cellIs" dxfId="33" priority="36" operator="equal">
      <formula>1</formula>
    </cfRule>
    <cfRule type="cellIs" dxfId="32" priority="37" operator="equal">
      <formula>1</formula>
    </cfRule>
  </conditionalFormatting>
  <conditionalFormatting sqref="R540:R544">
    <cfRule type="cellIs" dxfId="31" priority="31" operator="greaterThan">
      <formula>"&gt;0"</formula>
    </cfRule>
    <cfRule type="cellIs" dxfId="30" priority="32" operator="equal">
      <formula>0</formula>
    </cfRule>
  </conditionalFormatting>
  <conditionalFormatting sqref="N560:N564">
    <cfRule type="cellIs" dxfId="29" priority="28" operator="equal">
      <formula>"INACEPTABLE"</formula>
    </cfRule>
    <cfRule type="cellIs" dxfId="28" priority="29" operator="equal">
      <formula>"PENALIZACIÓN"</formula>
    </cfRule>
    <cfRule type="cellIs" dxfId="27" priority="30" operator="equal">
      <formula>"ACEPTABLE"</formula>
    </cfRule>
  </conditionalFormatting>
  <conditionalFormatting sqref="O560:O564">
    <cfRule type="cellIs" dxfId="26" priority="25" operator="greaterThan">
      <formula>1</formula>
    </cfRule>
    <cfRule type="cellIs" dxfId="25" priority="26" operator="equal">
      <formula>1</formula>
    </cfRule>
    <cfRule type="cellIs" dxfId="24" priority="27" operator="equal">
      <formula>0</formula>
    </cfRule>
  </conditionalFormatting>
  <conditionalFormatting sqref="P560:P564">
    <cfRule type="cellIs" dxfId="23" priority="20" operator="equal">
      <formula>"ACEPTABLE"</formula>
    </cfRule>
    <cfRule type="cellIs" dxfId="22" priority="21" operator="equal">
      <formula>"PENALIZACIÓN 1 + 2"</formula>
    </cfRule>
    <cfRule type="cellIs" dxfId="21" priority="22" operator="equal">
      <formula>"PENALIZACIÓN 1"</formula>
    </cfRule>
    <cfRule type="cellIs" dxfId="20" priority="23" operator="equal">
      <formula>1</formula>
    </cfRule>
    <cfRule type="cellIs" dxfId="19" priority="24" operator="equal">
      <formula>1</formula>
    </cfRule>
  </conditionalFormatting>
  <conditionalFormatting sqref="R560:R564">
    <cfRule type="cellIs" dxfId="18" priority="18" operator="greaterThan">
      <formula>"&gt;0"</formula>
    </cfRule>
    <cfRule type="cellIs" dxfId="17" priority="19" operator="equal">
      <formula>0</formula>
    </cfRule>
  </conditionalFormatting>
  <conditionalFormatting sqref="N574:N578">
    <cfRule type="cellIs" dxfId="16" priority="15" operator="equal">
      <formula>"INACEPTABLE"</formula>
    </cfRule>
    <cfRule type="cellIs" dxfId="15" priority="16" operator="equal">
      <formula>"PENALIZACIÓN"</formula>
    </cfRule>
    <cfRule type="cellIs" dxfId="14" priority="17" operator="equal">
      <formula>"ACEPTABLE"</formula>
    </cfRule>
  </conditionalFormatting>
  <conditionalFormatting sqref="O574:O578">
    <cfRule type="cellIs" dxfId="13" priority="12" operator="greaterThan">
      <formula>1</formula>
    </cfRule>
    <cfRule type="cellIs" dxfId="12" priority="13" operator="equal">
      <formula>1</formula>
    </cfRule>
    <cfRule type="cellIs" dxfId="11" priority="14" operator="equal">
      <formula>0</formula>
    </cfRule>
  </conditionalFormatting>
  <conditionalFormatting sqref="P574:P578">
    <cfRule type="cellIs" dxfId="10" priority="7" operator="equal">
      <formula>"ACEPTABLE"</formula>
    </cfRule>
    <cfRule type="cellIs" dxfId="9" priority="8" operator="equal">
      <formula>"PENALIZACIÓN 1 + 2"</formula>
    </cfRule>
    <cfRule type="cellIs" dxfId="8" priority="9" operator="equal">
      <formula>"PENALIZACIÓN 1"</formula>
    </cfRule>
    <cfRule type="cellIs" dxfId="7" priority="10" operator="equal">
      <formula>1</formula>
    </cfRule>
    <cfRule type="cellIs" dxfId="6" priority="11" operator="equal">
      <formula>1</formula>
    </cfRule>
  </conditionalFormatting>
  <conditionalFormatting sqref="R574:R578">
    <cfRule type="cellIs" dxfId="5" priority="5" operator="greaterThan">
      <formula>"&gt;0"</formula>
    </cfRule>
    <cfRule type="cellIs" dxfId="4" priority="6" operator="equal">
      <formula>0</formula>
    </cfRule>
  </conditionalFormatting>
  <conditionalFormatting sqref="E352">
    <cfRule type="cellIs" dxfId="3" priority="3" operator="equal">
      <formula>0</formula>
    </cfRule>
    <cfRule type="cellIs" dxfId="2" priority="4" operator="equal">
      <formula>1</formula>
    </cfRule>
  </conditionalFormatting>
  <conditionalFormatting sqref="E363">
    <cfRule type="cellIs" dxfId="1" priority="1" operator="equal">
      <formula>0</formula>
    </cfRule>
    <cfRule type="cellIs" dxfId="0" priority="2" operator="equal">
      <formula>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1 ZONA SUR</vt:lpstr>
      <vt:lpstr>2 ZONA PONIENTE</vt:lpstr>
      <vt:lpstr>3 ZONA COMERCIAL</vt:lpstr>
      <vt:lpstr>4 ZONA BOTAFOC</vt:lpstr>
    </vt:vector>
  </TitlesOfParts>
  <Company>TRAGSA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TRAGSA</dc:creator>
  <cp:lastModifiedBy>Íñigo Cánovas Losada</cp:lastModifiedBy>
  <dcterms:created xsi:type="dcterms:W3CDTF">2021-04-14T12:23:37Z</dcterms:created>
  <dcterms:modified xsi:type="dcterms:W3CDTF">2021-06-25T11:17:11Z</dcterms:modified>
</cp:coreProperties>
</file>